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https://netcompany-my.sharepoint.com/personal/albt_netcompany_com/Documents/Dokumenter/GitHub/dms-public-private/Onboarding Documents/"/>
    </mc:Choice>
  </mc:AlternateContent>
  <xr:revisionPtr revIDLastSave="14" documentId="8_{869410F5-A947-4537-A3E2-8C1643854655}" xr6:coauthVersionLast="47" xr6:coauthVersionMax="47" xr10:uidLastSave="{22531F9F-492C-4F87-9CA9-7276BBA76C78}"/>
  <bookViews>
    <workbookView xWindow="-120" yWindow="-120" windowWidth="29040" windowHeight="15840" firstSheet="2" activeTab="2" xr2:uid="{9903FB26-6A39-4FA5-8C3F-B1336E4C537B}"/>
  </bookViews>
  <sheets>
    <sheet name="H7, H1, H2, I2 DO NOT EDIT" sheetId="8" r:id="rId1"/>
    <sheet name="OLD_H7, H1 data elements" sheetId="3" r:id="rId2"/>
    <sheet name="Validation rule" sheetId="2" r:id="rId3"/>
    <sheet name="Sheet1" sheetId="9" r:id="rId4"/>
    <sheet name="Detail1" sheetId="11" r:id="rId5"/>
    <sheet name="Ark2" sheetId="12" r:id="rId6"/>
    <sheet name="Sheet2" sheetId="10" r:id="rId7"/>
    <sheet name="SQL" sheetId="7" r:id="rId8"/>
    <sheet name="Ark1" sheetId="1" r:id="rId9"/>
    <sheet name="(Deprecated) SQL" sheetId="5" state="hidden" r:id="rId10"/>
    <sheet name="Duplication Check" sheetId="4" r:id="rId11"/>
  </sheets>
  <definedNames>
    <definedName name="_xlnm._FilterDatabase" localSheetId="1" hidden="1">'OLD_H7, H1 data elements'!$B$1:$K$1</definedName>
    <definedName name="_xlnm._FilterDatabase" localSheetId="7" hidden="1">SQL!$A$1:$L$85</definedName>
    <definedName name="_xlnm._FilterDatabase" localSheetId="2" hidden="1">'Validation rule'!$M$258:$M$297</definedName>
  </definedNames>
  <calcPr calcId="191029"/>
  <pivotCaches>
    <pivotCache cacheId="0"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2" i="8" l="1"/>
  <c r="F59" i="8" a="1"/>
  <c r="F59" i="8" s="1"/>
  <c r="F2" i="8" a="1"/>
  <c r="F2" i="8" s="1"/>
  <c r="F3" i="8" a="1"/>
  <c r="F3" i="8" s="1"/>
  <c r="F4" i="8" a="1"/>
  <c r="F4" i="8" s="1"/>
  <c r="F5" i="8" a="1"/>
  <c r="F5" i="8" s="1"/>
  <c r="F6" i="8" a="1"/>
  <c r="F6" i="8" s="1"/>
  <c r="F7" i="8" a="1"/>
  <c r="F7" i="8" s="1"/>
  <c r="F8" i="8" a="1"/>
  <c r="F8" i="8" s="1"/>
  <c r="F9" i="8" a="1"/>
  <c r="F9" i="8" s="1"/>
  <c r="F10" i="8" a="1"/>
  <c r="F10" i="8" s="1"/>
  <c r="F11" i="8" a="1"/>
  <c r="F11" i="8" s="1"/>
  <c r="F12" i="8" a="1"/>
  <c r="F12" i="8" s="1"/>
  <c r="F13" i="8" a="1"/>
  <c r="F13" i="8" s="1"/>
  <c r="F14" i="8" a="1"/>
  <c r="F14" i="8" s="1"/>
  <c r="F15" i="8" a="1"/>
  <c r="F15" i="8" s="1"/>
  <c r="F16" i="8" a="1"/>
  <c r="F16" i="8" s="1"/>
  <c r="F17" i="8" a="1"/>
  <c r="F17" i="8" s="1"/>
  <c r="F18" i="8" a="1"/>
  <c r="F18" i="8" s="1"/>
  <c r="F19" i="8" a="1"/>
  <c r="F19" i="8" s="1"/>
  <c r="F20" i="8" a="1"/>
  <c r="F20" i="8" s="1"/>
  <c r="F21" i="8" a="1"/>
  <c r="F21" i="8" s="1"/>
  <c r="F22" i="8" a="1"/>
  <c r="F22" i="8" s="1"/>
  <c r="F23" i="8" a="1"/>
  <c r="F23" i="8" s="1"/>
  <c r="F24" i="8" a="1"/>
  <c r="F24" i="8" s="1"/>
  <c r="F25" i="8" a="1"/>
  <c r="F25" i="8" s="1"/>
  <c r="F26" i="8" a="1"/>
  <c r="F26" i="8" s="1"/>
  <c r="F27" i="8" a="1"/>
  <c r="F27" i="8" s="1"/>
  <c r="F28" i="8" a="1"/>
  <c r="F28" i="8" s="1"/>
  <c r="F29" i="8" a="1"/>
  <c r="F29" i="8" s="1"/>
  <c r="F30" i="8" a="1"/>
  <c r="F30" i="8" s="1"/>
  <c r="F31" i="8" a="1"/>
  <c r="F31" i="8" s="1"/>
  <c r="F32" i="8" a="1"/>
  <c r="F32" i="8" s="1"/>
  <c r="F33" i="8" a="1"/>
  <c r="F33" i="8" s="1"/>
  <c r="F34" i="8" a="1"/>
  <c r="F34" i="8" s="1"/>
  <c r="F35" i="8" a="1"/>
  <c r="F35" i="8" s="1"/>
  <c r="F36" i="8" a="1"/>
  <c r="F36" i="8" s="1"/>
  <c r="F37" i="8" a="1"/>
  <c r="F37" i="8" s="1"/>
  <c r="F38" i="8" a="1"/>
  <c r="F38" i="8" s="1"/>
  <c r="F39" i="8" a="1"/>
  <c r="F39" i="8" s="1"/>
  <c r="F40" i="8" a="1"/>
  <c r="F40" i="8" s="1"/>
  <c r="F41" i="8" a="1"/>
  <c r="F41" i="8" s="1"/>
  <c r="F42" i="8" a="1"/>
  <c r="F42" i="8" s="1"/>
  <c r="F43" i="8" a="1"/>
  <c r="F43" i="8" s="1"/>
  <c r="F44" i="8" a="1"/>
  <c r="F44" i="8" s="1"/>
  <c r="F45" i="8" a="1"/>
  <c r="F45" i="8" s="1"/>
  <c r="F46" i="8" a="1"/>
  <c r="F46" i="8" s="1"/>
  <c r="F47" i="8" a="1"/>
  <c r="F47" i="8" s="1"/>
  <c r="F49" i="8" a="1"/>
  <c r="F49" i="8" s="1"/>
  <c r="F50" i="8" a="1"/>
  <c r="F50" i="8" s="1"/>
  <c r="F51" i="8" a="1"/>
  <c r="F51" i="8" s="1"/>
  <c r="F52" i="8" a="1"/>
  <c r="F52" i="8" s="1"/>
  <c r="F53" i="8" a="1"/>
  <c r="F53" i="8" s="1"/>
  <c r="F54" i="8" a="1"/>
  <c r="F54" i="8" s="1"/>
  <c r="F55" i="8" a="1"/>
  <c r="F55" i="8" s="1"/>
  <c r="F56" i="8" a="1"/>
  <c r="F56" i="8" s="1"/>
  <c r="F57" i="8" a="1"/>
  <c r="F57" i="8" s="1"/>
  <c r="F58" i="8" a="1"/>
  <c r="F58" i="8" s="1"/>
  <c r="F60" i="8" a="1"/>
  <c r="F60" i="8" s="1"/>
  <c r="F61" i="8" a="1"/>
  <c r="F61" i="8" s="1"/>
  <c r="F62" i="8" a="1"/>
  <c r="F62" i="8" s="1"/>
  <c r="F63" i="8" a="1"/>
  <c r="F63" i="8" s="1"/>
  <c r="F64" i="8" a="1"/>
  <c r="F64" i="8" s="1"/>
  <c r="F65" i="8" a="1"/>
  <c r="F65" i="8" s="1"/>
  <c r="F66" i="8" a="1"/>
  <c r="F66" i="8" s="1"/>
  <c r="F67" i="8" a="1"/>
  <c r="F67" i="8" s="1"/>
  <c r="F68" i="8" a="1"/>
  <c r="F68" i="8" s="1"/>
  <c r="F69" i="8" a="1"/>
  <c r="F69" i="8" s="1"/>
  <c r="F70" i="8" a="1"/>
  <c r="F70" i="8" s="1"/>
  <c r="F71" i="8" a="1"/>
  <c r="F71" i="8" s="1"/>
  <c r="F72" i="8" a="1"/>
  <c r="F72" i="8" s="1"/>
  <c r="F73" i="8" a="1"/>
  <c r="F73" i="8" s="1"/>
  <c r="F74" i="8" a="1"/>
  <c r="F74" i="8" s="1"/>
  <c r="F75" i="8" a="1"/>
  <c r="F75" i="8" s="1"/>
  <c r="F76" i="8" a="1"/>
  <c r="F76" i="8" s="1"/>
  <c r="F77" i="8" a="1"/>
  <c r="F77" i="8" s="1"/>
  <c r="F78" i="8" a="1"/>
  <c r="F78" i="8" s="1"/>
  <c r="F79" i="8" a="1"/>
  <c r="F79" i="8" s="1"/>
  <c r="F80" i="8" a="1"/>
  <c r="F80" i="8" s="1"/>
  <c r="F81" i="8" a="1"/>
  <c r="F81" i="8" s="1"/>
  <c r="F82" i="8" a="1"/>
  <c r="F82" i="8" s="1"/>
  <c r="F83" i="8" a="1"/>
  <c r="F83" i="8" s="1"/>
  <c r="F84" i="8" a="1"/>
  <c r="F84" i="8" s="1"/>
  <c r="F85" i="8" a="1"/>
  <c r="F85" i="8" s="1"/>
  <c r="F86" i="8" a="1"/>
  <c r="F86" i="8" s="1"/>
  <c r="F87" i="8" a="1"/>
  <c r="F87" i="8" s="1"/>
  <c r="F88" i="8" a="1"/>
  <c r="F88" i="8" s="1"/>
  <c r="F89" i="8" a="1"/>
  <c r="F89" i="8" s="1"/>
  <c r="F90" i="8" a="1"/>
  <c r="F90" i="8" s="1"/>
  <c r="F91" i="8" a="1"/>
  <c r="F91" i="8" s="1"/>
  <c r="F92" i="8" a="1"/>
  <c r="F92" i="8" s="1"/>
  <c r="F93" i="8" a="1"/>
  <c r="F93" i="8" s="1"/>
  <c r="F94" i="8" a="1"/>
  <c r="F94" i="8" s="1"/>
  <c r="F95" i="8" a="1"/>
  <c r="F95" i="8" s="1"/>
  <c r="F96" i="8" a="1"/>
  <c r="F96" i="8" s="1"/>
  <c r="F97" i="8" a="1"/>
  <c r="F97" i="8" s="1"/>
  <c r="F98" i="8" a="1"/>
  <c r="F98" i="8" s="1"/>
  <c r="F99" i="8" a="1"/>
  <c r="F99" i="8" s="1"/>
  <c r="F100" i="8" a="1"/>
  <c r="F100" i="8" s="1"/>
  <c r="F101" i="8" a="1"/>
  <c r="F101" i="8" s="1"/>
  <c r="F102" i="8" a="1"/>
  <c r="F102" i="8" s="1"/>
  <c r="F103" i="8" a="1"/>
  <c r="F103" i="8" s="1"/>
  <c r="F104" i="8" a="1"/>
  <c r="F104" i="8" s="1"/>
  <c r="F105" i="8" a="1"/>
  <c r="F105" i="8" s="1"/>
  <c r="F106" i="8" a="1"/>
  <c r="F106" i="8" s="1"/>
  <c r="F107" i="8" a="1"/>
  <c r="F107" i="8" s="1"/>
  <c r="F108" i="8" a="1"/>
  <c r="F108" i="8" s="1"/>
  <c r="F109" i="8" a="1"/>
  <c r="F109" i="8" s="1"/>
  <c r="F110" i="8" a="1"/>
  <c r="F110" i="8" s="1"/>
  <c r="F111" i="8" a="1"/>
  <c r="F111" i="8" s="1"/>
  <c r="F112" i="8" a="1"/>
  <c r="F112" i="8" s="1"/>
  <c r="F113" i="8" a="1"/>
  <c r="F113" i="8" s="1"/>
  <c r="F114" i="8" a="1"/>
  <c r="F114" i="8" s="1"/>
  <c r="F115" i="8" a="1"/>
  <c r="F115" i="8" s="1"/>
  <c r="F116" i="8" a="1"/>
  <c r="F116" i="8" s="1"/>
  <c r="F117" i="8" a="1"/>
  <c r="F117" i="8" s="1"/>
  <c r="F118" i="8" a="1"/>
  <c r="F118" i="8" s="1"/>
  <c r="F119" i="8" a="1"/>
  <c r="F119" i="8" s="1"/>
  <c r="F120" i="8" a="1"/>
  <c r="F120" i="8" s="1"/>
  <c r="F121" i="8" a="1"/>
  <c r="F121" i="8" s="1"/>
  <c r="F122" i="8" a="1"/>
  <c r="F122" i="8" s="1"/>
  <c r="F123" i="8" a="1"/>
  <c r="F123" i="8" s="1"/>
  <c r="F124" i="8" a="1"/>
  <c r="F124" i="8" s="1"/>
  <c r="F125" i="8" a="1"/>
  <c r="F125" i="8" s="1"/>
  <c r="F126" i="8" a="1"/>
  <c r="F126" i="8" s="1"/>
  <c r="F127" i="8" a="1"/>
  <c r="F127" i="8" s="1"/>
  <c r="F128" i="8" a="1"/>
  <c r="F128" i="8" s="1"/>
  <c r="F129" i="8" a="1"/>
  <c r="F129" i="8" s="1"/>
  <c r="F130" i="8" a="1"/>
  <c r="F130" i="8" s="1"/>
  <c r="F131" i="8" a="1"/>
  <c r="F131" i="8" s="1"/>
  <c r="F132" i="8" a="1"/>
  <c r="F132" i="8" s="1"/>
  <c r="F133" i="8" a="1"/>
  <c r="F133" i="8" s="1"/>
  <c r="F134" i="8" a="1"/>
  <c r="F134" i="8" s="1"/>
  <c r="F135" i="8" a="1"/>
  <c r="F135" i="8" s="1"/>
  <c r="F136" i="8" a="1"/>
  <c r="F136" i="8" s="1"/>
  <c r="F137" i="8" a="1"/>
  <c r="F137" i="8" s="1"/>
  <c r="F138" i="8" a="1"/>
  <c r="F138" i="8" s="1"/>
  <c r="F139" i="8" a="1"/>
  <c r="F139" i="8" s="1"/>
  <c r="F140" i="8" a="1"/>
  <c r="F140" i="8" s="1"/>
  <c r="F141" i="8" a="1"/>
  <c r="F141" i="8" s="1"/>
  <c r="F142" i="8" a="1"/>
  <c r="F142" i="8" s="1"/>
  <c r="F143" i="8" a="1"/>
  <c r="F143" i="8" s="1"/>
  <c r="F144" i="8" a="1"/>
  <c r="F144" i="8" s="1"/>
  <c r="F145" i="8" a="1"/>
  <c r="F145" i="8" s="1"/>
  <c r="F146" i="8" a="1"/>
  <c r="F146" i="8" s="1"/>
  <c r="F147" i="8" a="1"/>
  <c r="F147" i="8" s="1"/>
  <c r="F148" i="8" a="1"/>
  <c r="F148" i="8" s="1"/>
  <c r="F149" i="8" a="1"/>
  <c r="F149" i="8" s="1"/>
  <c r="F150" i="8" a="1"/>
  <c r="F150" i="8" s="1"/>
  <c r="F151" i="8" a="1"/>
  <c r="F151" i="8" s="1"/>
  <c r="F152" i="8" a="1"/>
  <c r="F152" i="8" s="1"/>
  <c r="F153" i="8" a="1"/>
  <c r="F153" i="8" s="1"/>
  <c r="F154" i="8" a="1"/>
  <c r="F154" i="8" s="1"/>
  <c r="F155" i="8" a="1"/>
  <c r="F155" i="8" s="1"/>
  <c r="F156" i="8" a="1"/>
  <c r="F156" i="8" s="1"/>
  <c r="F157" i="8" a="1"/>
  <c r="F157" i="8" s="1"/>
  <c r="F158" i="8" a="1"/>
  <c r="F158" i="8" s="1"/>
  <c r="F159" i="8" a="1"/>
  <c r="F159" i="8" s="1"/>
  <c r="F160" i="8" a="1"/>
  <c r="F160" i="8" s="1"/>
  <c r="F161" i="8" a="1"/>
  <c r="F161" i="8" s="1"/>
  <c r="F162" i="8" a="1"/>
  <c r="F162" i="8" s="1"/>
  <c r="F163" i="8" a="1"/>
  <c r="F163" i="8" s="1"/>
  <c r="F164" i="8" a="1"/>
  <c r="F164" i="8" s="1"/>
  <c r="F165" i="8" a="1"/>
  <c r="F165" i="8" s="1"/>
  <c r="F166" i="8" a="1"/>
  <c r="F166" i="8" s="1"/>
  <c r="F167" i="8" a="1"/>
  <c r="F167" i="8" s="1"/>
  <c r="F168" i="8" a="1"/>
  <c r="F168" i="8" s="1"/>
  <c r="F169" i="8" a="1"/>
  <c r="F169" i="8" s="1"/>
  <c r="F170" i="8" a="1"/>
  <c r="F170" i="8" s="1"/>
  <c r="F171" i="8" a="1"/>
  <c r="F171" i="8" s="1"/>
  <c r="F172" i="8" a="1"/>
  <c r="F172" i="8" s="1"/>
  <c r="F173" i="8" a="1"/>
  <c r="F173" i="8" s="1"/>
  <c r="F174" i="8" a="1"/>
  <c r="F174" i="8" s="1"/>
  <c r="F175" i="8" a="1"/>
  <c r="F175" i="8" s="1"/>
  <c r="F176" i="8" a="1"/>
  <c r="F176" i="8" s="1"/>
  <c r="F177" i="8" a="1"/>
  <c r="F177" i="8" s="1"/>
  <c r="F178" i="8" a="1"/>
  <c r="F178" i="8" s="1"/>
  <c r="F179" i="8" a="1"/>
  <c r="F179" i="8" s="1"/>
  <c r="F180" i="8" a="1"/>
  <c r="F180" i="8" s="1"/>
  <c r="F181" i="8" a="1"/>
  <c r="F181" i="8" s="1"/>
  <c r="F182" i="8" a="1"/>
  <c r="F182" i="8" s="1"/>
  <c r="F183" i="8" a="1"/>
  <c r="F183" i="8" s="1"/>
  <c r="F184" i="8" a="1"/>
  <c r="F184" i="8" s="1"/>
  <c r="F185" i="8" a="1"/>
  <c r="F185" i="8" s="1"/>
  <c r="F186" i="8" a="1"/>
  <c r="F186" i="8" s="1"/>
  <c r="F187" i="8" a="1"/>
  <c r="F187" i="8" s="1"/>
  <c r="F188" i="8" a="1"/>
  <c r="F188" i="8" s="1"/>
  <c r="F189" i="8" a="1"/>
  <c r="F189" i="8" s="1"/>
  <c r="F190" i="8" a="1"/>
  <c r="F190" i="8" s="1"/>
  <c r="F191" i="8" a="1"/>
  <c r="F191" i="8" s="1"/>
  <c r="F192" i="8" a="1"/>
  <c r="F192" i="8" s="1"/>
  <c r="F193" i="8" a="1"/>
  <c r="F193" i="8" s="1"/>
  <c r="F194" i="8" a="1"/>
  <c r="F194" i="8" s="1"/>
  <c r="F195" i="8" a="1"/>
  <c r="F195" i="8" s="1"/>
  <c r="F196" i="8" a="1"/>
  <c r="F196" i="8" s="1"/>
  <c r="F197" i="8" a="1"/>
  <c r="F197" i="8" s="1"/>
  <c r="F198" i="8" a="1"/>
  <c r="F198" i="8" s="1"/>
  <c r="F199" i="8" a="1"/>
  <c r="F199" i="8" s="1"/>
  <c r="F200" i="8" a="1"/>
  <c r="F200" i="8" s="1"/>
  <c r="F201" i="8" a="1"/>
  <c r="F201" i="8" s="1"/>
  <c r="F202" i="8" a="1"/>
  <c r="F202" i="8" s="1"/>
  <c r="F203" i="8" a="1"/>
  <c r="F203" i="8" s="1"/>
  <c r="F204" i="8" a="1"/>
  <c r="F204" i="8" s="1"/>
  <c r="F205" i="8" a="1"/>
  <c r="F205" i="8" s="1"/>
  <c r="F206" i="8" a="1"/>
  <c r="F206" i="8" s="1"/>
  <c r="F207" i="8" a="1"/>
  <c r="F207" i="8" s="1"/>
  <c r="F208" i="8" a="1"/>
  <c r="F208" i="8" s="1"/>
  <c r="F209" i="8" a="1"/>
  <c r="F209" i="8" s="1"/>
  <c r="F210" i="8" a="1"/>
  <c r="F210" i="8" s="1"/>
  <c r="F211" i="8" a="1"/>
  <c r="F211" i="8" s="1"/>
  <c r="F212" i="8" a="1"/>
  <c r="F212" i="8" s="1"/>
  <c r="F213" i="8" a="1"/>
  <c r="F213" i="8" s="1"/>
  <c r="F214" i="8" a="1"/>
  <c r="F214" i="8" s="1"/>
  <c r="F215" i="8" a="1"/>
  <c r="F215" i="8" s="1"/>
  <c r="F216" i="8" a="1"/>
  <c r="F216" i="8" s="1"/>
  <c r="F217" i="8" a="1"/>
  <c r="F217" i="8" s="1"/>
  <c r="F218" i="8" a="1"/>
  <c r="F218" i="8" s="1"/>
  <c r="F219" i="8" a="1"/>
  <c r="F219" i="8" s="1"/>
  <c r="F220" i="8" a="1"/>
  <c r="F220" i="8" s="1"/>
  <c r="F221" i="8" a="1"/>
  <c r="F221" i="8" s="1"/>
  <c r="F222" i="8" a="1"/>
  <c r="F222" i="8" s="1"/>
  <c r="F223" i="8" a="1"/>
  <c r="F223" i="8" s="1"/>
  <c r="F224" i="8" a="1"/>
  <c r="F224" i="8" s="1"/>
  <c r="F225" i="8" a="1"/>
  <c r="F225" i="8" s="1"/>
  <c r="F226" i="8" a="1"/>
  <c r="F226" i="8" s="1"/>
  <c r="F227" i="8" a="1"/>
  <c r="F227" i="8" s="1"/>
  <c r="F228" i="8" a="1"/>
  <c r="F228" i="8" s="1"/>
  <c r="F229" i="8" a="1"/>
  <c r="F229" i="8" s="1"/>
  <c r="F230" i="8" a="1"/>
  <c r="F230" i="8" s="1"/>
  <c r="F231" i="8" a="1"/>
  <c r="F231" i="8" s="1"/>
  <c r="F232" i="8" a="1"/>
  <c r="F232" i="8" s="1"/>
  <c r="F233" i="8" a="1"/>
  <c r="F233" i="8" s="1"/>
  <c r="F234" i="8" a="1"/>
  <c r="F234" i="8" s="1"/>
  <c r="F235" i="8" a="1"/>
  <c r="F235" i="8" s="1"/>
  <c r="F236" i="8" a="1"/>
  <c r="F236" i="8" s="1"/>
  <c r="F237" i="8" a="1"/>
  <c r="F237" i="8" s="1"/>
  <c r="F238" i="8" a="1"/>
  <c r="F238" i="8" s="1"/>
  <c r="F239" i="8" a="1"/>
  <c r="F239" i="8" s="1"/>
  <c r="F240" i="8" a="1"/>
  <c r="F240" i="8" s="1"/>
  <c r="F241" i="8" a="1"/>
  <c r="F241" i="8" s="1"/>
  <c r="F242" i="8" a="1"/>
  <c r="F242" i="8" s="1"/>
  <c r="F243" i="8" a="1"/>
  <c r="F243" i="8" s="1"/>
  <c r="F244" i="8" a="1"/>
  <c r="F244" i="8" s="1"/>
  <c r="F245" i="8" a="1"/>
  <c r="F245" i="8" s="1"/>
  <c r="F246" i="8" a="1"/>
  <c r="F246" i="8" s="1"/>
  <c r="F247" i="8" a="1"/>
  <c r="F247" i="8" s="1"/>
  <c r="F248" i="8" a="1"/>
  <c r="F248" i="8" s="1"/>
  <c r="F249" i="8" a="1"/>
  <c r="F249" i="8" s="1"/>
  <c r="F250" i="8" a="1"/>
  <c r="F250" i="8" s="1"/>
  <c r="F251" i="8" a="1"/>
  <c r="F251" i="8" s="1"/>
  <c r="F252" i="8" a="1"/>
  <c r="F252" i="8" s="1"/>
  <c r="F253" i="8" a="1"/>
  <c r="F253" i="8" s="1"/>
  <c r="F254" i="8" a="1"/>
  <c r="F254" i="8" s="1"/>
  <c r="F255" i="8" a="1"/>
  <c r="F255" i="8" s="1"/>
  <c r="F256" i="8" a="1"/>
  <c r="F256" i="8" s="1"/>
  <c r="F257" i="8" a="1"/>
  <c r="F257" i="8" s="1"/>
  <c r="F258" i="8" a="1"/>
  <c r="F258" i="8" s="1"/>
  <c r="F259" i="8" a="1"/>
  <c r="F259" i="8" s="1"/>
  <c r="F260" i="8" a="1"/>
  <c r="F260" i="8" s="1"/>
  <c r="F261" i="8" a="1"/>
  <c r="F261" i="8" s="1"/>
  <c r="F262" i="8" a="1"/>
  <c r="F262" i="8" s="1"/>
  <c r="F263" i="8" a="1"/>
  <c r="F263" i="8" s="1"/>
  <c r="F264" i="8" a="1"/>
  <c r="F264" i="8" s="1"/>
  <c r="F265" i="8" a="1"/>
  <c r="F265" i="8" s="1"/>
  <c r="F266" i="8" a="1"/>
  <c r="F266" i="8" s="1"/>
  <c r="F267" i="8" a="1"/>
  <c r="F267" i="8" s="1"/>
  <c r="F268" i="8" a="1"/>
  <c r="F268" i="8" s="1"/>
  <c r="F269" i="8" a="1"/>
  <c r="F269" i="8" s="1"/>
  <c r="F270" i="8" a="1"/>
  <c r="F270" i="8" s="1"/>
  <c r="F271" i="8" a="1"/>
  <c r="F271" i="8" s="1"/>
  <c r="F272" i="8" a="1"/>
  <c r="F272" i="8" s="1"/>
  <c r="B369" i="7" a="1"/>
  <c r="B369" i="7" s="1"/>
  <c r="J180" i="8"/>
  <c r="G21" i="8"/>
  <c r="L20" i="8"/>
  <c r="L186" i="8"/>
  <c r="A62" i="8" a="1"/>
  <c r="A62" i="8" s="1"/>
  <c r="G62" i="8"/>
  <c r="H62" i="8"/>
  <c r="I62" i="8"/>
  <c r="J62" i="8"/>
  <c r="K62" i="8"/>
  <c r="L105" i="8"/>
  <c r="K105" i="8"/>
  <c r="L183" i="8"/>
  <c r="L171" i="8"/>
  <c r="L30" i="8"/>
  <c r="I42" i="8"/>
  <c r="G42" i="8"/>
  <c r="A20" i="8" a="1"/>
  <c r="A20" i="8" s="1"/>
  <c r="A42" i="8" a="1"/>
  <c r="A42" i="8" s="1"/>
  <c r="H42" i="8"/>
  <c r="J42" i="8"/>
  <c r="K42" i="8"/>
  <c r="L42" i="8"/>
  <c r="G13" i="8"/>
  <c r="K216" i="8"/>
  <c r="L217" i="8"/>
  <c r="A60" i="8" a="1"/>
  <c r="A60" i="8" s="1"/>
  <c r="G60" i="8"/>
  <c r="H60" i="8"/>
  <c r="I60" i="8"/>
  <c r="J60" i="8"/>
  <c r="K60" i="8"/>
  <c r="L60" i="8"/>
  <c r="A61" i="8" a="1"/>
  <c r="A61" i="8" s="1"/>
  <c r="G61" i="8"/>
  <c r="H61" i="8"/>
  <c r="I61" i="8"/>
  <c r="J61" i="8"/>
  <c r="K61" i="8"/>
  <c r="L61" i="8"/>
  <c r="A18" i="8" a="1"/>
  <c r="A18" i="8" s="1"/>
  <c r="G18" i="8"/>
  <c r="H18" i="8"/>
  <c r="I18" i="8"/>
  <c r="J18" i="8"/>
  <c r="K18" i="8"/>
  <c r="L18" i="8"/>
  <c r="A59" i="8" a="1"/>
  <c r="A59" i="8" s="1"/>
  <c r="G59" i="8"/>
  <c r="H59" i="8"/>
  <c r="I59" i="8"/>
  <c r="J59" i="8"/>
  <c r="K59" i="8"/>
  <c r="L59" i="8"/>
  <c r="A65" i="8" a="1"/>
  <c r="A65" i="8" s="1"/>
  <c r="G65" i="8"/>
  <c r="H65" i="8"/>
  <c r="I65" i="8"/>
  <c r="J65" i="8"/>
  <c r="K65" i="8"/>
  <c r="L65" i="8"/>
  <c r="K64" i="8"/>
  <c r="J64" i="8"/>
  <c r="J37" i="8"/>
  <c r="K37" i="8"/>
  <c r="J36" i="8"/>
  <c r="K2" i="8"/>
  <c r="K3" i="8"/>
  <c r="K4" i="8"/>
  <c r="K5" i="8"/>
  <c r="K6" i="8"/>
  <c r="K7" i="8"/>
  <c r="K8" i="8"/>
  <c r="K9" i="8"/>
  <c r="K10" i="8"/>
  <c r="K11" i="8"/>
  <c r="K12" i="8"/>
  <c r="K13" i="8"/>
  <c r="K14" i="8"/>
  <c r="K15" i="8"/>
  <c r="K16" i="8"/>
  <c r="K17" i="8"/>
  <c r="K19" i="8"/>
  <c r="K20" i="8"/>
  <c r="K21" i="8"/>
  <c r="K22" i="8"/>
  <c r="K23" i="8"/>
  <c r="K24" i="8"/>
  <c r="K25" i="8"/>
  <c r="K26" i="8"/>
  <c r="K27" i="8"/>
  <c r="K28" i="8"/>
  <c r="K29" i="8"/>
  <c r="K30" i="8"/>
  <c r="K31" i="8"/>
  <c r="K32" i="8"/>
  <c r="K33" i="8"/>
  <c r="K34" i="8"/>
  <c r="K35" i="8"/>
  <c r="K36" i="8"/>
  <c r="K38" i="8"/>
  <c r="K39" i="8"/>
  <c r="K40" i="8"/>
  <c r="K41" i="8"/>
  <c r="K43" i="8"/>
  <c r="K44" i="8"/>
  <c r="K45" i="8"/>
  <c r="K46" i="8"/>
  <c r="K47" i="8"/>
  <c r="K48" i="8"/>
  <c r="K49" i="8"/>
  <c r="K50" i="8"/>
  <c r="K51" i="8"/>
  <c r="K52" i="8"/>
  <c r="K53" i="8"/>
  <c r="K54" i="8"/>
  <c r="K55" i="8"/>
  <c r="K56" i="8"/>
  <c r="K57" i="8"/>
  <c r="K58" i="8"/>
  <c r="K63" i="8"/>
  <c r="K66" i="8"/>
  <c r="K67" i="8"/>
  <c r="K68" i="8"/>
  <c r="K69" i="8"/>
  <c r="K70" i="8"/>
  <c r="K71" i="8"/>
  <c r="K72" i="8"/>
  <c r="K73" i="8"/>
  <c r="K74" i="8"/>
  <c r="K75" i="8"/>
  <c r="K76" i="8"/>
  <c r="K77" i="8"/>
  <c r="K78" i="8"/>
  <c r="K79" i="8"/>
  <c r="K80" i="8"/>
  <c r="K81" i="8"/>
  <c r="K82" i="8"/>
  <c r="K83" i="8"/>
  <c r="K84" i="8"/>
  <c r="K85" i="8"/>
  <c r="K86" i="8"/>
  <c r="K87" i="8"/>
  <c r="K88" i="8"/>
  <c r="K89" i="8"/>
  <c r="K90" i="8"/>
  <c r="K91" i="8"/>
  <c r="K92" i="8"/>
  <c r="K93" i="8"/>
  <c r="K94" i="8"/>
  <c r="K95" i="8"/>
  <c r="K96" i="8"/>
  <c r="K97" i="8"/>
  <c r="K98" i="8"/>
  <c r="K99" i="8"/>
  <c r="K100" i="8"/>
  <c r="K101" i="8"/>
  <c r="K102" i="8"/>
  <c r="K103" i="8"/>
  <c r="K104" i="8"/>
  <c r="K106" i="8"/>
  <c r="K107" i="8"/>
  <c r="K108" i="8"/>
  <c r="K109" i="8"/>
  <c r="K110" i="8"/>
  <c r="K111" i="8"/>
  <c r="K112" i="8"/>
  <c r="K113" i="8"/>
  <c r="K114" i="8"/>
  <c r="K115" i="8"/>
  <c r="K116" i="8"/>
  <c r="K117" i="8"/>
  <c r="K118" i="8"/>
  <c r="K119" i="8"/>
  <c r="K120" i="8"/>
  <c r="K121" i="8"/>
  <c r="K122" i="8"/>
  <c r="K123" i="8"/>
  <c r="K124" i="8"/>
  <c r="K125" i="8"/>
  <c r="K126" i="8"/>
  <c r="K127" i="8"/>
  <c r="K128" i="8"/>
  <c r="K129" i="8"/>
  <c r="K130" i="8"/>
  <c r="K131" i="8"/>
  <c r="K132" i="8"/>
  <c r="K133" i="8"/>
  <c r="K134" i="8"/>
  <c r="K135" i="8"/>
  <c r="K136" i="8"/>
  <c r="K137" i="8"/>
  <c r="K138" i="8"/>
  <c r="K139" i="8"/>
  <c r="K140" i="8"/>
  <c r="K141" i="8"/>
  <c r="K142" i="8"/>
  <c r="K143" i="8"/>
  <c r="K144" i="8"/>
  <c r="K145" i="8"/>
  <c r="K146" i="8"/>
  <c r="K147" i="8"/>
  <c r="K148" i="8"/>
  <c r="K149" i="8"/>
  <c r="K150" i="8"/>
  <c r="K151" i="8"/>
  <c r="K152" i="8"/>
  <c r="K153" i="8"/>
  <c r="K154" i="8"/>
  <c r="K155" i="8"/>
  <c r="K156" i="8"/>
  <c r="K157" i="8"/>
  <c r="K158" i="8"/>
  <c r="K159" i="8"/>
  <c r="K160" i="8"/>
  <c r="K161" i="8"/>
  <c r="K162" i="8"/>
  <c r="K163" i="8"/>
  <c r="K164" i="8"/>
  <c r="K165" i="8"/>
  <c r="K166" i="8"/>
  <c r="K167" i="8"/>
  <c r="K168" i="8"/>
  <c r="K169" i="8"/>
  <c r="K170" i="8"/>
  <c r="K171" i="8"/>
  <c r="K172" i="8"/>
  <c r="K173" i="8"/>
  <c r="K174" i="8"/>
  <c r="K175" i="8"/>
  <c r="K176" i="8"/>
  <c r="K177" i="8"/>
  <c r="K178" i="8"/>
  <c r="K179" i="8"/>
  <c r="K180" i="8"/>
  <c r="K181" i="8"/>
  <c r="K182" i="8"/>
  <c r="K183" i="8"/>
  <c r="K184" i="8"/>
  <c r="K185" i="8"/>
  <c r="K186" i="8"/>
  <c r="K187" i="8"/>
  <c r="K188" i="8"/>
  <c r="K189" i="8"/>
  <c r="K190" i="8"/>
  <c r="K191" i="8"/>
  <c r="K192" i="8"/>
  <c r="K193" i="8"/>
  <c r="K194" i="8"/>
  <c r="K195" i="8"/>
  <c r="K196" i="8"/>
  <c r="K197" i="8"/>
  <c r="K198" i="8"/>
  <c r="K199" i="8"/>
  <c r="K200" i="8"/>
  <c r="K201" i="8"/>
  <c r="K202" i="8"/>
  <c r="K203" i="8"/>
  <c r="K204" i="8"/>
  <c r="K205" i="8"/>
  <c r="K206" i="8"/>
  <c r="K207" i="8"/>
  <c r="K208" i="8"/>
  <c r="K209" i="8"/>
  <c r="K210" i="8"/>
  <c r="K211" i="8"/>
  <c r="K212" i="8"/>
  <c r="K213" i="8"/>
  <c r="K214" i="8"/>
  <c r="K215" i="8"/>
  <c r="K217" i="8"/>
  <c r="K218" i="8"/>
  <c r="K219" i="8"/>
  <c r="K220" i="8"/>
  <c r="K221" i="8"/>
  <c r="K222" i="8"/>
  <c r="K223" i="8"/>
  <c r="K224" i="8"/>
  <c r="K225" i="8"/>
  <c r="K226" i="8"/>
  <c r="K227" i="8"/>
  <c r="K228" i="8"/>
  <c r="K229" i="8"/>
  <c r="K230" i="8"/>
  <c r="K231" i="8"/>
  <c r="K232" i="8"/>
  <c r="K233" i="8"/>
  <c r="K234" i="8"/>
  <c r="K235" i="8"/>
  <c r="K236" i="8"/>
  <c r="K237" i="8"/>
  <c r="K238" i="8"/>
  <c r="K239" i="8"/>
  <c r="K240" i="8"/>
  <c r="K241" i="8"/>
  <c r="K242" i="8"/>
  <c r="K243" i="8"/>
  <c r="K244" i="8"/>
  <c r="K245" i="8"/>
  <c r="K246" i="8"/>
  <c r="K247" i="8"/>
  <c r="K248" i="8"/>
  <c r="K249" i="8"/>
  <c r="K250" i="8"/>
  <c r="K251" i="8"/>
  <c r="K252" i="8"/>
  <c r="K253" i="8"/>
  <c r="K254" i="8"/>
  <c r="K255" i="8"/>
  <c r="K256" i="8"/>
  <c r="K257" i="8"/>
  <c r="K258" i="8"/>
  <c r="K259" i="8"/>
  <c r="K260" i="8"/>
  <c r="K261" i="8"/>
  <c r="K262" i="8"/>
  <c r="K263" i="8"/>
  <c r="K264" i="8"/>
  <c r="K265" i="8"/>
  <c r="K266" i="8"/>
  <c r="K267" i="8"/>
  <c r="K268" i="8"/>
  <c r="K269" i="8"/>
  <c r="K270" i="8"/>
  <c r="K271" i="8"/>
  <c r="K272" i="8"/>
  <c r="A64" i="8" a="1"/>
  <c r="A64" i="8" s="1"/>
  <c r="G64" i="8"/>
  <c r="H64" i="8"/>
  <c r="I64" i="8"/>
  <c r="L64" i="8"/>
  <c r="A105" i="8" a="1"/>
  <c r="A105" i="8" s="1"/>
  <c r="G105" i="8"/>
  <c r="H105" i="8"/>
  <c r="I105" i="8"/>
  <c r="J105" i="8"/>
  <c r="G57" i="8"/>
  <c r="J57" i="8"/>
  <c r="A57" i="8" a="1"/>
  <c r="A57" i="8" s="1"/>
  <c r="H57" i="8"/>
  <c r="I57" i="8"/>
  <c r="L57" i="8"/>
  <c r="L187" i="8"/>
  <c r="L11" i="8"/>
  <c r="L12" i="8"/>
  <c r="L13" i="8"/>
  <c r="L14" i="8"/>
  <c r="L17" i="8"/>
  <c r="L46" i="8"/>
  <c r="L26" i="8"/>
  <c r="L25" i="8"/>
  <c r="A187" i="8" a="1"/>
  <c r="A187" i="8" s="1"/>
  <c r="G187" i="8"/>
  <c r="H187" i="8"/>
  <c r="I187" i="8"/>
  <c r="J187" i="8"/>
  <c r="G188" i="8"/>
  <c r="A261" i="8" a="1"/>
  <c r="A261" i="8" s="1"/>
  <c r="A262" i="8" a="1"/>
  <c r="A262" i="8" s="1"/>
  <c r="A263" i="8" a="1"/>
  <c r="A263" i="8" s="1"/>
  <c r="A264" i="8" a="1"/>
  <c r="A264" i="8" s="1"/>
  <c r="A265" i="8" a="1"/>
  <c r="A265" i="8" s="1"/>
  <c r="A266" i="8" a="1"/>
  <c r="A266" i="8" s="1"/>
  <c r="A267" i="8" a="1"/>
  <c r="A267" i="8" s="1"/>
  <c r="A268" i="8" a="1"/>
  <c r="A268" i="8" s="1"/>
  <c r="A269" i="8" a="1"/>
  <c r="A269" i="8" s="1"/>
  <c r="A270" i="8" a="1"/>
  <c r="A270" i="8" s="1"/>
  <c r="A271" i="8" a="1"/>
  <c r="A271" i="8" s="1"/>
  <c r="A272" i="8" a="1"/>
  <c r="A272" i="8" s="1"/>
  <c r="G261" i="8"/>
  <c r="G262" i="8"/>
  <c r="G263" i="8"/>
  <c r="G264" i="8"/>
  <c r="G265" i="8"/>
  <c r="G266" i="8"/>
  <c r="G267" i="8"/>
  <c r="G268" i="8"/>
  <c r="G269" i="8"/>
  <c r="G270" i="8"/>
  <c r="G271" i="8"/>
  <c r="G272" i="8"/>
  <c r="H261" i="8"/>
  <c r="H262" i="8"/>
  <c r="H263" i="8"/>
  <c r="H264" i="8"/>
  <c r="H265" i="8"/>
  <c r="H266" i="8"/>
  <c r="H267" i="8"/>
  <c r="H268" i="8"/>
  <c r="H269" i="8"/>
  <c r="H270" i="8"/>
  <c r="H271" i="8"/>
  <c r="H272" i="8"/>
  <c r="I261" i="8"/>
  <c r="I262" i="8"/>
  <c r="I263" i="8"/>
  <c r="I264" i="8"/>
  <c r="I265" i="8"/>
  <c r="I266" i="8"/>
  <c r="I267" i="8"/>
  <c r="I268" i="8"/>
  <c r="I269" i="8"/>
  <c r="I270" i="8"/>
  <c r="I271" i="8"/>
  <c r="I272" i="8"/>
  <c r="J261" i="8"/>
  <c r="J262" i="8"/>
  <c r="J263" i="8"/>
  <c r="J264" i="8"/>
  <c r="J265" i="8"/>
  <c r="J266" i="8"/>
  <c r="J267" i="8"/>
  <c r="J268" i="8"/>
  <c r="J269" i="8"/>
  <c r="J270" i="8"/>
  <c r="J271" i="8"/>
  <c r="J272" i="8"/>
  <c r="L261" i="8"/>
  <c r="L262" i="8"/>
  <c r="L263" i="8"/>
  <c r="L264" i="8"/>
  <c r="L265" i="8"/>
  <c r="L266" i="8"/>
  <c r="L267" i="8"/>
  <c r="L268" i="8"/>
  <c r="L269" i="8"/>
  <c r="L270" i="8"/>
  <c r="L271" i="8"/>
  <c r="L272" i="8"/>
  <c r="A17" i="8" a="1"/>
  <c r="A17" i="8" s="1"/>
  <c r="G17" i="8"/>
  <c r="H17" i="8"/>
  <c r="I17" i="8"/>
  <c r="J17" i="8"/>
  <c r="A114" i="8" a="1"/>
  <c r="A114" i="8" s="1"/>
  <c r="G114" i="8"/>
  <c r="H114" i="8"/>
  <c r="I114" i="8"/>
  <c r="J114" i="8"/>
  <c r="L114" i="8"/>
  <c r="A16" i="8" a="1"/>
  <c r="A16" i="8" s="1"/>
  <c r="G16" i="8"/>
  <c r="H16" i="8"/>
  <c r="I16" i="8"/>
  <c r="J16" i="8"/>
  <c r="L16" i="8"/>
  <c r="A21" i="8" a="1"/>
  <c r="A21" i="8" s="1"/>
  <c r="H21" i="8"/>
  <c r="I21" i="8"/>
  <c r="J21" i="8"/>
  <c r="L21" i="8"/>
  <c r="A15" i="8" a="1"/>
  <c r="A15" i="8" s="1"/>
  <c r="G15" i="8"/>
  <c r="H15" i="8"/>
  <c r="I15" i="8"/>
  <c r="J15" i="8"/>
  <c r="L15" i="8"/>
  <c r="A14" i="8" a="1"/>
  <c r="A14" i="8" s="1"/>
  <c r="G14" i="8"/>
  <c r="H14" i="8"/>
  <c r="I14" i="8"/>
  <c r="J14" i="8"/>
  <c r="A13" i="8" a="1"/>
  <c r="A13" i="8" s="1"/>
  <c r="H13" i="8"/>
  <c r="I13" i="8"/>
  <c r="J13" i="8"/>
  <c r="A113" i="8" a="1"/>
  <c r="A113" i="8" s="1"/>
  <c r="G113" i="8"/>
  <c r="H113" i="8"/>
  <c r="I113" i="8"/>
  <c r="J113" i="8"/>
  <c r="L113" i="8"/>
  <c r="A12" i="8" a="1"/>
  <c r="A12" i="8" s="1"/>
  <c r="G12" i="8"/>
  <c r="H12" i="8"/>
  <c r="I12" i="8"/>
  <c r="J12" i="8"/>
  <c r="L251" i="8"/>
  <c r="J251" i="8"/>
  <c r="I251" i="8"/>
  <c r="H251" i="8"/>
  <c r="G251" i="8"/>
  <c r="A251" i="8" a="1"/>
  <c r="A251" i="8" s="1"/>
  <c r="A252" i="8" a="1"/>
  <c r="A252" i="8" s="1"/>
  <c r="G252" i="8"/>
  <c r="H252" i="8"/>
  <c r="I252" i="8"/>
  <c r="J252" i="8"/>
  <c r="L252" i="8"/>
  <c r="A185" i="8" a="1"/>
  <c r="A185" i="8" s="1"/>
  <c r="G185" i="8"/>
  <c r="H185" i="8"/>
  <c r="I185" i="8"/>
  <c r="J185" i="8"/>
  <c r="L185" i="8"/>
  <c r="A112" i="8" a="1"/>
  <c r="A112" i="8" s="1"/>
  <c r="G112" i="8"/>
  <c r="H112" i="8"/>
  <c r="I112" i="8"/>
  <c r="J112" i="8"/>
  <c r="L112" i="8"/>
  <c r="A73" i="8" a="1"/>
  <c r="A73" i="8" s="1"/>
  <c r="G73" i="8"/>
  <c r="H73" i="8"/>
  <c r="I73" i="8"/>
  <c r="J73" i="8"/>
  <c r="L73" i="8"/>
  <c r="A37" i="8" a="1"/>
  <c r="A37" i="8" s="1"/>
  <c r="G37" i="8"/>
  <c r="H37" i="8"/>
  <c r="I37" i="8"/>
  <c r="L37" i="8"/>
  <c r="A36" i="8" a="1"/>
  <c r="A36" i="8" s="1"/>
  <c r="G36" i="8"/>
  <c r="H36" i="8"/>
  <c r="I36" i="8"/>
  <c r="L36" i="8"/>
  <c r="A6" i="8" a="1"/>
  <c r="A6" i="8" s="1"/>
  <c r="G6" i="8"/>
  <c r="H6" i="8"/>
  <c r="I6" i="8"/>
  <c r="J6" i="8"/>
  <c r="L6" i="8"/>
  <c r="A7" i="8" a="1"/>
  <c r="A7" i="8" s="1"/>
  <c r="G7" i="8"/>
  <c r="H7" i="8"/>
  <c r="I7" i="8"/>
  <c r="J7" i="8"/>
  <c r="L7" i="8"/>
  <c r="A5" i="8" a="1"/>
  <c r="A5" i="8" s="1"/>
  <c r="G5" i="8"/>
  <c r="H5" i="8"/>
  <c r="I5" i="8"/>
  <c r="J5" i="8"/>
  <c r="L5" i="8"/>
  <c r="A173" i="8" a="1"/>
  <c r="A173" i="8" s="1"/>
  <c r="G173" i="8"/>
  <c r="H173" i="8"/>
  <c r="I173" i="8"/>
  <c r="J173" i="8"/>
  <c r="L173" i="8"/>
  <c r="A181" i="8" a="1"/>
  <c r="A181" i="8" s="1"/>
  <c r="G181" i="8"/>
  <c r="H181" i="8"/>
  <c r="I181" i="8"/>
  <c r="J181" i="8"/>
  <c r="L181" i="8"/>
  <c r="A184" i="8" a="1"/>
  <c r="A184" i="8" s="1"/>
  <c r="G184" i="8"/>
  <c r="H184" i="8"/>
  <c r="I184" i="8"/>
  <c r="J184" i="8"/>
  <c r="L184" i="8"/>
  <c r="A183" i="8" a="1"/>
  <c r="A183" i="8" s="1"/>
  <c r="G183" i="8"/>
  <c r="H183" i="8"/>
  <c r="I183" i="8"/>
  <c r="J183" i="8"/>
  <c r="A222" i="8" a="1"/>
  <c r="A222" i="8" s="1"/>
  <c r="G222" i="8"/>
  <c r="H222" i="8"/>
  <c r="I222" i="8"/>
  <c r="J222" i="8"/>
  <c r="L222" i="8"/>
  <c r="A221" i="8" a="1"/>
  <c r="A221" i="8" s="1"/>
  <c r="G221" i="8"/>
  <c r="H221" i="8"/>
  <c r="I221" i="8"/>
  <c r="J221" i="8"/>
  <c r="L221" i="8"/>
  <c r="A220" i="8" a="1"/>
  <c r="A220" i="8" s="1"/>
  <c r="G220" i="8"/>
  <c r="H220" i="8"/>
  <c r="I220" i="8"/>
  <c r="J220" i="8"/>
  <c r="L220" i="8"/>
  <c r="A219" i="8" a="1"/>
  <c r="A219" i="8" s="1"/>
  <c r="G219" i="8"/>
  <c r="H219" i="8"/>
  <c r="I219" i="8"/>
  <c r="J219" i="8"/>
  <c r="L219" i="8"/>
  <c r="A78" i="8" a="1"/>
  <c r="A78" i="8" s="1"/>
  <c r="G78" i="8"/>
  <c r="H78" i="8"/>
  <c r="I78" i="8"/>
  <c r="J78" i="8"/>
  <c r="L78" i="8"/>
  <c r="A186" i="8" a="1"/>
  <c r="A186" i="8" s="1"/>
  <c r="G186" i="8"/>
  <c r="H186" i="8"/>
  <c r="I186" i="8"/>
  <c r="J186" i="8"/>
  <c r="A179" i="8" a="1"/>
  <c r="A179" i="8" s="1"/>
  <c r="G179" i="8"/>
  <c r="H179" i="8"/>
  <c r="I179" i="8"/>
  <c r="J179" i="8"/>
  <c r="L179" i="8"/>
  <c r="A180" i="8" a="1"/>
  <c r="A180" i="8" s="1"/>
  <c r="G180" i="8"/>
  <c r="H180" i="8"/>
  <c r="I180" i="8"/>
  <c r="L180" i="8"/>
  <c r="A177" i="8" a="1"/>
  <c r="A177" i="8" s="1"/>
  <c r="G177" i="8"/>
  <c r="H177" i="8"/>
  <c r="I177" i="8"/>
  <c r="J177" i="8"/>
  <c r="L177" i="8"/>
  <c r="A178" i="8" a="1"/>
  <c r="A178" i="8" s="1"/>
  <c r="G178" i="8"/>
  <c r="H178" i="8"/>
  <c r="I178" i="8"/>
  <c r="J178" i="8"/>
  <c r="L178" i="8"/>
  <c r="A182" i="8" a="1"/>
  <c r="A182" i="8" s="1"/>
  <c r="G182" i="8"/>
  <c r="H182" i="8"/>
  <c r="I182" i="8"/>
  <c r="J182" i="8"/>
  <c r="L182" i="8"/>
  <c r="A68" i="8" a="1"/>
  <c r="A68" i="8" s="1"/>
  <c r="G68" i="8"/>
  <c r="H68" i="8"/>
  <c r="I68" i="8"/>
  <c r="J68" i="8"/>
  <c r="L68" i="8"/>
  <c r="A40" i="8" a="1"/>
  <c r="A40" i="8" s="1"/>
  <c r="G40" i="8"/>
  <c r="H40" i="8"/>
  <c r="I40" i="8"/>
  <c r="J40" i="8"/>
  <c r="L40" i="8"/>
  <c r="A94" i="8" a="1"/>
  <c r="A94" i="8" s="1"/>
  <c r="G94" i="8"/>
  <c r="H94" i="8"/>
  <c r="I94" i="8"/>
  <c r="J94" i="8"/>
  <c r="L94" i="8"/>
  <c r="A218" i="8" a="1"/>
  <c r="A218" i="8" s="1"/>
  <c r="G218" i="8"/>
  <c r="H218" i="8"/>
  <c r="I218" i="8"/>
  <c r="J218" i="8"/>
  <c r="L218" i="8"/>
  <c r="A32" i="8" a="1"/>
  <c r="A32" i="8" s="1"/>
  <c r="G32" i="8"/>
  <c r="H32" i="8"/>
  <c r="I32" i="8"/>
  <c r="J32" i="8"/>
  <c r="L32" i="8"/>
  <c r="A31" i="8" a="1"/>
  <c r="A31" i="8" s="1"/>
  <c r="G31" i="8"/>
  <c r="H31" i="8"/>
  <c r="I31" i="8"/>
  <c r="J31" i="8"/>
  <c r="L31" i="8"/>
  <c r="A217" i="8" a="1"/>
  <c r="A217" i="8" s="1"/>
  <c r="G217" i="8"/>
  <c r="H217" i="8"/>
  <c r="I217" i="8"/>
  <c r="J217" i="8"/>
  <c r="A86" i="8" a="1"/>
  <c r="A86" i="8" s="1"/>
  <c r="G86" i="8"/>
  <c r="H86" i="8"/>
  <c r="I86" i="8"/>
  <c r="J86" i="8"/>
  <c r="L86" i="8"/>
  <c r="A77" i="8" a="1"/>
  <c r="A77" i="8" s="1"/>
  <c r="G77" i="8"/>
  <c r="H77" i="8"/>
  <c r="I77" i="8"/>
  <c r="J77" i="8"/>
  <c r="L77" i="8"/>
  <c r="A155" i="8" a="1"/>
  <c r="A155" i="8" s="1"/>
  <c r="G155" i="8"/>
  <c r="H155" i="8"/>
  <c r="I155" i="8"/>
  <c r="J155" i="8"/>
  <c r="L155" i="8"/>
  <c r="A76" i="8" a="1"/>
  <c r="A76" i="8" s="1"/>
  <c r="G76" i="8"/>
  <c r="H76" i="8"/>
  <c r="I76" i="8"/>
  <c r="J76" i="8"/>
  <c r="L76" i="8"/>
  <c r="A85" i="8" a="1"/>
  <c r="A85" i="8" s="1"/>
  <c r="G85" i="8"/>
  <c r="H85" i="8"/>
  <c r="I85" i="8"/>
  <c r="J85" i="8"/>
  <c r="L85" i="8"/>
  <c r="A216" i="8" a="1"/>
  <c r="A216" i="8" s="1"/>
  <c r="G216" i="8"/>
  <c r="H216" i="8"/>
  <c r="I216" i="8"/>
  <c r="J216" i="8"/>
  <c r="L216" i="8"/>
  <c r="A30" i="8" a="1"/>
  <c r="A30" i="8" s="1"/>
  <c r="G30" i="8"/>
  <c r="H30" i="8"/>
  <c r="I30" i="8"/>
  <c r="J30" i="8"/>
  <c r="A111" i="8" a="1"/>
  <c r="A111" i="8" s="1"/>
  <c r="G111" i="8"/>
  <c r="H111" i="8"/>
  <c r="I111" i="8"/>
  <c r="J111" i="8"/>
  <c r="L111" i="8"/>
  <c r="A80" i="8" a="1"/>
  <c r="A80" i="8" s="1"/>
  <c r="G80" i="8"/>
  <c r="H80" i="8"/>
  <c r="I80" i="8"/>
  <c r="J80" i="8"/>
  <c r="L80" i="8"/>
  <c r="A172" i="8" a="1"/>
  <c r="A172" i="8" s="1"/>
  <c r="G172" i="8"/>
  <c r="H172" i="8"/>
  <c r="I172" i="8"/>
  <c r="J172" i="8"/>
  <c r="L172" i="8"/>
  <c r="A174" i="8" a="1"/>
  <c r="A174" i="8" s="1"/>
  <c r="G174" i="8"/>
  <c r="H174" i="8"/>
  <c r="I174" i="8"/>
  <c r="J174" i="8"/>
  <c r="L174" i="8"/>
  <c r="A175" i="8" a="1"/>
  <c r="A175" i="8" s="1"/>
  <c r="G175" i="8"/>
  <c r="H175" i="8"/>
  <c r="I175" i="8"/>
  <c r="J175" i="8"/>
  <c r="L175" i="8"/>
  <c r="A176" i="8" a="1"/>
  <c r="A176" i="8" s="1"/>
  <c r="G176" i="8"/>
  <c r="H176" i="8"/>
  <c r="I176" i="8"/>
  <c r="J176" i="8"/>
  <c r="L176" i="8"/>
  <c r="A4" i="8" a="1"/>
  <c r="A4" i="8" s="1"/>
  <c r="G4" i="8"/>
  <c r="H4" i="8"/>
  <c r="I4" i="8"/>
  <c r="J4" i="8"/>
  <c r="L4" i="8"/>
  <c r="A110" i="8" a="1"/>
  <c r="A110" i="8" s="1"/>
  <c r="G110" i="8"/>
  <c r="H110" i="8"/>
  <c r="I110" i="8"/>
  <c r="J110" i="8"/>
  <c r="L110" i="8"/>
  <c r="A29" i="8" a="1"/>
  <c r="A29" i="8" s="1"/>
  <c r="G29" i="8"/>
  <c r="H29" i="8"/>
  <c r="I29" i="8"/>
  <c r="J29" i="8"/>
  <c r="L29" i="8"/>
  <c r="A206" i="8" a="1"/>
  <c r="A206" i="8" s="1"/>
  <c r="G206" i="8"/>
  <c r="H206" i="8"/>
  <c r="I206" i="8"/>
  <c r="J206" i="8"/>
  <c r="L206" i="8"/>
  <c r="A197" i="8" a="1"/>
  <c r="A197" i="8" s="1"/>
  <c r="G197" i="8"/>
  <c r="H197" i="8"/>
  <c r="I197" i="8"/>
  <c r="J197" i="8"/>
  <c r="L197" i="8"/>
  <c r="A194" i="8" a="1"/>
  <c r="A194" i="8" s="1"/>
  <c r="G194" i="8"/>
  <c r="H194" i="8"/>
  <c r="I194" i="8"/>
  <c r="J194" i="8"/>
  <c r="L194" i="8"/>
  <c r="A151" i="8" a="1"/>
  <c r="A151" i="8" s="1"/>
  <c r="G151" i="8"/>
  <c r="H151" i="8"/>
  <c r="I151" i="8"/>
  <c r="J151" i="8"/>
  <c r="L151" i="8"/>
  <c r="A91" i="8" a="1"/>
  <c r="A91" i="8" s="1"/>
  <c r="G91" i="8"/>
  <c r="H91" i="8"/>
  <c r="I91" i="8"/>
  <c r="J91" i="8"/>
  <c r="L91" i="8"/>
  <c r="A84" i="8" a="1"/>
  <c r="A84" i="8" s="1"/>
  <c r="G84" i="8"/>
  <c r="H84" i="8"/>
  <c r="I84" i="8"/>
  <c r="J84" i="8"/>
  <c r="L84" i="8"/>
  <c r="A150" i="8" a="1"/>
  <c r="A150" i="8" s="1"/>
  <c r="G150" i="8"/>
  <c r="H150" i="8"/>
  <c r="I150" i="8"/>
  <c r="J150" i="8"/>
  <c r="L150" i="8"/>
  <c r="A153" i="8" a="1"/>
  <c r="A153" i="8" s="1"/>
  <c r="G153" i="8"/>
  <c r="H153" i="8"/>
  <c r="I153" i="8"/>
  <c r="J153" i="8"/>
  <c r="L153" i="8"/>
  <c r="A154" i="8" a="1"/>
  <c r="A154" i="8" s="1"/>
  <c r="G154" i="8"/>
  <c r="H154" i="8"/>
  <c r="I154" i="8"/>
  <c r="J154" i="8"/>
  <c r="L154" i="8"/>
  <c r="A152" i="8" a="1"/>
  <c r="A152" i="8" s="1"/>
  <c r="G152" i="8"/>
  <c r="H152" i="8"/>
  <c r="I152" i="8"/>
  <c r="J152" i="8"/>
  <c r="L152" i="8"/>
  <c r="A109" i="8" a="1"/>
  <c r="A109" i="8" s="1"/>
  <c r="G109" i="8"/>
  <c r="H109" i="8"/>
  <c r="I109" i="8"/>
  <c r="J109" i="8"/>
  <c r="L109" i="8"/>
  <c r="A215" i="8" a="1"/>
  <c r="A215" i="8" s="1"/>
  <c r="G215" i="8"/>
  <c r="H215" i="8"/>
  <c r="I215" i="8"/>
  <c r="J215" i="8"/>
  <c r="L215" i="8"/>
  <c r="A35" i="8" a="1"/>
  <c r="A35" i="8" s="1"/>
  <c r="G35" i="8"/>
  <c r="H35" i="8"/>
  <c r="I35" i="8"/>
  <c r="J35" i="8"/>
  <c r="L35" i="8"/>
  <c r="L28" i="8"/>
  <c r="A28" i="8" a="1"/>
  <c r="A28" i="8" s="1"/>
  <c r="G28" i="8"/>
  <c r="H28" i="8"/>
  <c r="I28" i="8"/>
  <c r="J28" i="8"/>
  <c r="A214" i="8" a="1"/>
  <c r="A214" i="8" s="1"/>
  <c r="G214" i="8"/>
  <c r="H214" i="8"/>
  <c r="I214" i="8"/>
  <c r="J214" i="8"/>
  <c r="L214" i="8"/>
  <c r="A27" i="8" a="1"/>
  <c r="A27" i="8" s="1"/>
  <c r="G27" i="8"/>
  <c r="H27" i="8"/>
  <c r="I27" i="8"/>
  <c r="J27" i="8"/>
  <c r="L27" i="8"/>
  <c r="A108" i="8" a="1"/>
  <c r="A108" i="8" s="1"/>
  <c r="G108" i="8"/>
  <c r="H108" i="8"/>
  <c r="I108" i="8"/>
  <c r="J108" i="8"/>
  <c r="L108" i="8"/>
  <c r="A26" i="8" a="1"/>
  <c r="A26" i="8" s="1"/>
  <c r="G26" i="8"/>
  <c r="H26" i="8"/>
  <c r="I26" i="8"/>
  <c r="J26" i="8"/>
  <c r="A148" i="8" a="1"/>
  <c r="A148" i="8" s="1"/>
  <c r="G148" i="8"/>
  <c r="H148" i="8"/>
  <c r="I148" i="8"/>
  <c r="J148" i="8"/>
  <c r="L148" i="8"/>
  <c r="A147" i="8" a="1"/>
  <c r="A147" i="8" s="1"/>
  <c r="G147" i="8"/>
  <c r="H147" i="8"/>
  <c r="I147" i="8"/>
  <c r="J147" i="8"/>
  <c r="L147" i="8"/>
  <c r="A149" i="8" a="1"/>
  <c r="A149" i="8" s="1"/>
  <c r="G149" i="8"/>
  <c r="H149" i="8"/>
  <c r="I149" i="8"/>
  <c r="J149" i="8"/>
  <c r="L149" i="8"/>
  <c r="A25" i="8" a="1"/>
  <c r="A25" i="8" s="1"/>
  <c r="G25" i="8"/>
  <c r="H25" i="8"/>
  <c r="I25" i="8"/>
  <c r="J25" i="8"/>
  <c r="A24" i="8" a="1"/>
  <c r="A24" i="8" s="1"/>
  <c r="G24" i="8"/>
  <c r="H24" i="8"/>
  <c r="I24" i="8"/>
  <c r="J24" i="8"/>
  <c r="L24" i="8"/>
  <c r="A43" i="8" a="1"/>
  <c r="A43" i="8" s="1"/>
  <c r="G43" i="8"/>
  <c r="H43" i="8"/>
  <c r="I43" i="8"/>
  <c r="J43" i="8"/>
  <c r="L43" i="8"/>
  <c r="A203" i="8" a="1"/>
  <c r="A203" i="8" s="1"/>
  <c r="G203" i="8"/>
  <c r="H203" i="8"/>
  <c r="I203" i="8"/>
  <c r="J203" i="8"/>
  <c r="L203" i="8"/>
  <c r="A260" i="8" a="1"/>
  <c r="A260" i="8" s="1"/>
  <c r="G260" i="8"/>
  <c r="H260" i="8"/>
  <c r="I260" i="8"/>
  <c r="J260" i="8"/>
  <c r="L260" i="8"/>
  <c r="L2" i="8"/>
  <c r="L3" i="8"/>
  <c r="L8" i="8"/>
  <c r="L9" i="8"/>
  <c r="L10" i="8"/>
  <c r="L19" i="8"/>
  <c r="L22" i="8"/>
  <c r="L23" i="8"/>
  <c r="L33" i="8"/>
  <c r="L34" i="8"/>
  <c r="L38" i="8"/>
  <c r="L39" i="8"/>
  <c r="L41" i="8"/>
  <c r="L44" i="8"/>
  <c r="L45" i="8"/>
  <c r="L47" i="8"/>
  <c r="L48" i="8"/>
  <c r="L49" i="8"/>
  <c r="L50" i="8"/>
  <c r="L51" i="8"/>
  <c r="L52" i="8"/>
  <c r="L53" i="8"/>
  <c r="L54" i="8"/>
  <c r="L55" i="8"/>
  <c r="L56" i="8"/>
  <c r="L58" i="8"/>
  <c r="L63" i="8"/>
  <c r="L66" i="8"/>
  <c r="L67" i="8"/>
  <c r="L69" i="8"/>
  <c r="L70" i="8"/>
  <c r="L71" i="8"/>
  <c r="L72" i="8"/>
  <c r="L74" i="8"/>
  <c r="L75" i="8"/>
  <c r="L79" i="8"/>
  <c r="L81" i="8"/>
  <c r="L82" i="8"/>
  <c r="L83" i="8"/>
  <c r="L87" i="8"/>
  <c r="L88" i="8"/>
  <c r="L89" i="8"/>
  <c r="L90" i="8"/>
  <c r="L92" i="8"/>
  <c r="L93" i="8"/>
  <c r="L95" i="8"/>
  <c r="L96" i="8"/>
  <c r="L97" i="8"/>
  <c r="L98" i="8"/>
  <c r="L99" i="8"/>
  <c r="L100" i="8"/>
  <c r="L101" i="8"/>
  <c r="L102" i="8"/>
  <c r="L103" i="8"/>
  <c r="L104" i="8"/>
  <c r="L106" i="8"/>
  <c r="L107" i="8"/>
  <c r="L115" i="8"/>
  <c r="L116" i="8"/>
  <c r="L117" i="8"/>
  <c r="L118" i="8"/>
  <c r="L119" i="8"/>
  <c r="L120" i="8"/>
  <c r="L121" i="8"/>
  <c r="L122" i="8"/>
  <c r="L123" i="8"/>
  <c r="L124" i="8"/>
  <c r="L125" i="8"/>
  <c r="L126" i="8"/>
  <c r="L127" i="8"/>
  <c r="L128" i="8"/>
  <c r="L129" i="8"/>
  <c r="L130" i="8"/>
  <c r="L131" i="8"/>
  <c r="L132" i="8"/>
  <c r="L133" i="8"/>
  <c r="L134" i="8"/>
  <c r="L135" i="8"/>
  <c r="L136" i="8"/>
  <c r="L137" i="8"/>
  <c r="L138" i="8"/>
  <c r="L139" i="8"/>
  <c r="L140" i="8"/>
  <c r="L141" i="8"/>
  <c r="L142" i="8"/>
  <c r="L143" i="8"/>
  <c r="L144" i="8"/>
  <c r="L145" i="8"/>
  <c r="L146" i="8"/>
  <c r="L156" i="8"/>
  <c r="L157" i="8"/>
  <c r="L158" i="8"/>
  <c r="L159" i="8"/>
  <c r="L160" i="8"/>
  <c r="L161" i="8"/>
  <c r="L162" i="8"/>
  <c r="L163" i="8"/>
  <c r="L164" i="8"/>
  <c r="L165" i="8"/>
  <c r="L166" i="8"/>
  <c r="L167" i="8"/>
  <c r="L168" i="8"/>
  <c r="L169" i="8"/>
  <c r="L170" i="8"/>
  <c r="L188" i="8"/>
  <c r="L189" i="8"/>
  <c r="L190" i="8"/>
  <c r="L191" i="8"/>
  <c r="L192" i="8"/>
  <c r="L193" i="8"/>
  <c r="L195" i="8"/>
  <c r="L196" i="8"/>
  <c r="L198" i="8"/>
  <c r="L199" i="8"/>
  <c r="L200" i="8"/>
  <c r="L201" i="8"/>
  <c r="L202" i="8"/>
  <c r="L204" i="8"/>
  <c r="L205" i="8"/>
  <c r="L207" i="8"/>
  <c r="L208" i="8"/>
  <c r="L209" i="8"/>
  <c r="L210" i="8"/>
  <c r="L211" i="8"/>
  <c r="L212" i="8"/>
  <c r="L213" i="8"/>
  <c r="L223" i="8"/>
  <c r="L224" i="8"/>
  <c r="L225" i="8"/>
  <c r="L226" i="8"/>
  <c r="L227" i="8"/>
  <c r="L228" i="8"/>
  <c r="L229" i="8"/>
  <c r="L230" i="8"/>
  <c r="L231" i="8"/>
  <c r="L232" i="8"/>
  <c r="L233" i="8"/>
  <c r="L234" i="8"/>
  <c r="L235" i="8"/>
  <c r="L236" i="8"/>
  <c r="L237" i="8"/>
  <c r="L238" i="8"/>
  <c r="L239" i="8"/>
  <c r="L240" i="8"/>
  <c r="L241" i="8"/>
  <c r="L242" i="8"/>
  <c r="L243" i="8"/>
  <c r="L244" i="8"/>
  <c r="L245" i="8"/>
  <c r="L246" i="8"/>
  <c r="L247" i="8"/>
  <c r="L248" i="8"/>
  <c r="L249" i="8"/>
  <c r="L250" i="8"/>
  <c r="L253" i="8"/>
  <c r="L254" i="8"/>
  <c r="L255" i="8"/>
  <c r="L256" i="8"/>
  <c r="L257" i="8"/>
  <c r="L258" i="8"/>
  <c r="L259" i="8"/>
  <c r="J2" i="8"/>
  <c r="J3" i="8"/>
  <c r="J8" i="8"/>
  <c r="J9" i="8"/>
  <c r="J10" i="8"/>
  <c r="J11" i="8"/>
  <c r="J19" i="8"/>
  <c r="J20" i="8"/>
  <c r="J22" i="8"/>
  <c r="J23" i="8"/>
  <c r="J33" i="8"/>
  <c r="J34" i="8"/>
  <c r="J38" i="8"/>
  <c r="J39" i="8"/>
  <c r="J41" i="8"/>
  <c r="J44" i="8"/>
  <c r="J45" i="8"/>
  <c r="J46" i="8"/>
  <c r="J47" i="8"/>
  <c r="J48" i="8"/>
  <c r="J49" i="8"/>
  <c r="J50" i="8"/>
  <c r="J51" i="8"/>
  <c r="J52" i="8"/>
  <c r="J53" i="8"/>
  <c r="J54" i="8"/>
  <c r="J55" i="8"/>
  <c r="J56" i="8"/>
  <c r="J58" i="8"/>
  <c r="J63" i="8"/>
  <c r="J66" i="8"/>
  <c r="J67" i="8"/>
  <c r="J69" i="8"/>
  <c r="J70" i="8"/>
  <c r="J71" i="8"/>
  <c r="J72" i="8"/>
  <c r="J74" i="8"/>
  <c r="J75" i="8"/>
  <c r="J79" i="8"/>
  <c r="J81" i="8"/>
  <c r="J82" i="8"/>
  <c r="J83" i="8"/>
  <c r="J87" i="8"/>
  <c r="J88" i="8"/>
  <c r="J89" i="8"/>
  <c r="J90" i="8"/>
  <c r="J92" i="8"/>
  <c r="J93" i="8"/>
  <c r="J95" i="8"/>
  <c r="J96" i="8"/>
  <c r="J97" i="8"/>
  <c r="J98" i="8"/>
  <c r="J99" i="8"/>
  <c r="J100" i="8"/>
  <c r="J101" i="8"/>
  <c r="J102" i="8"/>
  <c r="J103" i="8"/>
  <c r="J104" i="8"/>
  <c r="J106" i="8"/>
  <c r="J107" i="8"/>
  <c r="J115" i="8"/>
  <c r="J116" i="8"/>
  <c r="J117" i="8"/>
  <c r="J118" i="8"/>
  <c r="J119" i="8"/>
  <c r="J120" i="8"/>
  <c r="J121" i="8"/>
  <c r="J122" i="8"/>
  <c r="J123" i="8"/>
  <c r="J124" i="8"/>
  <c r="J125" i="8"/>
  <c r="J126" i="8"/>
  <c r="J127" i="8"/>
  <c r="J128" i="8"/>
  <c r="J129" i="8"/>
  <c r="J130" i="8"/>
  <c r="J131" i="8"/>
  <c r="J132" i="8"/>
  <c r="J133" i="8"/>
  <c r="J134" i="8"/>
  <c r="J135" i="8"/>
  <c r="J136" i="8"/>
  <c r="J137" i="8"/>
  <c r="J138" i="8"/>
  <c r="J139" i="8"/>
  <c r="J140" i="8"/>
  <c r="J141" i="8"/>
  <c r="J142" i="8"/>
  <c r="J143" i="8"/>
  <c r="J144" i="8"/>
  <c r="J145" i="8"/>
  <c r="J146" i="8"/>
  <c r="J156" i="8"/>
  <c r="J157" i="8"/>
  <c r="J158" i="8"/>
  <c r="J159" i="8"/>
  <c r="J160" i="8"/>
  <c r="J161" i="8"/>
  <c r="J162" i="8"/>
  <c r="J163" i="8"/>
  <c r="J164" i="8"/>
  <c r="J165" i="8"/>
  <c r="J166" i="8"/>
  <c r="J167" i="8"/>
  <c r="J168" i="8"/>
  <c r="J169" i="8"/>
  <c r="J170" i="8"/>
  <c r="J171" i="8"/>
  <c r="J188" i="8"/>
  <c r="J189" i="8"/>
  <c r="J190" i="8"/>
  <c r="J191" i="8"/>
  <c r="J192" i="8"/>
  <c r="J193" i="8"/>
  <c r="J195" i="8"/>
  <c r="J196" i="8"/>
  <c r="J198" i="8"/>
  <c r="J199" i="8"/>
  <c r="J200" i="8"/>
  <c r="J201" i="8"/>
  <c r="J202" i="8"/>
  <c r="J204" i="8"/>
  <c r="J205" i="8"/>
  <c r="J207" i="8"/>
  <c r="J208" i="8"/>
  <c r="J209" i="8"/>
  <c r="J210" i="8"/>
  <c r="J211" i="8"/>
  <c r="J212" i="8"/>
  <c r="J213" i="8"/>
  <c r="J223" i="8"/>
  <c r="J224" i="8"/>
  <c r="J225" i="8"/>
  <c r="J226" i="8"/>
  <c r="J227" i="8"/>
  <c r="J228" i="8"/>
  <c r="J229" i="8"/>
  <c r="J230" i="8"/>
  <c r="J231" i="8"/>
  <c r="J232" i="8"/>
  <c r="J233" i="8"/>
  <c r="J234" i="8"/>
  <c r="J235" i="8"/>
  <c r="J236" i="8"/>
  <c r="J237" i="8"/>
  <c r="J238" i="8"/>
  <c r="J239" i="8"/>
  <c r="J240" i="8"/>
  <c r="J241" i="8"/>
  <c r="J242" i="8"/>
  <c r="J243" i="8"/>
  <c r="J244" i="8"/>
  <c r="J245" i="8"/>
  <c r="J246" i="8"/>
  <c r="J247" i="8"/>
  <c r="J248" i="8"/>
  <c r="J249" i="8"/>
  <c r="J250" i="8"/>
  <c r="J253" i="8"/>
  <c r="J254" i="8"/>
  <c r="J255" i="8"/>
  <c r="J256" i="8"/>
  <c r="J257" i="8"/>
  <c r="J258" i="8"/>
  <c r="J259" i="8"/>
  <c r="I2" i="8"/>
  <c r="I3" i="8"/>
  <c r="I8" i="8"/>
  <c r="I9" i="8"/>
  <c r="I10" i="8"/>
  <c r="I11" i="8"/>
  <c r="I19" i="8"/>
  <c r="I20" i="8"/>
  <c r="I22" i="8"/>
  <c r="I23" i="8"/>
  <c r="I33" i="8"/>
  <c r="I34" i="8"/>
  <c r="I38" i="8"/>
  <c r="I39" i="8"/>
  <c r="I41" i="8"/>
  <c r="I44" i="8"/>
  <c r="I45" i="8"/>
  <c r="I46" i="8"/>
  <c r="I47" i="8"/>
  <c r="I48" i="8"/>
  <c r="I49" i="8"/>
  <c r="I50" i="8"/>
  <c r="I51" i="8"/>
  <c r="I52" i="8"/>
  <c r="I53" i="8"/>
  <c r="I54" i="8"/>
  <c r="I55" i="8"/>
  <c r="I56" i="8"/>
  <c r="I58" i="8"/>
  <c r="I63" i="8"/>
  <c r="I66" i="8"/>
  <c r="I67" i="8"/>
  <c r="I69" i="8"/>
  <c r="I70" i="8"/>
  <c r="I71" i="8"/>
  <c r="I72" i="8"/>
  <c r="I74" i="8"/>
  <c r="I75" i="8"/>
  <c r="I79" i="8"/>
  <c r="I81" i="8"/>
  <c r="I82" i="8"/>
  <c r="I83" i="8"/>
  <c r="I87" i="8"/>
  <c r="I88" i="8"/>
  <c r="I89" i="8"/>
  <c r="I90" i="8"/>
  <c r="I92" i="8"/>
  <c r="I93" i="8"/>
  <c r="I95" i="8"/>
  <c r="I96" i="8"/>
  <c r="I97" i="8"/>
  <c r="I98" i="8"/>
  <c r="I99" i="8"/>
  <c r="I100" i="8"/>
  <c r="I101" i="8"/>
  <c r="I102" i="8"/>
  <c r="I103" i="8"/>
  <c r="I104" i="8"/>
  <c r="I106" i="8"/>
  <c r="I107"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56" i="8"/>
  <c r="I157" i="8"/>
  <c r="I158" i="8"/>
  <c r="I159" i="8"/>
  <c r="I160" i="8"/>
  <c r="I161" i="8"/>
  <c r="I162" i="8"/>
  <c r="I163" i="8"/>
  <c r="I164" i="8"/>
  <c r="I165" i="8"/>
  <c r="I166" i="8"/>
  <c r="I167" i="8"/>
  <c r="I168" i="8"/>
  <c r="I169" i="8"/>
  <c r="I170" i="8"/>
  <c r="I171" i="8"/>
  <c r="I188" i="8"/>
  <c r="I189" i="8"/>
  <c r="I190" i="8"/>
  <c r="I191" i="8"/>
  <c r="I192" i="8"/>
  <c r="I193" i="8"/>
  <c r="I195" i="8"/>
  <c r="I196" i="8"/>
  <c r="I198" i="8"/>
  <c r="I199" i="8"/>
  <c r="I200" i="8"/>
  <c r="I201" i="8"/>
  <c r="I202" i="8"/>
  <c r="I204" i="8"/>
  <c r="I205" i="8"/>
  <c r="I207" i="8"/>
  <c r="I208" i="8"/>
  <c r="I209" i="8"/>
  <c r="I210" i="8"/>
  <c r="I211" i="8"/>
  <c r="I212" i="8"/>
  <c r="I213"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3" i="8"/>
  <c r="I254" i="8"/>
  <c r="I255" i="8"/>
  <c r="I256" i="8"/>
  <c r="I257" i="8"/>
  <c r="I258" i="8"/>
  <c r="I259" i="8"/>
  <c r="H2" i="8"/>
  <c r="H3" i="8"/>
  <c r="H8" i="8"/>
  <c r="H9" i="8"/>
  <c r="H10" i="8"/>
  <c r="H11" i="8"/>
  <c r="H19" i="8"/>
  <c r="H20" i="8"/>
  <c r="H22" i="8"/>
  <c r="H23" i="8"/>
  <c r="H33" i="8"/>
  <c r="H34" i="8"/>
  <c r="H38" i="8"/>
  <c r="H39" i="8"/>
  <c r="H41" i="8"/>
  <c r="H44" i="8"/>
  <c r="H45" i="8"/>
  <c r="H46" i="8"/>
  <c r="H47" i="8"/>
  <c r="H48" i="8"/>
  <c r="H49" i="8"/>
  <c r="H50" i="8"/>
  <c r="H51" i="8"/>
  <c r="H52" i="8"/>
  <c r="H53" i="8"/>
  <c r="H54" i="8"/>
  <c r="H55" i="8"/>
  <c r="H56" i="8"/>
  <c r="H58" i="8"/>
  <c r="H63" i="8"/>
  <c r="H66" i="8"/>
  <c r="H67" i="8"/>
  <c r="H69" i="8"/>
  <c r="H70" i="8"/>
  <c r="H71" i="8"/>
  <c r="H72" i="8"/>
  <c r="H74" i="8"/>
  <c r="H75" i="8"/>
  <c r="H79" i="8"/>
  <c r="H81" i="8"/>
  <c r="H82" i="8"/>
  <c r="H83" i="8"/>
  <c r="H87" i="8"/>
  <c r="H88" i="8"/>
  <c r="H89" i="8"/>
  <c r="H90" i="8"/>
  <c r="H92" i="8"/>
  <c r="H93" i="8"/>
  <c r="H95" i="8"/>
  <c r="H96" i="8"/>
  <c r="H97" i="8"/>
  <c r="H98" i="8"/>
  <c r="H99" i="8"/>
  <c r="H100" i="8"/>
  <c r="H101" i="8"/>
  <c r="H102" i="8"/>
  <c r="H103" i="8"/>
  <c r="H104" i="8"/>
  <c r="H106" i="8"/>
  <c r="H107" i="8"/>
  <c r="H115" i="8"/>
  <c r="H116" i="8"/>
  <c r="H117" i="8"/>
  <c r="H118" i="8"/>
  <c r="H119" i="8"/>
  <c r="H120" i="8"/>
  <c r="H121" i="8"/>
  <c r="H122" i="8"/>
  <c r="H123" i="8"/>
  <c r="H124" i="8"/>
  <c r="H125" i="8"/>
  <c r="H126" i="8"/>
  <c r="H127" i="8"/>
  <c r="H128" i="8"/>
  <c r="H129" i="8"/>
  <c r="H130" i="8"/>
  <c r="H131" i="8"/>
  <c r="H132" i="8"/>
  <c r="H133" i="8"/>
  <c r="H134" i="8"/>
  <c r="H135" i="8"/>
  <c r="H136" i="8"/>
  <c r="H137" i="8"/>
  <c r="H138" i="8"/>
  <c r="H139" i="8"/>
  <c r="H140" i="8"/>
  <c r="H141" i="8"/>
  <c r="H142" i="8"/>
  <c r="H143" i="8"/>
  <c r="H144" i="8"/>
  <c r="H145" i="8"/>
  <c r="H146" i="8"/>
  <c r="H156" i="8"/>
  <c r="H157" i="8"/>
  <c r="H158" i="8"/>
  <c r="H159" i="8"/>
  <c r="H160" i="8"/>
  <c r="H161" i="8"/>
  <c r="H162" i="8"/>
  <c r="H163" i="8"/>
  <c r="H164" i="8"/>
  <c r="H165" i="8"/>
  <c r="H166" i="8"/>
  <c r="H167" i="8"/>
  <c r="H168" i="8"/>
  <c r="H169" i="8"/>
  <c r="H170" i="8"/>
  <c r="H171" i="8"/>
  <c r="H188" i="8"/>
  <c r="H189" i="8"/>
  <c r="H190" i="8"/>
  <c r="H191" i="8"/>
  <c r="H192" i="8"/>
  <c r="H193" i="8"/>
  <c r="H195" i="8"/>
  <c r="H196" i="8"/>
  <c r="H198" i="8"/>
  <c r="H199" i="8"/>
  <c r="H200" i="8"/>
  <c r="H201" i="8"/>
  <c r="H202" i="8"/>
  <c r="H204" i="8"/>
  <c r="H205" i="8"/>
  <c r="H207" i="8"/>
  <c r="H208" i="8"/>
  <c r="H209" i="8"/>
  <c r="H210" i="8"/>
  <c r="H211" i="8"/>
  <c r="H212" i="8"/>
  <c r="H213" i="8"/>
  <c r="H223" i="8"/>
  <c r="H224" i="8"/>
  <c r="H225" i="8"/>
  <c r="H226" i="8"/>
  <c r="H227" i="8"/>
  <c r="H228" i="8"/>
  <c r="H229" i="8"/>
  <c r="H230" i="8"/>
  <c r="H231" i="8"/>
  <c r="H232" i="8"/>
  <c r="H233" i="8"/>
  <c r="H234" i="8"/>
  <c r="H235" i="8"/>
  <c r="H236" i="8"/>
  <c r="H237" i="8"/>
  <c r="H238" i="8"/>
  <c r="H239" i="8"/>
  <c r="H240" i="8"/>
  <c r="H241" i="8"/>
  <c r="H242" i="8"/>
  <c r="H243" i="8"/>
  <c r="H244" i="8"/>
  <c r="H245" i="8"/>
  <c r="H246" i="8"/>
  <c r="H247" i="8"/>
  <c r="H248" i="8"/>
  <c r="H249" i="8"/>
  <c r="H250" i="8"/>
  <c r="H253" i="8"/>
  <c r="H254" i="8"/>
  <c r="H255" i="8"/>
  <c r="H256" i="8"/>
  <c r="H257" i="8"/>
  <c r="H258" i="8"/>
  <c r="H259" i="8"/>
  <c r="G2" i="8"/>
  <c r="G3" i="8"/>
  <c r="G8" i="8"/>
  <c r="G9" i="8"/>
  <c r="G10" i="8"/>
  <c r="G11" i="8"/>
  <c r="G19" i="8"/>
  <c r="G20" i="8"/>
  <c r="G22" i="8"/>
  <c r="G23" i="8"/>
  <c r="G33" i="8"/>
  <c r="G34" i="8"/>
  <c r="G38" i="8"/>
  <c r="G39" i="8"/>
  <c r="G41" i="8"/>
  <c r="G44" i="8"/>
  <c r="G45" i="8"/>
  <c r="G46" i="8"/>
  <c r="G47" i="8"/>
  <c r="G48" i="8"/>
  <c r="G49" i="8"/>
  <c r="G50" i="8"/>
  <c r="G51" i="8"/>
  <c r="G52" i="8"/>
  <c r="G53" i="8"/>
  <c r="G54" i="8"/>
  <c r="G55" i="8"/>
  <c r="G56" i="8"/>
  <c r="G58" i="8"/>
  <c r="G63" i="8"/>
  <c r="G66" i="8"/>
  <c r="G67" i="8"/>
  <c r="G69" i="8"/>
  <c r="G70" i="8"/>
  <c r="G71" i="8"/>
  <c r="G72" i="8"/>
  <c r="G74" i="8"/>
  <c r="G75" i="8"/>
  <c r="G79" i="8"/>
  <c r="G81" i="8"/>
  <c r="G82" i="8"/>
  <c r="G83" i="8"/>
  <c r="G87" i="8"/>
  <c r="G88" i="8"/>
  <c r="G89" i="8"/>
  <c r="G90" i="8"/>
  <c r="G92" i="8"/>
  <c r="G93" i="8"/>
  <c r="G95" i="8"/>
  <c r="G96" i="8"/>
  <c r="G97" i="8"/>
  <c r="G98" i="8"/>
  <c r="G99" i="8"/>
  <c r="G100" i="8"/>
  <c r="G101" i="8"/>
  <c r="G102" i="8"/>
  <c r="G103" i="8"/>
  <c r="G104" i="8"/>
  <c r="G106" i="8"/>
  <c r="G107" i="8"/>
  <c r="G115" i="8"/>
  <c r="G116" i="8"/>
  <c r="G117" i="8"/>
  <c r="G118" i="8"/>
  <c r="G119" i="8"/>
  <c r="G120" i="8"/>
  <c r="G121" i="8"/>
  <c r="G122" i="8"/>
  <c r="G123" i="8"/>
  <c r="G124" i="8"/>
  <c r="G125" i="8"/>
  <c r="G126" i="8"/>
  <c r="G127" i="8"/>
  <c r="G128" i="8"/>
  <c r="G129" i="8"/>
  <c r="G130" i="8"/>
  <c r="G131" i="8"/>
  <c r="G132" i="8"/>
  <c r="G133" i="8"/>
  <c r="G134" i="8"/>
  <c r="G135" i="8"/>
  <c r="G136" i="8"/>
  <c r="G137" i="8"/>
  <c r="G138" i="8"/>
  <c r="G139" i="8"/>
  <c r="G140" i="8"/>
  <c r="G141" i="8"/>
  <c r="G142" i="8"/>
  <c r="G143" i="8"/>
  <c r="G144" i="8"/>
  <c r="G145" i="8"/>
  <c r="G146" i="8"/>
  <c r="G156" i="8"/>
  <c r="G157" i="8"/>
  <c r="G158" i="8"/>
  <c r="G159" i="8"/>
  <c r="G160" i="8"/>
  <c r="G161" i="8"/>
  <c r="G162" i="8"/>
  <c r="G163" i="8"/>
  <c r="G164" i="8"/>
  <c r="G165" i="8"/>
  <c r="G166" i="8"/>
  <c r="G167" i="8"/>
  <c r="G168" i="8"/>
  <c r="G169" i="8"/>
  <c r="G170" i="8"/>
  <c r="G171" i="8"/>
  <c r="G189" i="8"/>
  <c r="G190" i="8"/>
  <c r="G191" i="8"/>
  <c r="G192" i="8"/>
  <c r="G193" i="8"/>
  <c r="G195" i="8"/>
  <c r="G196" i="8"/>
  <c r="G198" i="8"/>
  <c r="G199" i="8"/>
  <c r="G200" i="8"/>
  <c r="G201" i="8"/>
  <c r="G202" i="8"/>
  <c r="G204" i="8"/>
  <c r="G205" i="8"/>
  <c r="G207" i="8"/>
  <c r="G208" i="8"/>
  <c r="G209" i="8"/>
  <c r="G210" i="8"/>
  <c r="G211" i="8"/>
  <c r="G212" i="8"/>
  <c r="G213" i="8"/>
  <c r="G223" i="8"/>
  <c r="G224" i="8"/>
  <c r="G225" i="8"/>
  <c r="G226" i="8"/>
  <c r="G227" i="8"/>
  <c r="G228" i="8"/>
  <c r="G229" i="8"/>
  <c r="G230" i="8"/>
  <c r="G231" i="8"/>
  <c r="G232" i="8"/>
  <c r="G233" i="8"/>
  <c r="G234" i="8"/>
  <c r="G235" i="8"/>
  <c r="G236" i="8"/>
  <c r="G237" i="8"/>
  <c r="G238" i="8"/>
  <c r="G239" i="8"/>
  <c r="G240" i="8"/>
  <c r="G241" i="8"/>
  <c r="G242" i="8"/>
  <c r="G243" i="8"/>
  <c r="G244" i="8"/>
  <c r="G245" i="8"/>
  <c r="G246" i="8"/>
  <c r="G247" i="8"/>
  <c r="G248" i="8"/>
  <c r="G249" i="8"/>
  <c r="G250" i="8"/>
  <c r="G253" i="8"/>
  <c r="G254" i="8"/>
  <c r="G255" i="8"/>
  <c r="G256" i="8"/>
  <c r="G257" i="8"/>
  <c r="G258" i="8"/>
  <c r="G259" i="8"/>
  <c r="A165" i="8" a="1"/>
  <c r="A165" i="8" s="1"/>
  <c r="A166" i="8" a="1"/>
  <c r="A166" i="8" s="1"/>
  <c r="A167" i="8" a="1"/>
  <c r="A167" i="8" s="1"/>
  <c r="A168" i="8" a="1"/>
  <c r="A168" i="8" s="1"/>
  <c r="A169" i="8" a="1"/>
  <c r="A169" i="8" s="1"/>
  <c r="A170" i="8" a="1"/>
  <c r="A170" i="8" s="1"/>
  <c r="A171" i="8" a="1"/>
  <c r="A171" i="8" s="1"/>
  <c r="A188" i="8" a="1"/>
  <c r="A188" i="8" s="1"/>
  <c r="A189" i="8" a="1"/>
  <c r="A189" i="8" s="1"/>
  <c r="A190" i="8" a="1"/>
  <c r="A190" i="8" s="1"/>
  <c r="A191" i="8" a="1"/>
  <c r="A191" i="8" s="1"/>
  <c r="A192" i="8" a="1"/>
  <c r="A192" i="8" s="1"/>
  <c r="A193" i="8" a="1"/>
  <c r="A193" i="8" s="1"/>
  <c r="A195" i="8" a="1"/>
  <c r="A195" i="8" s="1"/>
  <c r="A196" i="8" a="1"/>
  <c r="A196" i="8" s="1"/>
  <c r="A198" i="8" a="1"/>
  <c r="A198" i="8" s="1"/>
  <c r="A199" i="8" a="1"/>
  <c r="A199" i="8" s="1"/>
  <c r="A200" i="8" a="1"/>
  <c r="A200" i="8" s="1"/>
  <c r="A201" i="8" a="1"/>
  <c r="A201" i="8" s="1"/>
  <c r="A202" i="8" a="1"/>
  <c r="A202" i="8" s="1"/>
  <c r="A204" i="8" a="1"/>
  <c r="A204" i="8" s="1"/>
  <c r="A205" i="8" a="1"/>
  <c r="A205" i="8" s="1"/>
  <c r="A207" i="8" a="1"/>
  <c r="A207" i="8" s="1"/>
  <c r="A208" i="8" a="1"/>
  <c r="A208" i="8" s="1"/>
  <c r="A209" i="8" a="1"/>
  <c r="A209" i="8" s="1"/>
  <c r="A210" i="8" a="1"/>
  <c r="A210" i="8" s="1"/>
  <c r="A211" i="8" a="1"/>
  <c r="A211" i="8" s="1"/>
  <c r="A212" i="8" a="1"/>
  <c r="A212" i="8" s="1"/>
  <c r="A213" i="8" a="1"/>
  <c r="A213" i="8" s="1"/>
  <c r="A223" i="8" a="1"/>
  <c r="A223" i="8" s="1"/>
  <c r="A224" i="8" a="1"/>
  <c r="A224" i="8" s="1"/>
  <c r="A225" i="8" a="1"/>
  <c r="A225" i="8" s="1"/>
  <c r="A226" i="8" a="1"/>
  <c r="A226" i="8" s="1"/>
  <c r="A227" i="8" a="1"/>
  <c r="A227" i="8" s="1"/>
  <c r="A228" i="8" a="1"/>
  <c r="A228" i="8" s="1"/>
  <c r="A229" i="8" a="1"/>
  <c r="A229" i="8" s="1"/>
  <c r="A230" i="8" a="1"/>
  <c r="A230" i="8" s="1"/>
  <c r="A231" i="8" a="1"/>
  <c r="A231" i="8" s="1"/>
  <c r="A232" i="8" a="1"/>
  <c r="A232" i="8" s="1"/>
  <c r="A233" i="8" a="1"/>
  <c r="A233" i="8" s="1"/>
  <c r="A234" i="8" a="1"/>
  <c r="A234" i="8" s="1"/>
  <c r="A235" i="8" a="1"/>
  <c r="A235" i="8" s="1"/>
  <c r="A236" i="8" a="1"/>
  <c r="A236" i="8" s="1"/>
  <c r="A237" i="8" a="1"/>
  <c r="A237" i="8" s="1"/>
  <c r="A238" i="8" a="1"/>
  <c r="A238" i="8" s="1"/>
  <c r="A239" i="8" a="1"/>
  <c r="A239" i="8" s="1"/>
  <c r="A240" i="8" a="1"/>
  <c r="A240" i="8" s="1"/>
  <c r="A241" i="8" a="1"/>
  <c r="A241" i="8" s="1"/>
  <c r="A242" i="8" a="1"/>
  <c r="A242" i="8" s="1"/>
  <c r="A243" i="8" a="1"/>
  <c r="A243" i="8" s="1"/>
  <c r="A244" i="8" a="1"/>
  <c r="A244" i="8" s="1"/>
  <c r="A245" i="8" a="1"/>
  <c r="A245" i="8" s="1"/>
  <c r="A246" i="8" a="1"/>
  <c r="A246" i="8" s="1"/>
  <c r="A247" i="8" a="1"/>
  <c r="A247" i="8" s="1"/>
  <c r="A248" i="8" a="1"/>
  <c r="A248" i="8" s="1"/>
  <c r="A249" i="8" a="1"/>
  <c r="A249" i="8" s="1"/>
  <c r="A250" i="8" a="1"/>
  <c r="A250" i="8" s="1"/>
  <c r="A253" i="8" a="1"/>
  <c r="A253" i="8" s="1"/>
  <c r="A254" i="8" a="1"/>
  <c r="A254" i="8" s="1"/>
  <c r="A255" i="8" a="1"/>
  <c r="A255" i="8" s="1"/>
  <c r="A256" i="8" a="1"/>
  <c r="A256" i="8" s="1"/>
  <c r="A257" i="8" a="1"/>
  <c r="A257" i="8" s="1"/>
  <c r="A258" i="8" a="1"/>
  <c r="A258" i="8" s="1"/>
  <c r="A259" i="8" a="1"/>
  <c r="A259" i="8" s="1"/>
  <c r="A136" i="8" a="1"/>
  <c r="A136" i="8" s="1"/>
  <c r="A137" i="8" a="1"/>
  <c r="A137" i="8" s="1"/>
  <c r="A138" i="8" a="1"/>
  <c r="A138" i="8" s="1"/>
  <c r="A139" i="8" a="1"/>
  <c r="A139" i="8" s="1"/>
  <c r="A140" i="8" a="1"/>
  <c r="A140" i="8" s="1"/>
  <c r="A141" i="8" a="1"/>
  <c r="A141" i="8" s="1"/>
  <c r="A142" i="8" a="1"/>
  <c r="A142" i="8" s="1"/>
  <c r="A143" i="8" a="1"/>
  <c r="A143" i="8" s="1"/>
  <c r="A144" i="8" a="1"/>
  <c r="A144" i="8" s="1"/>
  <c r="A145" i="8" a="1"/>
  <c r="A145" i="8" s="1"/>
  <c r="A146" i="8" a="1"/>
  <c r="A146" i="8" s="1"/>
  <c r="A156" i="8" a="1"/>
  <c r="A156" i="8" s="1"/>
  <c r="A157" i="8" a="1"/>
  <c r="A157" i="8" s="1"/>
  <c r="A158" i="8" a="1"/>
  <c r="A158" i="8" s="1"/>
  <c r="A159" i="8" a="1"/>
  <c r="A159" i="8" s="1"/>
  <c r="A160" i="8" a="1"/>
  <c r="A160" i="8" s="1"/>
  <c r="A161" i="8" a="1"/>
  <c r="A161" i="8" s="1"/>
  <c r="A162" i="8" a="1"/>
  <c r="A162" i="8" s="1"/>
  <c r="A163" i="8" a="1"/>
  <c r="A163" i="8" s="1"/>
  <c r="A164" i="8" a="1"/>
  <c r="A164" i="8" s="1"/>
  <c r="A119" i="8" a="1"/>
  <c r="A119" i="8" s="1"/>
  <c r="A120" i="8" a="1"/>
  <c r="A120" i="8" s="1"/>
  <c r="A121" i="8" a="1"/>
  <c r="A121" i="8" s="1"/>
  <c r="A122" i="8" a="1"/>
  <c r="A122" i="8" s="1"/>
  <c r="A123" i="8" a="1"/>
  <c r="A123" i="8" s="1"/>
  <c r="A124" i="8" a="1"/>
  <c r="A124" i="8" s="1"/>
  <c r="A125" i="8" a="1"/>
  <c r="A125" i="8" s="1"/>
  <c r="A126" i="8" a="1"/>
  <c r="A126" i="8" s="1"/>
  <c r="A127" i="8" a="1"/>
  <c r="A127" i="8" s="1"/>
  <c r="A128" i="8" a="1"/>
  <c r="A128" i="8" s="1"/>
  <c r="A129" i="8" a="1"/>
  <c r="A129" i="8" s="1"/>
  <c r="A130" i="8" a="1"/>
  <c r="A130" i="8" s="1"/>
  <c r="A131" i="8" a="1"/>
  <c r="A131" i="8" s="1"/>
  <c r="A132" i="8" a="1"/>
  <c r="A132" i="8" s="1"/>
  <c r="A133" i="8" a="1"/>
  <c r="A133" i="8" s="1"/>
  <c r="A134" i="8" a="1"/>
  <c r="A134" i="8" s="1"/>
  <c r="A135" i="8" a="1"/>
  <c r="A135" i="8" s="1"/>
  <c r="A106" i="8" a="1"/>
  <c r="A106" i="8" s="1"/>
  <c r="A107" i="8" a="1"/>
  <c r="A107" i="8" s="1"/>
  <c r="A115" i="8" a="1"/>
  <c r="A115" i="8" s="1"/>
  <c r="A116" i="8" a="1"/>
  <c r="A116" i="8" s="1"/>
  <c r="A117" i="8" a="1"/>
  <c r="A117" i="8" s="1"/>
  <c r="A118" i="8" a="1"/>
  <c r="A118" i="8" s="1"/>
  <c r="A102" i="8" a="1"/>
  <c r="A102" i="8" s="1"/>
  <c r="A103" i="8" a="1"/>
  <c r="A103" i="8" s="1"/>
  <c r="A104" i="8" a="1"/>
  <c r="A104" i="8" s="1"/>
  <c r="A101" i="8" a="1"/>
  <c r="A101" i="8" s="1"/>
  <c r="A100" i="8" a="1"/>
  <c r="A100" i="8" s="1"/>
  <c r="A99" i="8" a="1"/>
  <c r="A99" i="8" s="1"/>
  <c r="A98" i="8" a="1"/>
  <c r="A98" i="8" s="1"/>
  <c r="A97" i="8" a="1"/>
  <c r="A97" i="8" s="1"/>
  <c r="A96" i="8" a="1"/>
  <c r="A96" i="8" s="1"/>
  <c r="A95" i="8" a="1"/>
  <c r="A95" i="8" s="1"/>
  <c r="A93" i="8" a="1"/>
  <c r="A93" i="8" s="1"/>
  <c r="A92" i="8" a="1"/>
  <c r="A92" i="8" s="1"/>
  <c r="A90" i="8" a="1"/>
  <c r="A90" i="8" s="1"/>
  <c r="A89" i="8" a="1"/>
  <c r="A89" i="8" s="1"/>
  <c r="A88" i="8" a="1"/>
  <c r="A88" i="8" s="1"/>
  <c r="A87" i="8" a="1"/>
  <c r="A87" i="8" s="1"/>
  <c r="A83" i="8" a="1"/>
  <c r="A83" i="8" s="1"/>
  <c r="A82" i="8" a="1"/>
  <c r="A82" i="8" s="1"/>
  <c r="A81" i="8" a="1"/>
  <c r="A81" i="8" s="1"/>
  <c r="A79" i="8" a="1"/>
  <c r="A79" i="8" s="1"/>
  <c r="A75" i="8" a="1"/>
  <c r="A75" i="8" s="1"/>
  <c r="A74" i="8" a="1"/>
  <c r="A74" i="8" s="1"/>
  <c r="A72" i="8" a="1"/>
  <c r="A72" i="8" s="1"/>
  <c r="A71" i="8" a="1"/>
  <c r="A71" i="8" s="1"/>
  <c r="A70" i="8" a="1"/>
  <c r="A70" i="8" s="1"/>
  <c r="A69" i="8" a="1"/>
  <c r="A69" i="8" s="1"/>
  <c r="A67" i="8" a="1"/>
  <c r="A67" i="8" s="1"/>
  <c r="A66" i="8" a="1"/>
  <c r="A66" i="8" s="1"/>
  <c r="A63" i="8" a="1"/>
  <c r="A63" i="8" s="1"/>
  <c r="A58" i="8" a="1"/>
  <c r="A58" i="8" s="1"/>
  <c r="A56" i="8" a="1"/>
  <c r="A56" i="8" s="1"/>
  <c r="A55" i="8" a="1"/>
  <c r="A55" i="8" s="1"/>
  <c r="A54" i="8" a="1"/>
  <c r="A54" i="8" s="1"/>
  <c r="A53" i="8" a="1"/>
  <c r="A53" i="8" s="1"/>
  <c r="A52" i="8" a="1"/>
  <c r="A52" i="8" s="1"/>
  <c r="A51" i="8" a="1"/>
  <c r="A51" i="8" s="1"/>
  <c r="A50" i="8" a="1"/>
  <c r="A50" i="8" s="1"/>
  <c r="A49" i="8" a="1"/>
  <c r="A49" i="8" s="1"/>
  <c r="A48" i="8" a="1"/>
  <c r="A48" i="8" s="1"/>
  <c r="A47" i="8" a="1"/>
  <c r="A47" i="8" s="1"/>
  <c r="A46" i="8" a="1"/>
  <c r="A46" i="8" s="1"/>
  <c r="A45" i="8" a="1"/>
  <c r="A45" i="8" s="1"/>
  <c r="A44" i="8" a="1"/>
  <c r="A44" i="8" s="1"/>
  <c r="A41" i="8" a="1"/>
  <c r="A41" i="8" s="1"/>
  <c r="A39" i="8" a="1"/>
  <c r="A39" i="8" s="1"/>
  <c r="A38" i="8" a="1"/>
  <c r="A38" i="8" s="1"/>
  <c r="A34" i="8" a="1"/>
  <c r="A34" i="8" s="1"/>
  <c r="A33" i="8" a="1"/>
  <c r="A33" i="8" s="1"/>
  <c r="A23" i="8" a="1"/>
  <c r="A23" i="8" s="1"/>
  <c r="A22" i="8" a="1"/>
  <c r="A22" i="8" s="1"/>
  <c r="A19" i="8" a="1"/>
  <c r="A19" i="8" s="1"/>
  <c r="A11" i="8" a="1"/>
  <c r="A11" i="8" s="1"/>
  <c r="A10" i="8" a="1"/>
  <c r="A10" i="8" s="1"/>
  <c r="A9" i="8" a="1"/>
  <c r="A9" i="8" s="1"/>
  <c r="A8" i="8" a="1"/>
  <c r="A8" i="8" s="1"/>
  <c r="A3" i="8" a="1"/>
  <c r="A3" i="8" s="1"/>
  <c r="A2" i="8" a="1"/>
  <c r="A2" i="8" s="1"/>
  <c r="A455" i="3" a="1"/>
  <c r="A455" i="3" s="1"/>
  <c r="A456" i="3" a="1"/>
  <c r="A456" i="3" s="1"/>
  <c r="A457" i="3" a="1"/>
  <c r="A457" i="3" s="1"/>
  <c r="A458" i="3" a="1"/>
  <c r="A458" i="3" s="1"/>
  <c r="A459" i="3" a="1"/>
  <c r="A459" i="3" s="1"/>
  <c r="A460" i="3" a="1"/>
  <c r="A460" i="3" s="1"/>
  <c r="A461" i="3" a="1"/>
  <c r="A461" i="3" s="1"/>
  <c r="A462" i="3" a="1"/>
  <c r="A462" i="3" s="1"/>
  <c r="A463" i="3" a="1"/>
  <c r="A463" i="3" s="1"/>
  <c r="A464" i="3" a="1"/>
  <c r="A464" i="3" s="1"/>
  <c r="A454" i="3" a="1"/>
  <c r="A454" i="3" s="1"/>
  <c r="A441" i="3" a="1"/>
  <c r="A441" i="3" s="1"/>
  <c r="A442" i="3" a="1"/>
  <c r="A442" i="3" s="1"/>
  <c r="A443" i="3" a="1"/>
  <c r="A443" i="3" s="1"/>
  <c r="A444" i="3" a="1"/>
  <c r="A444" i="3" s="1"/>
  <c r="A445" i="3" a="1"/>
  <c r="A445" i="3" s="1"/>
  <c r="A446" i="3" a="1"/>
  <c r="A446" i="3" s="1"/>
  <c r="A447" i="3" a="1"/>
  <c r="A447" i="3" s="1"/>
  <c r="A448" i="3" a="1"/>
  <c r="A448" i="3" s="1"/>
  <c r="A449" i="3" a="1"/>
  <c r="A449" i="3" s="1"/>
  <c r="A450" i="3" a="1"/>
  <c r="A450" i="3" s="1"/>
  <c r="A451" i="3" a="1"/>
  <c r="A451" i="3" s="1"/>
  <c r="A452" i="3" a="1"/>
  <c r="A452" i="3" s="1"/>
  <c r="A453" i="3" a="1"/>
  <c r="A453" i="3" s="1"/>
  <c r="A440" i="3" a="1"/>
  <c r="A440" i="3" s="1"/>
  <c r="A439" i="3" a="1"/>
  <c r="A439" i="3" s="1"/>
  <c r="A438" i="3" a="1"/>
  <c r="A438" i="3" s="1"/>
  <c r="A437" i="3" a="1"/>
  <c r="A437" i="3" s="1"/>
  <c r="A436" i="3" a="1"/>
  <c r="A436" i="3" s="1"/>
  <c r="A435" i="3" a="1"/>
  <c r="A435" i="3" s="1"/>
  <c r="A434" i="3" a="1"/>
  <c r="A434" i="3" s="1"/>
  <c r="A433" i="3" a="1"/>
  <c r="A433" i="3" s="1"/>
  <c r="A432" i="3" a="1"/>
  <c r="A432" i="3" s="1"/>
  <c r="A431" i="3" a="1"/>
  <c r="A431" i="3" s="1"/>
  <c r="A420" i="3" a="1"/>
  <c r="A420" i="3" s="1"/>
  <c r="A421" i="3" a="1"/>
  <c r="A421" i="3" s="1"/>
  <c r="A422" i="3" a="1"/>
  <c r="A422" i="3" s="1"/>
  <c r="A423" i="3" a="1"/>
  <c r="A423" i="3" s="1"/>
  <c r="A424" i="3" a="1"/>
  <c r="A424" i="3" s="1"/>
  <c r="A425" i="3" a="1"/>
  <c r="A425" i="3" s="1"/>
  <c r="A426" i="3" a="1"/>
  <c r="A426" i="3" s="1"/>
  <c r="A427" i="3" a="1"/>
  <c r="A427" i="3" s="1"/>
  <c r="A428" i="3" a="1"/>
  <c r="A428" i="3" s="1"/>
  <c r="A429" i="3" a="1"/>
  <c r="A429" i="3" s="1"/>
  <c r="A430" i="3" a="1"/>
  <c r="A430" i="3" s="1"/>
  <c r="A419" i="3" a="1"/>
  <c r="A419" i="3" s="1"/>
  <c r="A418" i="3" a="1"/>
  <c r="A418" i="3" s="1"/>
  <c r="A417" i="3" a="1"/>
  <c r="A417" i="3" s="1"/>
  <c r="A416" i="3" a="1"/>
  <c r="A416" i="3" s="1"/>
  <c r="A415" i="3" a="1"/>
  <c r="A415" i="3" s="1"/>
  <c r="A414" i="3" a="1"/>
  <c r="A414" i="3" s="1"/>
  <c r="A413" i="3" a="1"/>
  <c r="A413" i="3" s="1"/>
  <c r="A412" i="3" a="1"/>
  <c r="A412" i="3" s="1"/>
  <c r="A411" i="3" a="1"/>
  <c r="A411" i="3" s="1"/>
  <c r="A410" i="3" a="1"/>
  <c r="A410" i="3" s="1"/>
  <c r="D102" i="3"/>
  <c r="D67" i="3"/>
  <c r="I112" i="3"/>
  <c r="H112" i="3"/>
  <c r="F112" i="3"/>
  <c r="E112" i="3"/>
  <c r="D112" i="3"/>
  <c r="D26" i="3"/>
  <c r="D25" i="3"/>
  <c r="J23" i="3"/>
  <c r="I23" i="3"/>
  <c r="H23" i="3"/>
  <c r="F23" i="3"/>
  <c r="E23" i="3"/>
  <c r="D23" i="3"/>
  <c r="D22" i="3"/>
  <c r="E21" i="3"/>
  <c r="D17" i="3"/>
  <c r="J22" i="3"/>
  <c r="I22" i="3"/>
  <c r="H22" i="3"/>
  <c r="F22" i="3"/>
  <c r="E22" i="3"/>
  <c r="J18" i="3"/>
  <c r="I18" i="3"/>
  <c r="H18" i="3"/>
  <c r="F18" i="3"/>
  <c r="E18" i="3"/>
  <c r="D18" i="3"/>
  <c r="J17" i="3"/>
  <c r="I17" i="3"/>
  <c r="H17" i="3"/>
  <c r="F17" i="3"/>
  <c r="E17" i="3"/>
  <c r="D120" i="3"/>
  <c r="E120" i="3" s="1"/>
  <c r="D15" i="3"/>
  <c r="J21" i="3"/>
  <c r="I21" i="3"/>
  <c r="H21" i="3"/>
  <c r="F21" i="3"/>
  <c r="D21" i="3"/>
  <c r="I27" i="3"/>
  <c r="H27" i="3"/>
  <c r="J16" i="3"/>
  <c r="I16" i="3"/>
  <c r="H16" i="3"/>
  <c r="G16" i="3"/>
  <c r="F16" i="3"/>
  <c r="E16" i="3"/>
  <c r="D16" i="3"/>
  <c r="D69" i="3"/>
  <c r="E69" i="3" s="1"/>
  <c r="D27" i="3"/>
  <c r="D24" i="3"/>
  <c r="D7" i="3"/>
  <c r="H7" i="3" s="1"/>
  <c r="E117" i="3"/>
  <c r="E118" i="3"/>
  <c r="D20" i="3"/>
  <c r="D19" i="3"/>
  <c r="D30" i="3"/>
  <c r="D87" i="3"/>
  <c r="D8" i="3"/>
  <c r="D12" i="3"/>
  <c r="D109" i="3"/>
  <c r="I109" i="3" s="1"/>
  <c r="D92" i="3"/>
  <c r="H92" i="3" s="1"/>
  <c r="D3" i="3"/>
  <c r="H3" i="3" s="1"/>
  <c r="D31" i="3"/>
  <c r="D86" i="3"/>
  <c r="D70" i="3"/>
  <c r="D71" i="3"/>
  <c r="E71" i="3" s="1"/>
  <c r="D32" i="3"/>
  <c r="D90" i="3"/>
  <c r="D99" i="3"/>
  <c r="J99" i="3" s="1"/>
  <c r="D11" i="3"/>
  <c r="D85" i="3"/>
  <c r="D10" i="3"/>
  <c r="H10" i="3" s="1"/>
  <c r="D28" i="3"/>
  <c r="F28" i="3" s="1"/>
  <c r="D29" i="3"/>
  <c r="D47" i="3"/>
  <c r="D97" i="3"/>
  <c r="J97" i="3" s="1"/>
  <c r="D81" i="3"/>
  <c r="J81" i="3" s="1"/>
  <c r="D89" i="3"/>
  <c r="D82" i="3"/>
  <c r="D100" i="3"/>
  <c r="I92" i="3"/>
  <c r="D96" i="3"/>
  <c r="D94" i="3"/>
  <c r="D95" i="3"/>
  <c r="D124" i="3"/>
  <c r="J124" i="3" s="1"/>
  <c r="D246" i="3"/>
  <c r="G246" i="3" s="1"/>
  <c r="D244" i="3"/>
  <c r="J244" i="3" s="1"/>
  <c r="D242" i="3"/>
  <c r="J242" i="3" s="1"/>
  <c r="D240" i="3"/>
  <c r="H240" i="3" s="1"/>
  <c r="D238" i="3"/>
  <c r="G238" i="3" s="1"/>
  <c r="D236" i="3"/>
  <c r="G236" i="3" s="1"/>
  <c r="D234" i="3"/>
  <c r="I234" i="3" s="1"/>
  <c r="D232" i="3"/>
  <c r="I232" i="3" s="1"/>
  <c r="D230" i="3"/>
  <c r="I230" i="3" s="1"/>
  <c r="D49" i="3"/>
  <c r="I49" i="3" s="1"/>
  <c r="D105" i="3"/>
  <c r="G105" i="3" s="1"/>
  <c r="D63" i="3"/>
  <c r="I63" i="3" s="1"/>
  <c r="D48" i="3"/>
  <c r="F48" i="3" s="1"/>
  <c r="D60" i="3"/>
  <c r="E60" i="3" s="1"/>
  <c r="D228" i="3"/>
  <c r="J228" i="3" s="1"/>
  <c r="D226" i="3"/>
  <c r="H226" i="3" s="1"/>
  <c r="D224" i="3"/>
  <c r="J224" i="3" s="1"/>
  <c r="D2" i="3"/>
  <c r="G2" i="3" s="1"/>
  <c r="D220" i="3"/>
  <c r="G220" i="3" s="1"/>
  <c r="D217" i="3"/>
  <c r="G217" i="3" s="1"/>
  <c r="D215" i="3"/>
  <c r="G215" i="3" s="1"/>
  <c r="D210" i="3"/>
  <c r="J210" i="3" s="1"/>
  <c r="D208" i="3"/>
  <c r="G208" i="3" s="1"/>
  <c r="D206" i="3"/>
  <c r="G206" i="3" s="1"/>
  <c r="D111" i="3"/>
  <c r="I111" i="3" s="1"/>
  <c r="D202" i="3"/>
  <c r="G202" i="3" s="1"/>
  <c r="D110" i="3"/>
  <c r="G110" i="3" s="1"/>
  <c r="D198" i="3"/>
  <c r="G198" i="3" s="1"/>
  <c r="D192" i="3"/>
  <c r="J192" i="3" s="1"/>
  <c r="D189" i="3"/>
  <c r="J189" i="3" s="1"/>
  <c r="D186" i="3"/>
  <c r="F186" i="3" s="1"/>
  <c r="D184" i="3"/>
  <c r="D182" i="3"/>
  <c r="F182" i="3" s="1"/>
  <c r="D180" i="3"/>
  <c r="J180" i="3" s="1"/>
  <c r="D178" i="3"/>
  <c r="I178" i="3" s="1"/>
  <c r="D176" i="3"/>
  <c r="J176" i="3" s="1"/>
  <c r="D174" i="3"/>
  <c r="I174" i="3" s="1"/>
  <c r="D172" i="3"/>
  <c r="J172" i="3" s="1"/>
  <c r="D170" i="3"/>
  <c r="J170" i="3" s="1"/>
  <c r="D168" i="3"/>
  <c r="I168" i="3" s="1"/>
  <c r="D166" i="3"/>
  <c r="H166" i="3" s="1"/>
  <c r="D163" i="3"/>
  <c r="E163" i="3" s="1"/>
  <c r="D13" i="3"/>
  <c r="J13" i="3" s="1"/>
  <c r="D158" i="3"/>
  <c r="F158" i="3" s="1"/>
  <c r="D150" i="3"/>
  <c r="G150" i="3" s="1"/>
  <c r="D144" i="3"/>
  <c r="E144" i="3" s="1"/>
  <c r="D138" i="3"/>
  <c r="J138" i="3" s="1"/>
  <c r="J118" i="3"/>
  <c r="I118" i="3"/>
  <c r="H118" i="3"/>
  <c r="G118" i="3"/>
  <c r="F118" i="3"/>
  <c r="D250" i="3"/>
  <c r="D249" i="3"/>
  <c r="D9" i="3"/>
  <c r="I8" i="3"/>
  <c r="D160" i="3"/>
  <c r="I160" i="3" s="1"/>
  <c r="H12" i="3"/>
  <c r="D154" i="3"/>
  <c r="F154" i="3" s="1"/>
  <c r="D152" i="3"/>
  <c r="F152" i="3" s="1"/>
  <c r="D91" i="3"/>
  <c r="D134" i="3"/>
  <c r="D132" i="3"/>
  <c r="D130" i="3"/>
  <c r="D108" i="3"/>
  <c r="D126" i="3"/>
  <c r="H126" i="3" s="1"/>
  <c r="D14" i="3"/>
  <c r="D4" i="3"/>
  <c r="D148" i="3"/>
  <c r="F148" i="3" s="1"/>
  <c r="D53" i="3"/>
  <c r="J53" i="3" s="1"/>
  <c r="D72" i="3"/>
  <c r="D58" i="3"/>
  <c r="D45" i="3"/>
  <c r="I45" i="3" s="1"/>
  <c r="D6" i="3"/>
  <c r="D5" i="3"/>
  <c r="H5" i="3" s="1"/>
  <c r="D35" i="3"/>
  <c r="G35" i="3" s="1"/>
  <c r="H4" i="7" a="1"/>
  <c r="H4" i="7" s="1"/>
  <c r="L4" i="7" a="1"/>
  <c r="L4" i="7" s="1"/>
  <c r="K4" i="7" a="1"/>
  <c r="K4" i="7" s="1"/>
  <c r="J4" i="7" a="1"/>
  <c r="J4" i="7" s="1"/>
  <c r="I4" i="7" a="1"/>
  <c r="I4" i="7" s="1"/>
  <c r="F4" i="7" a="1"/>
  <c r="F4" i="7" s="1"/>
  <c r="E4" i="7" a="1"/>
  <c r="E4" i="7" s="1"/>
  <c r="D4" i="7" a="1"/>
  <c r="D4" i="7" s="1"/>
  <c r="C4" i="7" a="1"/>
  <c r="C4" i="7" s="1"/>
  <c r="B4" i="7" a="1"/>
  <c r="B4" i="7" s="1"/>
  <c r="D88" i="3"/>
  <c r="H88" i="3" s="1"/>
  <c r="D42" i="3"/>
  <c r="I42" i="3" s="1"/>
  <c r="D68" i="3"/>
  <c r="D80" i="3"/>
  <c r="D79" i="3"/>
  <c r="J79" i="3" s="1"/>
  <c r="D34" i="3"/>
  <c r="D78" i="3"/>
  <c r="D104" i="3"/>
  <c r="D77" i="3"/>
  <c r="D64" i="3"/>
  <c r="H64" i="3" s="1"/>
  <c r="E140" i="3"/>
  <c r="D76" i="3"/>
  <c r="G76" i="3" s="1"/>
  <c r="D75" i="3"/>
  <c r="D73" i="3"/>
  <c r="D74" i="3"/>
  <c r="D62" i="3"/>
  <c r="M88" i="2"/>
  <c r="M84" i="2"/>
  <c r="M69" i="2"/>
  <c r="M70" i="2"/>
  <c r="M71" i="2"/>
  <c r="M60" i="2"/>
  <c r="M61" i="2"/>
  <c r="M62" i="2"/>
  <c r="M63" i="2"/>
  <c r="M64" i="2"/>
  <c r="M65" i="2"/>
  <c r="M66" i="2"/>
  <c r="M67" i="2"/>
  <c r="M68" i="2"/>
  <c r="M53" i="2"/>
  <c r="M54" i="2"/>
  <c r="M55" i="2"/>
  <c r="M58" i="2"/>
  <c r="M59" i="2"/>
  <c r="M43" i="2"/>
  <c r="M44" i="2"/>
  <c r="M49" i="2"/>
  <c r="M50" i="2"/>
  <c r="M51" i="2"/>
  <c r="M52" i="2"/>
  <c r="M39" i="2"/>
  <c r="M40" i="2"/>
  <c r="M41" i="2"/>
  <c r="M42" i="2"/>
  <c r="M35" i="2"/>
  <c r="M36" i="2"/>
  <c r="M37" i="2"/>
  <c r="M38" i="2"/>
  <c r="M34" i="2"/>
  <c r="M28" i="2"/>
  <c r="M29" i="2"/>
  <c r="M30" i="2"/>
  <c r="M31" i="2"/>
  <c r="M32" i="2"/>
  <c r="M23" i="2"/>
  <c r="M24" i="2"/>
  <c r="M25" i="2"/>
  <c r="M26" i="2"/>
  <c r="M27" i="2"/>
  <c r="M17" i="2"/>
  <c r="M18" i="2"/>
  <c r="M19" i="2"/>
  <c r="M20" i="2"/>
  <c r="M21" i="2"/>
  <c r="M22" i="2"/>
  <c r="M12" i="2"/>
  <c r="M13" i="2"/>
  <c r="M14" i="2"/>
  <c r="M15" i="2"/>
  <c r="M16" i="2"/>
  <c r="M8" i="2"/>
  <c r="M9" i="2"/>
  <c r="M10" i="2"/>
  <c r="M11" i="2"/>
  <c r="M5" i="2"/>
  <c r="M6" i="2"/>
  <c r="M7" i="2"/>
  <c r="M3" i="2"/>
  <c r="M4" i="2"/>
  <c r="R4" i="7" a="1"/>
  <c r="R4" i="7" s="1"/>
  <c r="B3" i="5" a="1"/>
  <c r="B3" i="5" s="1"/>
  <c r="B2" i="5" a="1"/>
  <c r="B2" i="5" s="1"/>
  <c r="B6" i="5" a="1"/>
  <c r="B6" i="5" s="1"/>
  <c r="Q4" i="7" a="1"/>
  <c r="Q4" i="7" s="1"/>
  <c r="O4" i="7" a="1"/>
  <c r="O4" i="7" s="1"/>
  <c r="N4" i="7" a="1"/>
  <c r="N4" i="7" s="1"/>
  <c r="D38" i="3"/>
  <c r="D61" i="3"/>
  <c r="G61" i="3" s="1"/>
  <c r="J71" i="3" l="1"/>
  <c r="F95" i="3"/>
  <c r="J95" i="3"/>
  <c r="H85" i="3"/>
  <c r="G85" i="3"/>
  <c r="F85" i="3"/>
  <c r="E85" i="3"/>
  <c r="I85" i="3"/>
  <c r="J26" i="3"/>
  <c r="I26" i="3"/>
  <c r="H26" i="3"/>
  <c r="F26" i="3"/>
  <c r="E26" i="3"/>
  <c r="J25" i="3"/>
  <c r="I25" i="3"/>
  <c r="H25" i="3"/>
  <c r="F25" i="3"/>
  <c r="E25" i="3"/>
  <c r="I15" i="3"/>
  <c r="F15" i="3"/>
  <c r="E24" i="3"/>
  <c r="F24" i="3"/>
  <c r="H15" i="3"/>
  <c r="H62" i="3"/>
  <c r="J62" i="3"/>
  <c r="G19" i="3"/>
  <c r="H19" i="3"/>
  <c r="J24" i="3"/>
  <c r="I24" i="3"/>
  <c r="H24" i="3"/>
  <c r="F27" i="3"/>
  <c r="E27" i="3"/>
  <c r="J27" i="3"/>
  <c r="J19" i="3"/>
  <c r="F19" i="3"/>
  <c r="J7" i="3"/>
  <c r="I7" i="3"/>
  <c r="F7" i="3"/>
  <c r="E7" i="3"/>
  <c r="J5" i="3"/>
  <c r="E6" i="3"/>
  <c r="H6" i="3"/>
  <c r="H108" i="3"/>
  <c r="I108" i="3"/>
  <c r="F108" i="3"/>
  <c r="E108" i="3"/>
  <c r="H14" i="3"/>
  <c r="J14" i="3"/>
  <c r="E15" i="3"/>
  <c r="J15" i="3"/>
  <c r="G20" i="3"/>
  <c r="J20" i="3"/>
  <c r="I20" i="3"/>
  <c r="H20" i="3"/>
  <c r="F20" i="3"/>
  <c r="E20" i="3"/>
  <c r="I14" i="3"/>
  <c r="F14" i="3"/>
  <c r="I4" i="3"/>
  <c r="H4" i="3"/>
  <c r="E14" i="3"/>
  <c r="J30" i="3"/>
  <c r="I30" i="3"/>
  <c r="H30" i="3"/>
  <c r="F30" i="3"/>
  <c r="E30" i="3"/>
  <c r="J184" i="3"/>
  <c r="E184" i="3"/>
  <c r="H74" i="3"/>
  <c r="G74" i="3"/>
  <c r="H73" i="3"/>
  <c r="G73" i="3"/>
  <c r="H75" i="3"/>
  <c r="G75" i="3"/>
  <c r="H77" i="3"/>
  <c r="G77" i="3"/>
  <c r="H104" i="3"/>
  <c r="G104" i="3"/>
  <c r="H78" i="3"/>
  <c r="G78" i="3"/>
  <c r="H34" i="3"/>
  <c r="G34" i="3"/>
  <c r="H79" i="3"/>
  <c r="G79" i="3"/>
  <c r="H80" i="3"/>
  <c r="G80" i="3"/>
  <c r="G10" i="3"/>
  <c r="F10" i="3"/>
  <c r="J11" i="3"/>
  <c r="G11" i="3"/>
  <c r="I11" i="3"/>
  <c r="H11" i="3"/>
  <c r="F11" i="3"/>
  <c r="E11" i="3"/>
  <c r="J85" i="3"/>
  <c r="J10" i="3"/>
  <c r="E10" i="3"/>
  <c r="J29" i="3"/>
  <c r="F29" i="3"/>
  <c r="E29" i="3"/>
  <c r="F246" i="3"/>
  <c r="H246" i="3"/>
  <c r="I246" i="3"/>
  <c r="J246" i="3"/>
  <c r="E246" i="3"/>
  <c r="E244" i="3"/>
  <c r="F244" i="3"/>
  <c r="G244" i="3"/>
  <c r="H244" i="3"/>
  <c r="I244" i="3"/>
  <c r="E242" i="3"/>
  <c r="F242" i="3"/>
  <c r="G242" i="3"/>
  <c r="H242" i="3"/>
  <c r="I242" i="3"/>
  <c r="I240" i="3"/>
  <c r="J240" i="3"/>
  <c r="F240" i="3"/>
  <c r="E240" i="3"/>
  <c r="G240" i="3"/>
  <c r="I238" i="3"/>
  <c r="E238" i="3"/>
  <c r="F238" i="3"/>
  <c r="H238" i="3"/>
  <c r="J238" i="3"/>
  <c r="H236" i="3"/>
  <c r="J236" i="3"/>
  <c r="E236" i="3"/>
  <c r="F236" i="3"/>
  <c r="I236" i="3"/>
  <c r="F234" i="3"/>
  <c r="G234" i="3"/>
  <c r="J234" i="3"/>
  <c r="E234" i="3"/>
  <c r="H234" i="3"/>
  <c r="J232" i="3"/>
  <c r="E232" i="3"/>
  <c r="F232" i="3"/>
  <c r="G232" i="3"/>
  <c r="H232" i="3"/>
  <c r="E230" i="3"/>
  <c r="F230" i="3"/>
  <c r="G230" i="3"/>
  <c r="J230" i="3"/>
  <c r="H230" i="3"/>
  <c r="J49" i="3"/>
  <c r="F49" i="3"/>
  <c r="G49" i="3"/>
  <c r="H49" i="3"/>
  <c r="E49" i="3"/>
  <c r="J105" i="3"/>
  <c r="E105" i="3"/>
  <c r="F105" i="3"/>
  <c r="H105" i="3"/>
  <c r="I105" i="3"/>
  <c r="F224" i="3"/>
  <c r="J60" i="3"/>
  <c r="F60" i="3"/>
  <c r="G48" i="3"/>
  <c r="G60" i="3"/>
  <c r="H48" i="3"/>
  <c r="J63" i="3"/>
  <c r="H60" i="3"/>
  <c r="I48" i="3"/>
  <c r="I60" i="3"/>
  <c r="J48" i="3"/>
  <c r="E63" i="3"/>
  <c r="E48" i="3"/>
  <c r="F63" i="3"/>
  <c r="H63" i="3"/>
  <c r="E228" i="3"/>
  <c r="F228" i="3"/>
  <c r="G228" i="3"/>
  <c r="H228" i="3"/>
  <c r="I228" i="3"/>
  <c r="I226" i="3"/>
  <c r="J226" i="3"/>
  <c r="E226" i="3"/>
  <c r="F226" i="3"/>
  <c r="G226" i="3"/>
  <c r="E224" i="3"/>
  <c r="G224" i="3"/>
  <c r="H224" i="3"/>
  <c r="I224" i="3"/>
  <c r="H2" i="3"/>
  <c r="E2" i="3"/>
  <c r="F2" i="3"/>
  <c r="I2" i="3"/>
  <c r="J2" i="3"/>
  <c r="H220" i="3"/>
  <c r="I220" i="3"/>
  <c r="J220" i="3"/>
  <c r="E220" i="3"/>
  <c r="F220" i="3"/>
  <c r="E217" i="3"/>
  <c r="F217" i="3"/>
  <c r="H217" i="3"/>
  <c r="I217" i="3"/>
  <c r="J217" i="3"/>
  <c r="I215" i="3"/>
  <c r="E215" i="3"/>
  <c r="F215" i="3"/>
  <c r="H215" i="3"/>
  <c r="J215" i="3"/>
  <c r="E210" i="3"/>
  <c r="F210" i="3"/>
  <c r="G210" i="3"/>
  <c r="H210" i="3"/>
  <c r="I210" i="3"/>
  <c r="J208" i="3"/>
  <c r="E208" i="3"/>
  <c r="F208" i="3"/>
  <c r="H208" i="3"/>
  <c r="I208" i="3"/>
  <c r="H206" i="3"/>
  <c r="E206" i="3"/>
  <c r="F206" i="3"/>
  <c r="I206" i="3"/>
  <c r="J206" i="3"/>
  <c r="F111" i="3"/>
  <c r="J111" i="3"/>
  <c r="E111" i="3"/>
  <c r="G111" i="3"/>
  <c r="H111" i="3"/>
  <c r="H202" i="3"/>
  <c r="E202" i="3"/>
  <c r="F202" i="3"/>
  <c r="I202" i="3"/>
  <c r="J202" i="3"/>
  <c r="H110" i="3"/>
  <c r="I110" i="3"/>
  <c r="J110" i="3"/>
  <c r="E110" i="3"/>
  <c r="F110" i="3"/>
  <c r="H198" i="3"/>
  <c r="E198" i="3"/>
  <c r="F198" i="3"/>
  <c r="I198" i="3"/>
  <c r="J198" i="3"/>
  <c r="F192" i="3"/>
  <c r="H192" i="3"/>
  <c r="I192" i="3"/>
  <c r="E192" i="3"/>
  <c r="E189" i="3"/>
  <c r="F189" i="3"/>
  <c r="H189" i="3"/>
  <c r="I189" i="3"/>
  <c r="H28" i="3"/>
  <c r="I28" i="3"/>
  <c r="J28" i="3"/>
  <c r="E28" i="3"/>
  <c r="I186" i="3"/>
  <c r="J186" i="3"/>
  <c r="H186" i="3"/>
  <c r="E186" i="3"/>
  <c r="F184" i="3"/>
  <c r="H184" i="3"/>
  <c r="I184" i="3"/>
  <c r="H182" i="3"/>
  <c r="I182" i="3"/>
  <c r="J182" i="3"/>
  <c r="E182" i="3"/>
  <c r="E180" i="3"/>
  <c r="F180" i="3"/>
  <c r="H180" i="3"/>
  <c r="I180" i="3"/>
  <c r="J178" i="3"/>
  <c r="E178" i="3"/>
  <c r="F178" i="3"/>
  <c r="H178" i="3"/>
  <c r="E176" i="3"/>
  <c r="H176" i="3"/>
  <c r="F176" i="3"/>
  <c r="I176" i="3"/>
  <c r="H174" i="3"/>
  <c r="J174" i="3"/>
  <c r="E174" i="3"/>
  <c r="F174" i="3"/>
  <c r="E172" i="3"/>
  <c r="F172" i="3"/>
  <c r="H172" i="3"/>
  <c r="I172" i="3"/>
  <c r="E170" i="3"/>
  <c r="F170" i="3"/>
  <c r="H170" i="3"/>
  <c r="I170" i="3"/>
  <c r="J168" i="3"/>
  <c r="E168" i="3"/>
  <c r="F168" i="3"/>
  <c r="H168" i="3"/>
  <c r="J166" i="3"/>
  <c r="E166" i="3"/>
  <c r="I166" i="3"/>
  <c r="F166" i="3"/>
  <c r="F163" i="3"/>
  <c r="H163" i="3"/>
  <c r="I163" i="3"/>
  <c r="J163" i="3"/>
  <c r="E13" i="3"/>
  <c r="F13" i="3"/>
  <c r="H13" i="3"/>
  <c r="I13" i="3"/>
  <c r="I158" i="3"/>
  <c r="E158" i="3"/>
  <c r="H158" i="3"/>
  <c r="J158" i="3"/>
  <c r="E150" i="3"/>
  <c r="F150" i="3"/>
  <c r="H150" i="3"/>
  <c r="I150" i="3"/>
  <c r="J150" i="3"/>
  <c r="F144" i="3"/>
  <c r="E138" i="3"/>
  <c r="J144" i="3"/>
  <c r="F138" i="3"/>
  <c r="I144" i="3"/>
  <c r="H138" i="3"/>
  <c r="H144" i="3"/>
  <c r="I138" i="3"/>
  <c r="E148" i="3"/>
  <c r="H148" i="3"/>
  <c r="I148" i="3"/>
  <c r="J148" i="3"/>
  <c r="E160" i="3"/>
  <c r="E8" i="3"/>
  <c r="F160" i="3"/>
  <c r="F8" i="3"/>
  <c r="H8" i="3"/>
  <c r="J160" i="3"/>
  <c r="J8" i="3"/>
  <c r="H160" i="3"/>
  <c r="E12" i="3"/>
  <c r="I12" i="3"/>
  <c r="F12" i="3"/>
  <c r="J12" i="3"/>
  <c r="F3" i="3"/>
  <c r="I6" i="3"/>
  <c r="I124" i="3"/>
  <c r="I3" i="3"/>
  <c r="I126" i="3"/>
  <c r="G5" i="3"/>
  <c r="E3" i="3"/>
  <c r="G6" i="3"/>
  <c r="E53" i="3"/>
  <c r="H152" i="3"/>
  <c r="J152" i="3"/>
  <c r="F109" i="3"/>
  <c r="I19" i="3"/>
  <c r="E4" i="3"/>
  <c r="E126" i="3"/>
  <c r="J126" i="3"/>
  <c r="H154" i="3"/>
  <c r="J154" i="3"/>
  <c r="G148" i="3"/>
  <c r="F124" i="3"/>
  <c r="G152" i="3"/>
  <c r="F5" i="3"/>
  <c r="F126" i="3"/>
  <c r="H109" i="3"/>
  <c r="J109" i="3"/>
  <c r="G154" i="3"/>
  <c r="E19" i="3"/>
  <c r="F6" i="3"/>
  <c r="I5" i="3"/>
  <c r="E152" i="3"/>
  <c r="I152" i="3"/>
  <c r="E154" i="3"/>
  <c r="I154" i="3"/>
  <c r="G109" i="3"/>
  <c r="F4" i="3"/>
  <c r="H124" i="3"/>
  <c r="E109" i="3"/>
  <c r="I71" i="3"/>
  <c r="H71" i="3"/>
  <c r="G71" i="3"/>
  <c r="F71" i="3"/>
  <c r="E124" i="3"/>
  <c r="J45" i="3"/>
  <c r="F45" i="3"/>
  <c r="G45" i="3"/>
  <c r="E45" i="3"/>
  <c r="H45" i="3"/>
  <c r="J6" i="3"/>
  <c r="E5" i="3"/>
  <c r="J4" i="3"/>
  <c r="J3" i="3"/>
  <c r="J35" i="3"/>
  <c r="I35" i="3"/>
  <c r="H35" i="3"/>
  <c r="F35" i="3"/>
  <c r="E35" i="3"/>
  <c r="J94" i="3"/>
  <c r="H94" i="3"/>
  <c r="J76" i="3"/>
  <c r="H76" i="3"/>
  <c r="H53" i="3"/>
  <c r="G53" i="3"/>
  <c r="F53" i="3"/>
  <c r="J80" i="3"/>
  <c r="I80" i="3"/>
  <c r="F80" i="3"/>
  <c r="E80" i="3"/>
  <c r="I79" i="3"/>
  <c r="F79" i="3"/>
  <c r="E79" i="3"/>
  <c r="J34" i="3"/>
  <c r="I34" i="3"/>
  <c r="F34" i="3"/>
  <c r="E34" i="3"/>
  <c r="J78" i="3"/>
  <c r="I78" i="3"/>
  <c r="F78" i="3"/>
  <c r="E78" i="3"/>
  <c r="J77" i="3"/>
  <c r="I77" i="3"/>
  <c r="F77" i="3"/>
  <c r="E77" i="3"/>
  <c r="E76" i="3"/>
  <c r="F76" i="3"/>
  <c r="I76" i="3"/>
  <c r="J75" i="3"/>
  <c r="I75" i="3"/>
  <c r="F75" i="3"/>
  <c r="E75" i="3"/>
  <c r="J73" i="3"/>
  <c r="I73" i="3"/>
  <c r="F73" i="3"/>
  <c r="E73" i="3"/>
  <c r="J74" i="3"/>
  <c r="I74" i="3"/>
  <c r="F74" i="3"/>
  <c r="E74" i="3"/>
  <c r="S4" i="7" a="1"/>
  <c r="S4" i="7" s="1"/>
  <c r="P4" i="7" a="1"/>
  <c r="P4" i="7" s="1"/>
  <c r="B66" i="5" a="1"/>
  <c r="B66" i="5" s="1"/>
  <c r="B4" i="5" a="1"/>
  <c r="B4" i="5" s="1"/>
  <c r="E94" i="3"/>
  <c r="F94" i="3"/>
  <c r="I94" i="3"/>
  <c r="G94" i="3"/>
  <c r="I61" i="3"/>
  <c r="J61" i="3"/>
  <c r="E61" i="3"/>
  <c r="F61" i="3"/>
  <c r="H61" i="3"/>
  <c r="A4" i="7" a="1"/>
  <c r="A4" i="7" s="1"/>
  <c r="G4" i="7" a="1"/>
  <c r="G4" i="7" s="1"/>
  <c r="H72" i="3" l="1"/>
  <c r="H70" i="3"/>
  <c r="J72" i="3" l="1"/>
  <c r="G72" i="3"/>
  <c r="F47" i="3"/>
  <c r="H47" i="3"/>
  <c r="I72" i="3"/>
  <c r="F72" i="3"/>
  <c r="E72" i="3"/>
  <c r="I70" i="3"/>
  <c r="J70" i="3"/>
  <c r="F70" i="3"/>
  <c r="E70" i="3"/>
  <c r="G47" i="3"/>
  <c r="I47" i="3"/>
  <c r="J47" i="3"/>
  <c r="E47" i="3"/>
  <c r="I104" i="3"/>
  <c r="B64" i="5" a="1"/>
  <c r="B64" i="5" s="1"/>
  <c r="B61" i="5" a="1"/>
  <c r="B61" i="5" s="1"/>
  <c r="B65" i="5" a="1"/>
  <c r="B65" i="5" s="1"/>
  <c r="B63" i="5" a="1"/>
  <c r="B63" i="5" s="1"/>
  <c r="B62" i="5" a="1"/>
  <c r="B62" i="5" s="1"/>
  <c r="B21" i="5" a="1"/>
  <c r="B21" i="5" s="1"/>
  <c r="E104" i="3" l="1"/>
  <c r="J104" i="3"/>
  <c r="F104" i="3"/>
  <c r="D98" i="3"/>
  <c r="E98" i="3" s="1"/>
  <c r="D41" i="3"/>
  <c r="E41" i="3" s="1"/>
  <c r="B10" i="5" a="1"/>
  <c r="B10" i="5" s="1"/>
  <c r="B33" i="5" a="1"/>
  <c r="B33" i="5" s="1"/>
  <c r="B32" i="5" a="1"/>
  <c r="B32" i="5" s="1"/>
  <c r="B31" i="5" a="1"/>
  <c r="B31" i="5" s="1"/>
  <c r="B30" i="5" a="1"/>
  <c r="B30" i="5" s="1"/>
  <c r="B29" i="5" a="1"/>
  <c r="B29" i="5" s="1"/>
  <c r="B28" i="5" a="1"/>
  <c r="B28" i="5" s="1"/>
  <c r="B15" i="5" a="1"/>
  <c r="B15" i="5" s="1"/>
  <c r="B14" i="5" a="1"/>
  <c r="B14" i="5" s="1"/>
  <c r="B13" i="5" a="1"/>
  <c r="B13" i="5" s="1"/>
  <c r="B12" i="5" a="1"/>
  <c r="B12" i="5" s="1"/>
  <c r="B11" i="5" a="1"/>
  <c r="B11" i="5" s="1"/>
  <c r="B25" i="5" a="1"/>
  <c r="B25" i="5" s="1"/>
  <c r="B24" i="5" a="1"/>
  <c r="B24" i="5" s="1"/>
  <c r="B23" i="5" a="1"/>
  <c r="B23" i="5" s="1"/>
  <c r="B22" i="5" a="1"/>
  <c r="B22" i="5" s="1"/>
  <c r="B20" i="5" a="1"/>
  <c r="B20" i="5" s="1"/>
  <c r="B7" i="5" a="1"/>
  <c r="B7" i="5" s="1"/>
  <c r="B5" i="5" a="1"/>
  <c r="B5" i="5" s="1"/>
  <c r="J98" i="3" l="1"/>
  <c r="H98" i="3"/>
  <c r="F98" i="3"/>
  <c r="I98" i="3"/>
  <c r="I88" i="3" l="1"/>
  <c r="G88" i="3"/>
  <c r="G97" i="3" l="1"/>
  <c r="H97" i="3"/>
  <c r="E97" i="3"/>
  <c r="F97" i="3"/>
  <c r="I97" i="3"/>
  <c r="D65" i="3"/>
  <c r="H65" i="3" s="1"/>
  <c r="G64" i="3"/>
  <c r="H96" i="3" l="1"/>
  <c r="E96" i="3"/>
  <c r="G96" i="3"/>
  <c r="I96" i="3"/>
  <c r="J65" i="3"/>
  <c r="I65" i="3"/>
  <c r="F65" i="3"/>
  <c r="E65" i="3"/>
  <c r="J64" i="3"/>
  <c r="I64" i="3"/>
  <c r="F64" i="3"/>
  <c r="E64" i="3"/>
  <c r="J96" i="3"/>
  <c r="F96" i="3"/>
  <c r="G62" i="3"/>
  <c r="G95" i="3" l="1"/>
  <c r="H95" i="3"/>
  <c r="I62" i="3"/>
  <c r="I95" i="3"/>
  <c r="E95" i="3"/>
  <c r="F62" i="3"/>
  <c r="E62" i="3"/>
  <c r="H58" i="3"/>
  <c r="D93" i="3"/>
  <c r="E93" i="3" s="1"/>
  <c r="D57" i="3"/>
  <c r="J41" i="3"/>
  <c r="D56" i="3"/>
  <c r="J56" i="3" l="1"/>
  <c r="H56" i="3"/>
  <c r="G93" i="3"/>
  <c r="H93" i="3"/>
  <c r="J57" i="3"/>
  <c r="H57" i="3"/>
  <c r="J58" i="3"/>
  <c r="G58" i="3"/>
  <c r="I93" i="3"/>
  <c r="E58" i="3"/>
  <c r="F58" i="3"/>
  <c r="I58" i="3"/>
  <c r="J93" i="3"/>
  <c r="F93" i="3"/>
  <c r="E57" i="3"/>
  <c r="F57" i="3"/>
  <c r="I57" i="3"/>
  <c r="F56" i="3"/>
  <c r="F41" i="3"/>
  <c r="E56" i="3"/>
  <c r="I56" i="3"/>
  <c r="I41" i="3"/>
  <c r="D55" i="3"/>
  <c r="H55" i="3" s="1"/>
  <c r="J55" i="3" l="1"/>
  <c r="I55" i="3"/>
  <c r="F55" i="3"/>
  <c r="E55" i="3"/>
  <c r="G92" i="3" l="1"/>
  <c r="J92" i="3"/>
  <c r="F92" i="3"/>
  <c r="E92" i="3"/>
  <c r="D51" i="3"/>
  <c r="D196" i="3"/>
  <c r="D204" i="3"/>
  <c r="D52" i="3"/>
  <c r="G52" i="3" s="1"/>
  <c r="E52" i="3" l="1"/>
  <c r="H52" i="3"/>
  <c r="E204" i="3"/>
  <c r="H204" i="3"/>
  <c r="I196" i="3"/>
  <c r="H196" i="3"/>
  <c r="I91" i="3"/>
  <c r="H91" i="3"/>
  <c r="E51" i="3"/>
  <c r="H51" i="3"/>
  <c r="G51" i="3"/>
  <c r="J52" i="3"/>
  <c r="I51" i="3"/>
  <c r="F196" i="3"/>
  <c r="F51" i="3"/>
  <c r="J51" i="3"/>
  <c r="E196" i="3"/>
  <c r="I52" i="3"/>
  <c r="J204" i="3"/>
  <c r="E91" i="3"/>
  <c r="F52" i="3"/>
  <c r="I204" i="3"/>
  <c r="F91" i="3"/>
  <c r="F204" i="3"/>
  <c r="J196" i="3"/>
  <c r="J91" i="3"/>
  <c r="J89" i="3"/>
  <c r="G90" i="3"/>
  <c r="D50" i="3"/>
  <c r="J50" i="3" s="1"/>
  <c r="J69" i="3"/>
  <c r="E89" i="3" l="1"/>
  <c r="I89" i="3"/>
  <c r="F89" i="3"/>
  <c r="G89" i="3"/>
  <c r="H89" i="3"/>
  <c r="F90" i="3"/>
  <c r="J90" i="3"/>
  <c r="E90" i="3"/>
  <c r="I90" i="3"/>
  <c r="H90" i="3"/>
  <c r="E50" i="3"/>
  <c r="F50" i="3"/>
  <c r="G50" i="3"/>
  <c r="H50" i="3"/>
  <c r="I50" i="3"/>
  <c r="G69" i="3"/>
  <c r="F69" i="3"/>
  <c r="H69" i="3"/>
  <c r="I69" i="3"/>
  <c r="J42" i="3"/>
  <c r="D46" i="3"/>
  <c r="H46" i="3" s="1"/>
  <c r="J87" i="3"/>
  <c r="D43" i="3"/>
  <c r="E43" i="3" s="1"/>
  <c r="D40" i="3"/>
  <c r="H40" i="3" s="1"/>
  <c r="I67" i="3"/>
  <c r="D39" i="3"/>
  <c r="I39" i="3" s="1"/>
  <c r="E86" i="3" l="1"/>
  <c r="J86" i="3"/>
  <c r="F46" i="3"/>
  <c r="I46" i="3"/>
  <c r="G87" i="3"/>
  <c r="J46" i="3"/>
  <c r="E46" i="3"/>
  <c r="H43" i="3"/>
  <c r="I43" i="3"/>
  <c r="J43" i="3"/>
  <c r="J88" i="3"/>
  <c r="E88" i="3"/>
  <c r="F88" i="3"/>
  <c r="E87" i="3"/>
  <c r="F87" i="3"/>
  <c r="H87" i="3"/>
  <c r="I87" i="3"/>
  <c r="F43" i="3"/>
  <c r="E42" i="3"/>
  <c r="F42" i="3"/>
  <c r="H42" i="3"/>
  <c r="G42" i="3"/>
  <c r="H67" i="3"/>
  <c r="G67" i="3"/>
  <c r="E67" i="3"/>
  <c r="J67" i="3"/>
  <c r="F67" i="3"/>
  <c r="F40" i="3"/>
  <c r="J40" i="3"/>
  <c r="G40" i="3"/>
  <c r="I40" i="3"/>
  <c r="E40" i="3"/>
  <c r="F39" i="3"/>
  <c r="G39" i="3"/>
  <c r="H39" i="3"/>
  <c r="J39" i="3"/>
  <c r="E39" i="3"/>
  <c r="J38" i="3" l="1"/>
  <c r="E38" i="3"/>
  <c r="F38" i="3"/>
  <c r="G38" i="3"/>
  <c r="H38" i="3"/>
  <c r="I38" i="3"/>
  <c r="D107" i="3"/>
  <c r="I107" i="3" l="1"/>
  <c r="G107" i="3"/>
  <c r="F107" i="3"/>
  <c r="H107" i="3"/>
  <c r="J107" i="3"/>
  <c r="E107" i="3"/>
  <c r="E9"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J9"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I9"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H9"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G9"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F9"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D84" i="3"/>
  <c r="G84" i="3" s="1"/>
  <c r="D83" i="3"/>
  <c r="I83" i="3" s="1"/>
  <c r="G82" i="3"/>
  <c r="H81" i="3"/>
  <c r="G32" i="3"/>
  <c r="H68" i="3"/>
  <c r="D103" i="3"/>
  <c r="D59" i="3"/>
  <c r="G59" i="3" s="1"/>
  <c r="D66" i="3"/>
  <c r="G66" i="3" s="1"/>
  <c r="J31" i="3"/>
  <c r="D36" i="3"/>
  <c r="J36" i="3" s="1"/>
  <c r="D54" i="3"/>
  <c r="H54" i="3" s="1"/>
  <c r="D37" i="3"/>
  <c r="I100" i="3"/>
  <c r="D101" i="3"/>
  <c r="J101" i="3" s="1"/>
  <c r="I102" i="3"/>
  <c r="D44" i="3"/>
  <c r="F44" i="3" s="1"/>
  <c r="H99" i="3"/>
  <c r="G196" i="3"/>
  <c r="D106" i="3"/>
  <c r="H106" i="3" s="1"/>
  <c r="D33" i="3"/>
  <c r="F33" i="3" s="1"/>
  <c r="G36" i="3" l="1"/>
  <c r="F36" i="3"/>
  <c r="I37" i="3"/>
  <c r="H37" i="3"/>
  <c r="G103" i="3"/>
  <c r="I103" i="3"/>
  <c r="I53" i="3"/>
  <c r="E82" i="3"/>
  <c r="E59" i="3"/>
  <c r="F106" i="3"/>
  <c r="G33" i="3"/>
  <c r="I106" i="3"/>
  <c r="I32" i="3"/>
  <c r="E106" i="3"/>
  <c r="E102" i="3"/>
  <c r="E100" i="3"/>
  <c r="H32" i="3"/>
  <c r="E37" i="3"/>
  <c r="E83" i="3"/>
  <c r="G101" i="3"/>
  <c r="E32" i="3"/>
  <c r="E81" i="3"/>
  <c r="E99" i="3"/>
  <c r="E54" i="3"/>
  <c r="E68" i="3"/>
  <c r="F31" i="3"/>
  <c r="E84" i="3"/>
  <c r="E66" i="3"/>
  <c r="E103" i="3"/>
  <c r="E36" i="3"/>
  <c r="F82" i="3"/>
  <c r="E33" i="3"/>
  <c r="E44" i="3"/>
  <c r="E101" i="3"/>
  <c r="E31" i="3"/>
  <c r="G83" i="3"/>
  <c r="F102" i="3"/>
  <c r="G31" i="3"/>
  <c r="H83" i="3"/>
  <c r="F101" i="3"/>
  <c r="F83" i="3"/>
  <c r="G41" i="3"/>
  <c r="H66" i="3"/>
  <c r="F100" i="3"/>
  <c r="F59" i="3"/>
  <c r="H59" i="3"/>
  <c r="I59" i="3"/>
  <c r="H84" i="3"/>
  <c r="G54" i="3"/>
  <c r="J106" i="3"/>
  <c r="J102" i="3"/>
  <c r="J100" i="3"/>
  <c r="J37" i="3"/>
  <c r="J83" i="3"/>
  <c r="F37" i="3"/>
  <c r="G86" i="3"/>
  <c r="H82" i="3"/>
  <c r="H103" i="3"/>
  <c r="H36" i="3"/>
  <c r="I99" i="3"/>
  <c r="I54" i="3"/>
  <c r="I68" i="3"/>
  <c r="F32" i="3"/>
  <c r="F81" i="3"/>
  <c r="G106" i="3"/>
  <c r="G102" i="3"/>
  <c r="G100" i="3"/>
  <c r="H33" i="3"/>
  <c r="H41" i="3"/>
  <c r="H44" i="3"/>
  <c r="H101" i="3"/>
  <c r="H31" i="3"/>
  <c r="I84" i="3"/>
  <c r="I66" i="3"/>
  <c r="J32" i="3"/>
  <c r="J54" i="3"/>
  <c r="J68" i="3"/>
  <c r="F99" i="3"/>
  <c r="F54" i="3"/>
  <c r="F68" i="3"/>
  <c r="G37" i="3"/>
  <c r="H86" i="3"/>
  <c r="I82" i="3"/>
  <c r="I36" i="3"/>
  <c r="F84" i="3"/>
  <c r="F66" i="3"/>
  <c r="G204" i="3"/>
  <c r="G81" i="3"/>
  <c r="H102" i="3"/>
  <c r="H100" i="3"/>
  <c r="I33" i="3"/>
  <c r="I44" i="3"/>
  <c r="I101" i="3"/>
  <c r="I31" i="3"/>
  <c r="J84" i="3"/>
  <c r="J66" i="3"/>
  <c r="G44" i="3"/>
  <c r="F103" i="3"/>
  <c r="G99" i="3"/>
  <c r="G68" i="3"/>
  <c r="I86" i="3"/>
  <c r="J82" i="3"/>
  <c r="J103" i="3"/>
  <c r="J59" i="3"/>
  <c r="I81" i="3"/>
  <c r="J33" i="3"/>
  <c r="J44" i="3"/>
  <c r="F8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709424-FB45-4C44-B786-00E4BD8E32B0}" keepAlive="1" name="Query - Table24" description="Connection to the 'Table24' query in the workbook." type="5" refreshedVersion="7" background="1" saveData="1">
    <dbPr connection="Provider=Microsoft.Mashup.OleDb.1;Data Source=$Workbook$;Location=Table24;Extended Properties=&quot;&quot;" command="SELECT * FROM [Table24]"/>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<sst xmlns="http://schemas.openxmlformats.org/spreadsheetml/2006/main" count="4803" uniqueCount="2812">
  <si>
    <t>#</t>
  </si>
  <si>
    <t>5.2</t>
  </si>
  <si>
    <t>Data Element 6.1</t>
  </si>
  <si>
    <t>Field Name</t>
  </si>
  <si>
    <t>VR #ID</t>
  </si>
  <si>
    <t>Validation Rule Description</t>
  </si>
  <si>
    <t>Type Of Validation</t>
  </si>
  <si>
    <t>Codelist Key</t>
  </si>
  <si>
    <t xml:space="preserve">Item Code </t>
  </si>
  <si>
    <t>Description In English</t>
  </si>
  <si>
    <t>Description In Danish</t>
  </si>
  <si>
    <t>User Story Link</t>
  </si>
  <si>
    <t>Declaration Type</t>
  </si>
  <si>
    <t>1/2</t>
  </si>
  <si>
    <t>11 02 001 000</t>
  </si>
  <si>
    <t xml:space="preserve">Additional declaration type </t>
  </si>
  <si>
    <t>VR #5</t>
  </si>
  <si>
    <t>H7</t>
  </si>
  <si>
    <t>VR #49</t>
  </si>
  <si>
    <t>VR #149</t>
  </si>
  <si>
    <t>H1</t>
  </si>
  <si>
    <t>VR #150</t>
  </si>
  <si>
    <t>VR #156</t>
  </si>
  <si>
    <t>1/6</t>
  </si>
  <si>
    <t>11 03 000 000</t>
  </si>
  <si>
    <t xml:space="preserve">Goods Item Number </t>
  </si>
  <si>
    <t>1/10</t>
  </si>
  <si>
    <t>11 09 001 000</t>
  </si>
  <si>
    <t xml:space="preserve">Requested procedure </t>
  </si>
  <si>
    <t>VR #162</t>
  </si>
  <si>
    <t>VR #167</t>
  </si>
  <si>
    <t>VR #168</t>
  </si>
  <si>
    <t>VR #171</t>
  </si>
  <si>
    <t>VR #172</t>
  </si>
  <si>
    <t>VR #174</t>
  </si>
  <si>
    <t>VR #177</t>
  </si>
  <si>
    <t>H2</t>
  </si>
  <si>
    <t>VR #182</t>
  </si>
  <si>
    <t>11 09 002 000</t>
  </si>
  <si>
    <t xml:space="preserve">Previous procedure </t>
  </si>
  <si>
    <t>VR #170</t>
  </si>
  <si>
    <t>VR #173</t>
  </si>
  <si>
    <t>1/11</t>
  </si>
  <si>
    <t>11 10 001 000</t>
  </si>
  <si>
    <t xml:space="preserve">Additional procedure </t>
  </si>
  <si>
    <t>VR #1</t>
  </si>
  <si>
    <t>VR #6</t>
  </si>
  <si>
    <t>VR #7</t>
  </si>
  <si>
    <t>VR #8</t>
  </si>
  <si>
    <t>VR #11</t>
  </si>
  <si>
    <t>H7, H1</t>
  </si>
  <si>
    <t>VR #12</t>
  </si>
  <si>
    <t>VR #46</t>
  </si>
  <si>
    <t>VR #57</t>
  </si>
  <si>
    <t>VR #65</t>
  </si>
  <si>
    <t>VR #66</t>
  </si>
  <si>
    <t>2/1</t>
  </si>
  <si>
    <t>12 01 000 000</t>
  </si>
  <si>
    <t>Previous document</t>
  </si>
  <si>
    <t>VR #2</t>
  </si>
  <si>
    <t>VR #31</t>
  </si>
  <si>
    <t>I2</t>
  </si>
  <si>
    <t>VR #151</t>
  </si>
  <si>
    <t>VR #152</t>
  </si>
  <si>
    <t>2/2</t>
  </si>
  <si>
    <t xml:space="preserve">12 02 000 000 </t>
  </si>
  <si>
    <t>Additional information</t>
  </si>
  <si>
    <t>12 02 008 000</t>
  </si>
  <si>
    <t>VR #52</t>
  </si>
  <si>
    <t>VR #69</t>
  </si>
  <si>
    <t>2/3</t>
  </si>
  <si>
    <t>12 03 000 000</t>
  </si>
  <si>
    <t>Supporting document</t>
  </si>
  <si>
    <t>12 03 001 000</t>
  </si>
  <si>
    <t>Supporting document Reference number</t>
  </si>
  <si>
    <t>VR #187</t>
  </si>
  <si>
    <t>12 03 002 000</t>
  </si>
  <si>
    <t>Supporting document type</t>
  </si>
  <si>
    <t>VR #3</t>
  </si>
  <si>
    <t>VR #47</t>
  </si>
  <si>
    <t>NEW (2/3)</t>
  </si>
  <si>
    <t>12 04 000 000</t>
  </si>
  <si>
    <t xml:space="preserve">Additional Reference </t>
  </si>
  <si>
    <t>VR #41</t>
  </si>
  <si>
    <t>12 05 000 000</t>
  </si>
  <si>
    <t>Transport document</t>
  </si>
  <si>
    <t>VR #178</t>
  </si>
  <si>
    <t>2/4</t>
  </si>
  <si>
    <t>12 08 000 000</t>
  </si>
  <si>
    <t>Reference number/UCR</t>
  </si>
  <si>
    <t>2/5</t>
  </si>
  <si>
    <t>12 09 000 000</t>
  </si>
  <si>
    <t>LRN</t>
  </si>
  <si>
    <t>2/6</t>
  </si>
  <si>
    <t>12 10 000 000</t>
  </si>
  <si>
    <t>Deferred payment</t>
  </si>
  <si>
    <t>2/7</t>
  </si>
  <si>
    <t>12 11 000 000</t>
  </si>
  <si>
    <t>Warehouse</t>
  </si>
  <si>
    <t>12 11 002 000</t>
  </si>
  <si>
    <t>Type</t>
  </si>
  <si>
    <t>VR #157</t>
  </si>
  <si>
    <t>12 11 015 000</t>
  </si>
  <si>
    <t>Identifier</t>
  </si>
  <si>
    <t>VR #179</t>
  </si>
  <si>
    <t>NEW</t>
  </si>
  <si>
    <t>12 12 000 000</t>
  </si>
  <si>
    <t>Authorisation</t>
  </si>
  <si>
    <t>12 12 001</t>
  </si>
  <si>
    <t>Reference number</t>
  </si>
  <si>
    <t>VR #183</t>
  </si>
  <si>
    <t>VR #184</t>
  </si>
  <si>
    <t>VR #185</t>
  </si>
  <si>
    <t>VR #188</t>
  </si>
  <si>
    <t>H1
B1, B2, B3, B4
A1, A2, A3</t>
  </si>
  <si>
    <t>12 12 002</t>
  </si>
  <si>
    <t>VR #153</t>
  </si>
  <si>
    <t>3/1</t>
  </si>
  <si>
    <t>13 01 000 000</t>
  </si>
  <si>
    <t xml:space="preserve">Exporter </t>
  </si>
  <si>
    <t>13 01 018 020</t>
  </si>
  <si>
    <t>Country</t>
  </si>
  <si>
    <t>VR #50</t>
  </si>
  <si>
    <t>VR #70</t>
  </si>
  <si>
    <t>3/2</t>
  </si>
  <si>
    <t>13 01 017 000</t>
  </si>
  <si>
    <t>Identification number</t>
  </si>
  <si>
    <t>3/15</t>
  </si>
  <si>
    <t>13 04 000 000</t>
  </si>
  <si>
    <t>Importer</t>
  </si>
  <si>
    <t>13 04 018 020</t>
  </si>
  <si>
    <t>VR #62</t>
  </si>
  <si>
    <t>VR #158</t>
  </si>
  <si>
    <t>3/16</t>
  </si>
  <si>
    <t>13 04 017 000</t>
  </si>
  <si>
    <t>VR #38</t>
  </si>
  <si>
    <t>VR #59</t>
  </si>
  <si>
    <t>VR #63</t>
  </si>
  <si>
    <t>VR #118</t>
  </si>
  <si>
    <t>3/17</t>
  </si>
  <si>
    <t>13 05 000 000</t>
  </si>
  <si>
    <t xml:space="preserve">Declarant </t>
  </si>
  <si>
    <t>13 05 074 016</t>
  </si>
  <si>
    <t>VR #53</t>
  </si>
  <si>
    <t>13 05 018 020</t>
  </si>
  <si>
    <t>VR #51</t>
  </si>
  <si>
    <t>3/18</t>
  </si>
  <si>
    <t>13 05 017 000</t>
  </si>
  <si>
    <t>VR #9</t>
  </si>
  <si>
    <t>VR #39</t>
  </si>
  <si>
    <t>VR #58</t>
  </si>
  <si>
    <t>VR #64</t>
  </si>
  <si>
    <t>3/19</t>
  </si>
  <si>
    <t>13 06 000 000</t>
  </si>
  <si>
    <t>Representative</t>
  </si>
  <si>
    <t>VR #55</t>
  </si>
  <si>
    <t>3/20</t>
  </si>
  <si>
    <t>13 06 017 000</t>
  </si>
  <si>
    <t>VR #40</t>
  </si>
  <si>
    <t>3/21</t>
  </si>
  <si>
    <t>13 06 030 000</t>
  </si>
  <si>
    <t>Status</t>
  </si>
  <si>
    <t>VR #4</t>
  </si>
  <si>
    <t>VR #68</t>
  </si>
  <si>
    <t>3/24</t>
  </si>
  <si>
    <t>13 08 000 000</t>
  </si>
  <si>
    <t>Seller</t>
  </si>
  <si>
    <t>3/25</t>
  </si>
  <si>
    <t>13 08 017 000</t>
  </si>
  <si>
    <t>3/26</t>
  </si>
  <si>
    <t>13 09 000 000</t>
  </si>
  <si>
    <t>Buyer</t>
  </si>
  <si>
    <t>3/27</t>
  </si>
  <si>
    <t>13 09 017 000</t>
  </si>
  <si>
    <t>3/37</t>
  </si>
  <si>
    <t>13 14 000 000</t>
  </si>
  <si>
    <t xml:space="preserve">Additional supply chain actor </t>
  </si>
  <si>
    <t>13 14 031</t>
  </si>
  <si>
    <t>Rolle</t>
  </si>
  <si>
    <t>VR #159</t>
  </si>
  <si>
    <t>13 14 017 000</t>
  </si>
  <si>
    <t>Identifikationsnummer</t>
  </si>
  <si>
    <t>VR #180</t>
  </si>
  <si>
    <t>3/40</t>
  </si>
  <si>
    <t>13 16 000 000</t>
  </si>
  <si>
    <t>Additional fiscal reference</t>
  </si>
  <si>
    <t>VR #10</t>
  </si>
  <si>
    <t>VR #32</t>
  </si>
  <si>
    <t>VR #54</t>
  </si>
  <si>
    <t>VR #160</t>
  </si>
  <si>
    <t>VR #175</t>
  </si>
  <si>
    <t>3/45</t>
  </si>
  <si>
    <t>13 20 000 000</t>
  </si>
  <si>
    <t>Person providing a guarantee</t>
  </si>
  <si>
    <t>3/46</t>
  </si>
  <si>
    <t>13 21 000 000</t>
  </si>
  <si>
    <t>Person paying the customs duty</t>
  </si>
  <si>
    <t>4/1</t>
  </si>
  <si>
    <t>14 01 000 000</t>
  </si>
  <si>
    <t>Delivery terms</t>
  </si>
  <si>
    <t>VR #161</t>
  </si>
  <si>
    <t>14 03 000 000</t>
  </si>
  <si>
    <t>Duties and taxes</t>
  </si>
  <si>
    <t>4/8</t>
  </si>
  <si>
    <t>14 03 038 000</t>
  </si>
  <si>
    <t>Method of payment</t>
  </si>
  <si>
    <t>4/3</t>
  </si>
  <si>
    <t>14 03 039 000</t>
  </si>
  <si>
    <t>Tax type</t>
  </si>
  <si>
    <t>VR #181</t>
  </si>
  <si>
    <t>4/4</t>
  </si>
  <si>
    <t>14 03 040 000</t>
  </si>
  <si>
    <t>Tax base</t>
  </si>
  <si>
    <t>4/6</t>
  </si>
  <si>
    <t>14 03 042 000</t>
  </si>
  <si>
    <t>Payable tax amount</t>
  </si>
  <si>
    <t>4/9</t>
  </si>
  <si>
    <t>14 04 000 000</t>
  </si>
  <si>
    <t>Additions and deductions</t>
  </si>
  <si>
    <t>4/10</t>
  </si>
  <si>
    <t>14 05 000 000</t>
  </si>
  <si>
    <t>Invoice currency</t>
  </si>
  <si>
    <t>4/11</t>
  </si>
  <si>
    <t>14 06 000 000</t>
  </si>
  <si>
    <t>Total amount invoiced</t>
  </si>
  <si>
    <t>4/13</t>
  </si>
  <si>
    <t>14 07 000 000</t>
  </si>
  <si>
    <t>Valuation indicators</t>
  </si>
  <si>
    <t>4/14</t>
  </si>
  <si>
    <t>14 08 000 000</t>
  </si>
  <si>
    <t>Item amount invoiced</t>
  </si>
  <si>
    <t>4/15</t>
  </si>
  <si>
    <t>14 09 000 000</t>
  </si>
  <si>
    <t>Exchange rate</t>
  </si>
  <si>
    <t>4/16</t>
  </si>
  <si>
    <t>14 10 000 000</t>
  </si>
  <si>
    <t>Valuation method</t>
  </si>
  <si>
    <t>VR #154</t>
  </si>
  <si>
    <t>4/17</t>
  </si>
  <si>
    <t>14 11 000 000</t>
  </si>
  <si>
    <t>Preference</t>
  </si>
  <si>
    <t>4/18</t>
  </si>
  <si>
    <t>14 14 000 000</t>
  </si>
  <si>
    <t>Intrinsic value</t>
  </si>
  <si>
    <t>14 14 012 000</t>
  </si>
  <si>
    <t>Currency</t>
  </si>
  <si>
    <t>VR #34</t>
  </si>
  <si>
    <t>14 14 014 000</t>
  </si>
  <si>
    <t>Amount</t>
  </si>
  <si>
    <t>VR #37</t>
  </si>
  <si>
    <t>VR #42</t>
  </si>
  <si>
    <t>4/19</t>
  </si>
  <si>
    <t>14 15 000 000</t>
  </si>
  <si>
    <t>Transport and insurance</t>
  </si>
  <si>
    <t>14 15 012 000</t>
  </si>
  <si>
    <t>VR #35</t>
  </si>
  <si>
    <t>14 15 014 000</t>
  </si>
  <si>
    <t>VR #56</t>
  </si>
  <si>
    <t>VR #60</t>
  </si>
  <si>
    <t>4/7</t>
  </si>
  <si>
    <t>14 16 000 000</t>
  </si>
  <si>
    <t>Total duties and taxes amount</t>
  </si>
  <si>
    <t>4/12</t>
  </si>
  <si>
    <t>14 17 000 000</t>
  </si>
  <si>
    <t>Internal currency unit</t>
  </si>
  <si>
    <t>5/31</t>
  </si>
  <si>
    <t>15 09 000 000</t>
  </si>
  <si>
    <t>Date of acceptance</t>
  </si>
  <si>
    <t>5/8</t>
  </si>
  <si>
    <t>16 03 000 000</t>
  </si>
  <si>
    <t>Country of destination</t>
  </si>
  <si>
    <t>5/14</t>
  </si>
  <si>
    <t>16 06 000 000</t>
  </si>
  <si>
    <t>Country of dispatch</t>
  </si>
  <si>
    <t>5/15</t>
  </si>
  <si>
    <t>16 08 000 000</t>
  </si>
  <si>
    <t>Country of origin</t>
  </si>
  <si>
    <t>5/16</t>
  </si>
  <si>
    <t>16 09 000 000</t>
  </si>
  <si>
    <t>Country of preferential origin</t>
  </si>
  <si>
    <t>5/23</t>
  </si>
  <si>
    <t>16 15 000 000</t>
  </si>
  <si>
    <t>Location of goods</t>
  </si>
  <si>
    <t>VR #95</t>
  </si>
  <si>
    <t>16 15 018 020</t>
  </si>
  <si>
    <t>VR #144</t>
  </si>
  <si>
    <t>16 15 045 000</t>
  </si>
  <si>
    <t>Type of location</t>
  </si>
  <si>
    <t>VR #100</t>
  </si>
  <si>
    <t>VR #101</t>
  </si>
  <si>
    <t>VR #102</t>
  </si>
  <si>
    <t>16 15 046 000</t>
  </si>
  <si>
    <t>Qualifier of identification</t>
  </si>
  <si>
    <t>VR #103</t>
  </si>
  <si>
    <t>VR #104</t>
  </si>
  <si>
    <t>VR #105</t>
  </si>
  <si>
    <t>VR #106</t>
  </si>
  <si>
    <t>VR #136</t>
  </si>
  <si>
    <t>VR #107</t>
  </si>
  <si>
    <t>VR #134</t>
  </si>
  <si>
    <t>VR #135</t>
  </si>
  <si>
    <t>VR #163</t>
  </si>
  <si>
    <t>16 15 052 000</t>
  </si>
  <si>
    <t>Authorisation number</t>
  </si>
  <si>
    <t>VR #108</t>
  </si>
  <si>
    <t>H7, H1
B1, B2, B3, B4
A1, A2, A3</t>
  </si>
  <si>
    <t>16 15 053</t>
  </si>
  <si>
    <t>Additional identifier</t>
  </si>
  <si>
    <t>VR #137</t>
  </si>
  <si>
    <t>5/26</t>
  </si>
  <si>
    <t>17 09 000 000</t>
  </si>
  <si>
    <t>Customs office of presentation</t>
  </si>
  <si>
    <t>5/27</t>
  </si>
  <si>
    <t>17 10 000 000</t>
  </si>
  <si>
    <t>Supervising customs office</t>
  </si>
  <si>
    <t>6/2</t>
  </si>
  <si>
    <t>18 02 000 000</t>
  </si>
  <si>
    <t>Supplementary units</t>
  </si>
  <si>
    <t>VR #43</t>
  </si>
  <si>
    <t>6/5</t>
  </si>
  <si>
    <t>18 04 000 000</t>
  </si>
  <si>
    <t>Gross mass</t>
  </si>
  <si>
    <t>VR #13</t>
  </si>
  <si>
    <t>VR #44</t>
  </si>
  <si>
    <t>H7
Evt. profil i stedet for validering.</t>
  </si>
  <si>
    <t>6/8</t>
  </si>
  <si>
    <t>18 05 000 000</t>
  </si>
  <si>
    <t xml:space="preserve">Description of goods </t>
  </si>
  <si>
    <t>18 06 000 000</t>
  </si>
  <si>
    <t>Packaging</t>
  </si>
  <si>
    <t>6/9</t>
  </si>
  <si>
    <t>18 06 003 000</t>
  </si>
  <si>
    <t>Type of packages</t>
  </si>
  <si>
    <t>6/10</t>
  </si>
  <si>
    <t>18 06 004 000</t>
  </si>
  <si>
    <t>Number of packages</t>
  </si>
  <si>
    <t>VR #14</t>
  </si>
  <si>
    <t>VR #45</t>
  </si>
  <si>
    <t>6/11</t>
  </si>
  <si>
    <t>18 06 054 000</t>
  </si>
  <si>
    <t>Shipping marks</t>
  </si>
  <si>
    <t>6/13</t>
  </si>
  <si>
    <t>18 08 000 000</t>
  </si>
  <si>
    <t>CUS code</t>
  </si>
  <si>
    <t>VR #169</t>
  </si>
  <si>
    <t>6/14</t>
  </si>
  <si>
    <t>18 09 000 000</t>
  </si>
  <si>
    <t>Commodity code</t>
  </si>
  <si>
    <t>18 09 056 000</t>
  </si>
  <si>
    <t>Harmonized System sub-heading code</t>
  </si>
  <si>
    <t>VR #33</t>
  </si>
  <si>
    <t>VR #67</t>
  </si>
  <si>
    <t>VR #119</t>
  </si>
  <si>
    <t>VR #120</t>
  </si>
  <si>
    <t>VR #121</t>
  </si>
  <si>
    <t>VR #122</t>
  </si>
  <si>
    <t>18 09 057 000</t>
  </si>
  <si>
    <t>Combined nomenclature code</t>
  </si>
  <si>
    <t>6/15</t>
  </si>
  <si>
    <t>18 09 058 000</t>
  </si>
  <si>
    <t>TARIC code</t>
  </si>
  <si>
    <t>6/16</t>
  </si>
  <si>
    <t>18 09 059 000</t>
  </si>
  <si>
    <t>TARIC additional code</t>
  </si>
  <si>
    <t>6/17</t>
  </si>
  <si>
    <t>18 09 060 000</t>
  </si>
  <si>
    <t>National additional code</t>
  </si>
  <si>
    <t>6/19</t>
  </si>
  <si>
    <t>18 10 000 000</t>
  </si>
  <si>
    <t xml:space="preserve">Type of goods </t>
  </si>
  <si>
    <t>7/2</t>
  </si>
  <si>
    <t>19 01 000 000</t>
  </si>
  <si>
    <t>Container indicator</t>
  </si>
  <si>
    <t>7/4</t>
  </si>
  <si>
    <t>19 03 000 000</t>
  </si>
  <si>
    <t>Mode of transport at the border</t>
  </si>
  <si>
    <t>VR #164</t>
  </si>
  <si>
    <t>7/5</t>
  </si>
  <si>
    <t>19 04 000 000</t>
  </si>
  <si>
    <t>Inland mode of transport</t>
  </si>
  <si>
    <t>7/9</t>
  </si>
  <si>
    <t>19 06 000 000</t>
  </si>
  <si>
    <t>Arrival transport means</t>
  </si>
  <si>
    <t>VR #165</t>
  </si>
  <si>
    <t>19 07 000 000</t>
  </si>
  <si>
    <t>Transport equipment</t>
  </si>
  <si>
    <t>7/10</t>
  </si>
  <si>
    <t>19 07 063 000</t>
  </si>
  <si>
    <t>Container identification number</t>
  </si>
  <si>
    <t>7/14</t>
  </si>
  <si>
    <t>19 08 000 000</t>
  </si>
  <si>
    <t>Active border transport means</t>
  </si>
  <si>
    <t>7/15</t>
  </si>
  <si>
    <t>19 08 062 000</t>
  </si>
  <si>
    <t>Nationality</t>
  </si>
  <si>
    <t>8/1</t>
  </si>
  <si>
    <t>99 01 000 000</t>
  </si>
  <si>
    <t xml:space="preserve">Quota order number </t>
  </si>
  <si>
    <t>VR #186</t>
  </si>
  <si>
    <t>8/2</t>
  </si>
  <si>
    <t>99 02 000 000</t>
  </si>
  <si>
    <t>Guarantee type</t>
  </si>
  <si>
    <t>VR #166</t>
  </si>
  <si>
    <t>8/3</t>
  </si>
  <si>
    <t>99 03 000 000</t>
  </si>
  <si>
    <t>Guarantee reference</t>
  </si>
  <si>
    <t>8/5</t>
  </si>
  <si>
    <t>99 05 000 000</t>
  </si>
  <si>
    <t>Nature of transaction</t>
  </si>
  <si>
    <t>VR #155</t>
  </si>
  <si>
    <t>8/6</t>
  </si>
  <si>
    <t>99 06 000 000</t>
  </si>
  <si>
    <t>Statistical value</t>
  </si>
  <si>
    <t xml:space="preserve">Data element </t>
  </si>
  <si>
    <t>Validation rule description</t>
  </si>
  <si>
    <t>Type of validation</t>
  </si>
  <si>
    <t>Codelist key</t>
  </si>
  <si>
    <t>Item code</t>
  </si>
  <si>
    <t>Discription in English</t>
  </si>
  <si>
    <t>Discription in Danish</t>
  </si>
  <si>
    <t>User story link</t>
  </si>
  <si>
    <t>Declaration type</t>
  </si>
  <si>
    <t>VR  #169</t>
  </si>
  <si>
    <t>12 01 002 000</t>
  </si>
  <si>
    <t>DK2005</t>
  </si>
  <si>
    <t>12 02 001 000</t>
  </si>
  <si>
    <t xml:space="preserve">H1 </t>
  </si>
  <si>
    <t>18 09 056 000
Hamonized System sub heading code
(an6)</t>
  </si>
  <si>
    <t>VR #36</t>
  </si>
  <si>
    <t>VR #61</t>
  </si>
  <si>
    <t xml:space="preserve">VR #96
</t>
  </si>
  <si>
    <t>VR #97</t>
  </si>
  <si>
    <t xml:space="preserve">VR #97
</t>
  </si>
  <si>
    <t>VR #98</t>
  </si>
  <si>
    <t>1/2
11 02 001 000</t>
  </si>
  <si>
    <t>1/10
11 09 001 000</t>
  </si>
  <si>
    <t>Requested procedure</t>
  </si>
  <si>
    <t>1/10
11 09 002 000</t>
  </si>
  <si>
    <t>Previous procedure</t>
  </si>
  <si>
    <t>1/11
11 10 000 000</t>
  </si>
  <si>
    <t>Additional procedure</t>
  </si>
  <si>
    <t>1/6
11 03 000 000</t>
  </si>
  <si>
    <t>Goods item number</t>
  </si>
  <si>
    <t>2/1
12 01 000 000</t>
  </si>
  <si>
    <t>Simplified declaration/Previous documents</t>
  </si>
  <si>
    <t>2/2
12 02 000 000</t>
  </si>
  <si>
    <t xml:space="preserve">2/3
</t>
  </si>
  <si>
    <t>Documents produced, certificates and authorisations, additional references</t>
  </si>
  <si>
    <t>Additional reference</t>
  </si>
  <si>
    <t>Transportdocument</t>
  </si>
  <si>
    <t>12 12 002 000</t>
  </si>
  <si>
    <t>Authorisation type</t>
  </si>
  <si>
    <t>3/39
12 12 080 000</t>
  </si>
  <si>
    <t>Holder of of the authorisation identification no.</t>
  </si>
  <si>
    <t>2/4
12 08 000 000</t>
  </si>
  <si>
    <t>2/5
12 09 000 000</t>
  </si>
  <si>
    <t>2/6
12 10 000 000</t>
  </si>
  <si>
    <t>2/7
12 11 000 000</t>
  </si>
  <si>
    <t>Identificatioon of warehouse</t>
  </si>
  <si>
    <t>3/1
13 01 000 000</t>
  </si>
  <si>
    <t>Exporter</t>
  </si>
  <si>
    <t>3/2
13 01 017 000</t>
  </si>
  <si>
    <t>Exporter Identification number</t>
  </si>
  <si>
    <t>3/15
13 04 00 000</t>
  </si>
  <si>
    <t>3/16
13 04 017 000</t>
  </si>
  <si>
    <t>Importer Identification number</t>
  </si>
  <si>
    <t>3/17
13 05 000 000</t>
  </si>
  <si>
    <t>Declarant</t>
  </si>
  <si>
    <t>3/18
13 05 017 000</t>
  </si>
  <si>
    <t>Declarant idenification number</t>
  </si>
  <si>
    <t>3/19
13 06 000 000</t>
  </si>
  <si>
    <t>3/20
13 06 017 000</t>
  </si>
  <si>
    <t>Representative identification no</t>
  </si>
  <si>
    <t>3/21
13 06 030 000</t>
  </si>
  <si>
    <t>Representative status</t>
  </si>
  <si>
    <t>3/24
13 08 000 000</t>
  </si>
  <si>
    <t>3/25
13 08 017 000</t>
  </si>
  <si>
    <t>Seller identification number</t>
  </si>
  <si>
    <t>3/26
13 09 000 000</t>
  </si>
  <si>
    <t>3/26
13 09 017 000</t>
  </si>
  <si>
    <t>Buyer identification number</t>
  </si>
  <si>
    <t>3/37
13 14 000 000</t>
  </si>
  <si>
    <t>Additional supply chain actor</t>
  </si>
  <si>
    <t>3/40
13 16 000 000</t>
  </si>
  <si>
    <t>3/45
13 20 000 000</t>
  </si>
  <si>
    <t>3/46
13 20 000 000</t>
  </si>
  <si>
    <t>4/1
14 01 000 000</t>
  </si>
  <si>
    <t xml:space="preserve">
14 03 000 000</t>
  </si>
  <si>
    <t>4/3
14 03 039 000</t>
  </si>
  <si>
    <t>4/8
14 03 038 000</t>
  </si>
  <si>
    <t>4/6
14 03 042 000</t>
  </si>
  <si>
    <t>4/4
14 03 040 000</t>
  </si>
  <si>
    <t xml:space="preserve">4/5
14 03 </t>
  </si>
  <si>
    <t>Calculation of taxes - tax rate</t>
  </si>
  <si>
    <t>4/7
14 16 000 000</t>
  </si>
  <si>
    <t>Calculation of taxes - Total</t>
  </si>
  <si>
    <t>4/12
14 17 000 000</t>
  </si>
  <si>
    <t>Internal currency Unit</t>
  </si>
  <si>
    <t>4/9
14 04 000 000</t>
  </si>
  <si>
    <t>4/10
14 05 000 000</t>
  </si>
  <si>
    <t>4/11
14 06 000 000</t>
  </si>
  <si>
    <t>4/13
14 07 000 000</t>
  </si>
  <si>
    <t>Valuation idicators</t>
  </si>
  <si>
    <t>4/14
14 08 000 000</t>
  </si>
  <si>
    <t>4/15
14 09 000 000</t>
  </si>
  <si>
    <t>4/16
14 10 000 000</t>
  </si>
  <si>
    <t>4/17
14 11 000 000</t>
  </si>
  <si>
    <t>5/31
15 09 000 000</t>
  </si>
  <si>
    <t>5/8
16 03 000 000</t>
  </si>
  <si>
    <t>5/14
16 06 001 000</t>
  </si>
  <si>
    <t>Country of dispatch/export</t>
  </si>
  <si>
    <t>5/15
16 08 001 000</t>
  </si>
  <si>
    <t>5/16
16 09 001 000</t>
  </si>
  <si>
    <t xml:space="preserve">Country of preferential origin </t>
  </si>
  <si>
    <t>5/26
17 09 000 000</t>
  </si>
  <si>
    <t>5/27
17 10 000 000</t>
  </si>
  <si>
    <t>6/1
18 10 001 000</t>
  </si>
  <si>
    <t>Net mass</t>
  </si>
  <si>
    <t>6/2
18 02 001 000</t>
  </si>
  <si>
    <t>Supplementry units</t>
  </si>
  <si>
    <t>6/5
18 04 001 000</t>
  </si>
  <si>
    <t>6/8
18 05 001 000</t>
  </si>
  <si>
    <t>Description of goods</t>
  </si>
  <si>
    <t>6/9
18 06 003 000</t>
  </si>
  <si>
    <t>6/10
18 06 004 000</t>
  </si>
  <si>
    <t>6/11
18 06 054 000</t>
  </si>
  <si>
    <t>6/13
18 08 000 000</t>
  </si>
  <si>
    <t>6/14
18 09 000 000</t>
  </si>
  <si>
    <t>6/14
18 06 057 000 (an2)</t>
  </si>
  <si>
    <t>Combined nomenclarure code</t>
  </si>
  <si>
    <t>6/15
18 09 058 000 (an2)</t>
  </si>
  <si>
    <t>Commodity code - TARIC</t>
  </si>
  <si>
    <t>6/16
18 00 059 000 (an4)</t>
  </si>
  <si>
    <t>Commodity code - TARIC additional code</t>
  </si>
  <si>
    <t xml:space="preserve">7/2
19 01 000 000 </t>
  </si>
  <si>
    <t xml:space="preserve">7/4
19 03 000 000 </t>
  </si>
  <si>
    <t xml:space="preserve">7/5
19 04 000 000 </t>
  </si>
  <si>
    <t xml:space="preserve">7/9
19 06 000 000 </t>
  </si>
  <si>
    <t xml:space="preserve">7/10
19 07 000 000 </t>
  </si>
  <si>
    <t xml:space="preserve">7/15
19 08 062 000 </t>
  </si>
  <si>
    <t>Nationality of active means of transport crossing the border</t>
  </si>
  <si>
    <t>8/1
99 01 000 000</t>
  </si>
  <si>
    <t>8/2
99 01 000 000</t>
  </si>
  <si>
    <t>8/3
99 03 000 000</t>
  </si>
  <si>
    <t>8/5
99 05 001 000</t>
  </si>
  <si>
    <t>8/6
99 06 001 000</t>
  </si>
  <si>
    <t>Stastistical value</t>
  </si>
  <si>
    <t>Data Element 5.2</t>
  </si>
  <si>
    <t>Column1</t>
  </si>
  <si>
    <t>mar-15</t>
  </si>
  <si>
    <t>Codelist key (Error)</t>
  </si>
  <si>
    <t>Item code (Error)</t>
  </si>
  <si>
    <t>Description in English</t>
  </si>
  <si>
    <t>Description in Danish</t>
  </si>
  <si>
    <t>Codelist key (Warning)</t>
  </si>
  <si>
    <t>Item code (Warning)</t>
  </si>
  <si>
    <t>Business Rule(s)</t>
  </si>
  <si>
    <t>Date when included in Liquibase script</t>
  </si>
  <si>
    <t>If requested procedure (11 09 001 000) = 48 or 61, then either authorisation referencenumber must be = DKOPO&lt;nr&gt; or  additional information code must be = 00100</t>
  </si>
  <si>
    <t>DK1220</t>
  </si>
  <si>
    <t>When requested procedure (11 09 001 000) = 48 or 61, then either authorisation referencenumber must be = DKOPO&lt;nr&gt; or additional information code must be = 00100</t>
  </si>
  <si>
    <t>Når den anmodet procedure (11 09 001 000) = 48 eller 61, så skal autorisationsnummer feltet være = DKOPO&lt;nr&gt; eller supplerende oplysninger koden skal være = 00100</t>
  </si>
  <si>
    <t>FT-21057</t>
  </si>
  <si>
    <t>29-01-2021 (link to Liquibase script)</t>
  </si>
  <si>
    <t>If requested procedure (11 09 001 000) = 46, then authorisation referencenumber must be = DKOPO&lt;nr&gt;</t>
  </si>
  <si>
    <t>DK1230</t>
  </si>
  <si>
    <t>When requested procedure (11 09 001 000) = 46, then authorisation referencenumber must be = DKOPO&lt;nr&gt;</t>
  </si>
  <si>
    <t>Når den anmodet procedure (11 09 001 00) = 46, så skal autorisationsnummer være = DKOPO&lt;nr&gt;</t>
  </si>
  <si>
    <t>If requested procedure (11 09 001 000) = 44, then either authorisation referencenumber must be = DKEUS&lt;nr&gt; or  additional information code must be = 00100</t>
  </si>
  <si>
    <t>DK1210</t>
  </si>
  <si>
    <t>When requested procedure (11 09 001 000) = 44, then either authorisation referencenumber must be = DKEUS&lt;nr&gt; or additional information code must be = 00100</t>
  </si>
  <si>
    <t>Når den anmodet procedure (11 09 001 000) = 44, så skal autorisationsnummer feltet være = DKEUS&lt;nr&gt; eller supplerende oplysninger koden skal være = 00100</t>
  </si>
  <si>
    <t>If Additional procedure (11 10 000 000) = F48 then Additional fiscal reference (13 16 031 000) must have role FR5 and have a VAT identification number</t>
  </si>
  <si>
    <t>Internal cross validation</t>
  </si>
  <si>
    <t>DK1023</t>
  </si>
  <si>
    <t>When data element "Additional procedure"  (11 10 000 000)  is F48, then data element "Additional fiscal reference" (13 16 031 000) must have role FR5 and have a IOSS identification number.</t>
  </si>
  <si>
    <t>Fejl i "supplerende procedure" (11 10 000 000), når supplerende procedure er angivet med F48, skal "Identifikationsnummer"  (13 16 031 000) være angivet med et IOSS nummer og rolle FR5.</t>
  </si>
  <si>
    <t>FT-5122
FT-11238 (H1)</t>
  </si>
  <si>
    <t>BR_VALI_0203_01</t>
  </si>
  <si>
    <t>DK1250</t>
  </si>
  <si>
    <t>When additional procedure is one of the following C01, C02, C03, C04, C06 or C08 then Importer ID (D.E. 13 04 017 000) must be DK09999981</t>
  </si>
  <si>
    <t>Når Supplerende procedure er et af de følgende C01, C02, C03, C04, C06 eller C08 så skal Importør ID (D.E. 13 04 017 000) være DK09999981</t>
  </si>
  <si>
    <t>FT-23055</t>
  </si>
  <si>
    <t>When 'Additional fiscal references identification No.' (13 16 034 000) is filled, then 'Harmonized System subheading code' (18 09 056 000) must not have the format 99xxxx</t>
  </si>
  <si>
    <t>DK1010</t>
  </si>
  <si>
    <t>When additional fiscal reference has been specified, then  'Harmonized System subheading code' (18 09 056 000) must not have the format 99xxxx.</t>
  </si>
  <si>
    <t>Fejl i varekode (18 09 056 000), varekode kan ikke have format 99xxxx, når Identifikationsnummer for supplerende skattereference er udfyldt.</t>
  </si>
  <si>
    <t>FT-2442
FT-15035</t>
  </si>
  <si>
    <t>BR_VALI_0202_03</t>
  </si>
  <si>
    <t>There is, or may be, a restriction on the commodity</t>
  </si>
  <si>
    <t>External validation ITE Tariff</t>
  </si>
  <si>
    <t>DKW11012</t>
  </si>
  <si>
    <t>Der er, eller kan være, en begrænsning på denne varekode.</t>
  </si>
  <si>
    <t>FT-10135</t>
  </si>
  <si>
    <t>DKW1066</t>
  </si>
  <si>
    <t>integration-tariff-tqs</t>
  </si>
  <si>
    <t>There is, or may be, a prohibition on the commodity</t>
  </si>
  <si>
    <t>Der er, eller kan være, et forbud på denne varekode.</t>
  </si>
  <si>
    <t>DKW1065</t>
  </si>
  <si>
    <t xml:space="preserve">If data element 13 16 031 000 'Role' = "FR2", it must be validated that the VAT identification number in data element 13 16 034 000 'VAT ID' exist in the external system (VIES) </t>
  </si>
  <si>
    <t>External validation, VIES</t>
  </si>
  <si>
    <t>DK2020</t>
  </si>
  <si>
    <t>The VAT number specified in data element 13 16 034 000 'VAT ID' is not valid.</t>
  </si>
  <si>
    <t>Momsnummeret angivet i data element 13 16 034 000 er ikke gyldigt.</t>
  </si>
  <si>
    <t>FT-11236</t>
  </si>
  <si>
    <t>DKW2020</t>
  </si>
  <si>
    <t>VR #114</t>
  </si>
  <si>
    <t xml:space="preserve">The VAT amount on the invalidation application must correspond with the calculated VAT amount from the H7 declaration </t>
  </si>
  <si>
    <t>Validation of additional message (invalidation application)</t>
  </si>
  <si>
    <t>DK2155</t>
  </si>
  <si>
    <t>The VAT amount on the invalidation application must correspond with the calculated VAT amount from the H7 declaration</t>
  </si>
  <si>
    <t>VAT beløbet på invalideringen skal matche med det udregenede VAT beløb på tilhørende angivelse</t>
  </si>
  <si>
    <t>FT-7478</t>
  </si>
  <si>
    <t>Cross validation of 5/1 and D.E. 18 09 058 000 on the declaration</t>
  </si>
  <si>
    <t>Validation of additional message (invalidation and repayment application)</t>
  </si>
  <si>
    <t>DK2024</t>
  </si>
  <si>
    <t>The value in sub-field Taric in field 5/1 must be the same as the value in field 18 09 058 000 on the declaration.</t>
  </si>
  <si>
    <t>Værdien angivet sub-feltet Taric i felt 5/1 skal matche værdien angivet i felt 18 09 058 000 på angivelsen.</t>
  </si>
  <si>
    <t>FT-15277</t>
  </si>
  <si>
    <t>Cross validation of 5/1 and D.E. 18 09 059 000 on the declaration</t>
  </si>
  <si>
    <t>DK2025</t>
  </si>
  <si>
    <t>The value in sub-field Taric code in field 5/1 must be the same as the value in field 18 09 059 000 on the declaration.</t>
  </si>
  <si>
    <t>Værdien angivet i sub-feltet Taric code i felt 5/1 skal matche værdien angivet i felt 18 09 059 000 på angivelsen.</t>
  </si>
  <si>
    <t>Cross validation of 5/1 and 18 09 060 000 on the declaration</t>
  </si>
  <si>
    <t>DK2026</t>
  </si>
  <si>
    <t>The value in sub-field National code in field 5/1 must be the same as the value in field 18 09 060 000 on the declaration.</t>
  </si>
  <si>
    <t>Værdien angivet i sub-feltet National code i felt 5/1 skal matche værdien angivet i felt 18 09 060 000 på angivelsen.</t>
  </si>
  <si>
    <t>Cross validation of nomenclature code 5/1 and D.E. 18 09 056 000 and 18 09 057 000 in declaration</t>
  </si>
  <si>
    <t>DK2023</t>
  </si>
  <si>
    <t>The value in sub-field Combined nomenclature code in field 5/1 must be the same as the values in fields 18 09 056 000 and 18 09 057 000 on the declaration.</t>
  </si>
  <si>
    <t>Værdien angivet i sub-feltet Combined nomenclature code i felt 5/1 skal matche værdierne angivet i felt 18 09 056 000 og 18 09 057 000 på angivelsen</t>
  </si>
  <si>
    <t>Validation of field VIII/8</t>
  </si>
  <si>
    <t>DK2029</t>
  </si>
  <si>
    <t>The value in field VIII/8 is invalid.</t>
  </si>
  <si>
    <t>Felt VIII/8 er udfyldt med en ugyldig værdi.</t>
  </si>
  <si>
    <t>Cross validation of 5/3 and D.E. 18 02 000 000 on the declaration</t>
  </si>
  <si>
    <t>DK2027</t>
  </si>
  <si>
    <t>The value in field 5/3 must be the same as the value in field 18 02 000 000 on the declaration.</t>
  </si>
  <si>
    <t>Værdien angivet i felt 5/3 skal matche værdien angivet i felt 18 02 000 000 på angivelsen.</t>
  </si>
  <si>
    <t>The 'currency code' (14 14 012 000) must be validated 
against Tariff</t>
  </si>
  <si>
    <t>External validation
TARIFF</t>
  </si>
  <si>
    <t>DK11048</t>
  </si>
  <si>
    <t>The total value of the declaration must be above 0</t>
  </si>
  <si>
    <t>Den samlede værdi for angivelsen skal være over 0.</t>
  </si>
  <si>
    <t>FT-2202
FT-7179</t>
  </si>
  <si>
    <t>DK2164</t>
  </si>
  <si>
    <t>The total sum of the tax type filled out in VIII/8 "Duty type" is greater than the calculated sum of the same tax type on the declaration</t>
  </si>
  <si>
    <t>Det samlede beløb for afgiftsarten udfyldt i dataelement VIII/8 "Type import- eller eksportafgiftsbeløb" er højere end det udregnede beløb for samme afgiftsart i angivelsen</t>
  </si>
  <si>
    <t>FT-22714</t>
  </si>
  <si>
    <t>Validation of country code against the reference data list</t>
  </si>
  <si>
    <t>Validation of additional message
(I2)</t>
  </si>
  <si>
    <t>DK1076</t>
  </si>
  <si>
    <t>The specified country code does not exist in the reference list of possible country codes.</t>
  </si>
  <si>
    <t>Den angivne landekode eksisterer ikke i referencelisten over mulige landekoder.</t>
  </si>
  <si>
    <t xml:space="preserve">FT-3404
(I2)
</t>
  </si>
  <si>
    <t>CV_I2_01</t>
  </si>
  <si>
    <t>VR #109</t>
  </si>
  <si>
    <t xml:space="preserve">If the MRN on the invalidation and repayment application does not relate to the MRN on an accepted or released declaration then the invalidation and repayment application must be dismissed	</t>
  </si>
  <si>
    <t>CWM10019</t>
  </si>
  <si>
    <t>The referred declaration must be in accepted or released state</t>
  </si>
  <si>
    <t>Den referede angivelsen skal være enten accepteret eller frigivet</t>
  </si>
  <si>
    <t>FT-8956</t>
  </si>
  <si>
    <t>VR #116</t>
  </si>
  <si>
    <t>The MRN on the invalidation application must refer to a standard declaration which has been accepted or released.</t>
  </si>
  <si>
    <t>DK2157</t>
  </si>
  <si>
    <t>MRN'et på ugyldiggørelsesblanketten skal svare til en standard angivelse, der er accepteret eller varerne er frigivet.</t>
  </si>
  <si>
    <t>FT-9124</t>
  </si>
  <si>
    <t>BR_ADDM_0203_01</t>
  </si>
  <si>
    <t>DK2165</t>
  </si>
  <si>
    <t>The duty type filled out in VIII/8 "Duty type" does not correspond with any of the duty types on the declaration</t>
  </si>
  <si>
    <t>Afgiftsarten udfyldt i dataelement VIII/8 "Type import- eller eksportafgiftsbeløb" stemmer ikke overens med nogen af afgiftsarterne på angivelsen</t>
  </si>
  <si>
    <t>VR #191</t>
  </si>
  <si>
    <t>Restricted usage of amendment application to convert an H7 declaration from EUCDM 5.2 to 6.1 compliance with respect to data element 5/23 // 16 15. This rule validates the changes made to the data element in the case where the goods have been presented using a UN/LOCODE.</t>
  </si>
  <si>
    <t>Internal validation (brms-additional-message)</t>
  </si>
  <si>
    <t>DK4004</t>
  </si>
  <si>
    <t>The conversion of UN/LOCODE of data element 5/23 // 16 15 is not valid. Either the previous fields have not been deleted or the information has not been correctly specified in the location id field.</t>
  </si>
  <si>
    <t>Konverteringen af UN/LOCODE i data element 5/23 // 16 15 er ikke gyldig. Enten er de tidligere felter ikke slettet eller informationen fra felterne er ikke korrekt angivet i lokations id-feltet.</t>
  </si>
  <si>
    <t>FT-22295</t>
  </si>
  <si>
    <t>VR #190</t>
  </si>
  <si>
    <t>Restricted usage of amendment application to convert an H7 declaration from EUCDM 5.2 to 6.1 compliance with respect to data element 5/23 // 16 15. This rule validates the changes made to the data element in the case where the goods have been presented using a customs office code.</t>
  </si>
  <si>
    <t>DK4003</t>
  </si>
  <si>
    <t>The conversion of customs office id of data element 5/23 // 16 15 is not valid. Either the previous fields have not been deleted or the information has not been correctly specified in the customs office id field.</t>
  </si>
  <si>
    <t>Konverteringen af toldstedskoden i data element 5/23 // 16 15 er ikke gyldig. Enten er de tidligere felter ikke slettet eller informationen fra felterne er ikke korrekt angivet i toldstedskode-feltet.</t>
  </si>
  <si>
    <t>VR #192</t>
  </si>
  <si>
    <t>Restricted usage of amendment application to convert an H7 declaration from EUCDM 5.2 to 6.1 compliance with respect to data element 5/23 // 16 15. This rule validates the changes made to the data element in the case where the goods have been presented using an authorisation number.</t>
  </si>
  <si>
    <t>DK4005</t>
  </si>
  <si>
    <t>The conversion of authorisation number of data element 5/23 // 16 15 is not valid. Either the previous fields have not been deleted or the information has not been correctly specified in the authorisation reference number field.</t>
  </si>
  <si>
    <t>Konverteringen af autorisationsnummer i data element 5/23 // 16 15 er ikke gyldig. Enten er de tidligere felter ikke slettet eller informationen fra felterne er ikke korrekt angivet i autorisationsnummer-feltet.</t>
  </si>
  <si>
    <t>The commodity is not permitted for the supplied additional procedure</t>
  </si>
  <si>
    <t>DK11064</t>
  </si>
  <si>
    <t>Fejl i 'Varekode' (18 09 000 000) varekoden er ikke tilladt for den angivne supplerende procedure</t>
  </si>
  <si>
    <t xml:space="preserve">integration-tariff-tqs                            </t>
  </si>
  <si>
    <t>The commodity is not permitted</t>
  </si>
  <si>
    <t>DK11063</t>
  </si>
  <si>
    <t>Fejl i 'Varekode' (18 09 000 000) varekoden er ikke tilladt.</t>
  </si>
  <si>
    <t>VR #115</t>
  </si>
  <si>
    <t>Comment field for invalidation applications must be specified when the reason for invalidation is either "Registration of same goods on several declaration (Art. 148, 4, C DA)", "Goods have been returned to supplier (Art. 148, 3 DA)", or "Postal low value consignments returned on basis of barcode S10 (Art. 148 (3) and art. 140 (1)(d) and art. 141(4) DA)"</t>
  </si>
  <si>
    <t>DK2156</t>
  </si>
  <si>
    <t>The comment field is mandatory and must be at least 10 alphanumeric characters for the chosen reason for invalidation.</t>
  </si>
  <si>
    <t>Kommentarfeltet er obligatorisk og skal være mindst 10 alfanumeriske tegn for den valgte årsag til ugyldiggørelse.</t>
  </si>
  <si>
    <t>FT-9700</t>
  </si>
  <si>
    <t>BR_ADDM_0201_01</t>
  </si>
  <si>
    <t>VR #189</t>
  </si>
  <si>
    <t>Restricted usage of amendment application to convert an H7 declaration from EUCDM 5.2 to 6.1 compliance with respect to data element 5/23 // 16 15. This rule restricts the modification of certain sub fields.</t>
  </si>
  <si>
    <t>DK4002</t>
  </si>
  <si>
    <t>The amendment application contains changes to data elements in 5/23 // 16 15 which can not be changed in relation to a conversion of the declaration.</t>
  </si>
  <si>
    <t>Ændringsanmodningen indeholder ændringer til data elementer i 5/23 // 16 15, som ikke må ændres i forbindelse med en konvertering af angivelsen.</t>
  </si>
  <si>
    <t>Statistical value per supplementary unit is expected to be within recorded statistical boundaries from Danmarks Statistik, based on goods item code, country code and import/export</t>
  </si>
  <si>
    <t>External Validation DST.in</t>
  </si>
  <si>
    <t>Statistical value per supplementary unit appears to be too low</t>
  </si>
  <si>
    <t>Statistisk værdi pr. supplerende enhed synes for lav</t>
  </si>
  <si>
    <t>EKS-10759</t>
  </si>
  <si>
    <t>DKW9896</t>
  </si>
  <si>
    <t>Statistical value per supplementary unit appears to be too high</t>
  </si>
  <si>
    <t>Statistisk værdi pr. supplerende enhed synes for høj</t>
  </si>
  <si>
    <t>DKW9895</t>
  </si>
  <si>
    <t>Statistical value per kg net weight is expected to be within recorded statistical boundaries from Danmarks Statistik, based on goods item code, country code and import/export</t>
  </si>
  <si>
    <t>Statistical value per kg of net mass appears to be too high</t>
  </si>
  <si>
    <t>Statistisk værdi pr. kg nettovægt synes for høj</t>
  </si>
  <si>
    <t>DKW9897</t>
  </si>
  <si>
    <t>If 'Item amount invoiced' is not filled out, then statistical value is mandatory for prelodged declarations.</t>
  </si>
  <si>
    <t>Statistical value' is mandatory when 'item amount invoiced' is not provided.</t>
  </si>
  <si>
    <t>Statistisk værdi' er nødvendig når 'faktureret beløb for vareposten' ikke er givet.</t>
  </si>
  <si>
    <t>FT-21539</t>
  </si>
  <si>
    <t>DKW10120</t>
  </si>
  <si>
    <t>BR_VALI_0202_29</t>
  </si>
  <si>
    <t>Requested Procedure not Possible</t>
  </si>
  <si>
    <t>DK10050</t>
  </si>
  <si>
    <t>If data element 13 06 017 000 'Representative Identification' contains an EORI number on the repayment/remission application, it must be validated against the information in DK-CRS, whether the number exists and is not expired.</t>
  </si>
  <si>
    <t>DK2162</t>
  </si>
  <si>
    <t>Representative Identification number (13 06 017 000) contains an EORI number that is not valid or is expired.</t>
  </si>
  <si>
    <t>Klarer EORI (13 06 017 000) indeholder et EORI-nummer, som er udløbet eller ikke er gyldigt.</t>
  </si>
  <si>
    <t>FT-22715</t>
  </si>
  <si>
    <t>Not valid Relief Code or Sequence</t>
  </si>
  <si>
    <t>DK11073</t>
  </si>
  <si>
    <t>Relief code is not valid</t>
  </si>
  <si>
    <t>Relief koden er ikke gyldig</t>
  </si>
  <si>
    <t>DKW11073</t>
  </si>
  <si>
    <t>Quota Suspended</t>
  </si>
  <si>
    <t>DK11111</t>
  </si>
  <si>
    <t>Kontingent lukket</t>
  </si>
  <si>
    <t>Quota Id Not Applicable For Preference Code</t>
  </si>
  <si>
    <t>DK11022</t>
  </si>
  <si>
    <t>Kontingt nr og preference kode passer ikke sammen.</t>
  </si>
  <si>
    <t>Quota Exhausted</t>
  </si>
  <si>
    <t>DK11006</t>
  </si>
  <si>
    <t>Kontingent er opbrugt.</t>
  </si>
  <si>
    <t>Quota Critical</t>
  </si>
  <si>
    <t>DKW11609</t>
  </si>
  <si>
    <t>Kontigent er kritisk</t>
  </si>
  <si>
    <t>Quota Blocked</t>
  </si>
  <si>
    <t>DKW11610</t>
  </si>
  <si>
    <t>Kontigent er blokeret</t>
  </si>
  <si>
    <t>Provisional Measure Closed</t>
  </si>
  <si>
    <t>DKW11606</t>
  </si>
  <si>
    <t>DK11700</t>
  </si>
  <si>
    <t>Prohibition exists</t>
  </si>
  <si>
    <t>Der er Indførsels/Importforbud for varekode og oprindelsesland</t>
  </si>
  <si>
    <t>DKW11700</t>
  </si>
  <si>
    <t>Prohibition</t>
  </si>
  <si>
    <t>DK11012</t>
  </si>
  <si>
    <t>Indførsels/Import forbud for varekode og oprindelsesland</t>
  </si>
  <si>
    <t>Preference Code Not Applicable For Country Of Dispatch</t>
  </si>
  <si>
    <t>DKW11608</t>
  </si>
  <si>
    <t>Præferencekode ikke mulig for det angivet afsendelsesland.</t>
  </si>
  <si>
    <t>Preference Code Not Applicable</t>
  </si>
  <si>
    <t>DK11001</t>
  </si>
  <si>
    <t>Preferencekode forkert i forhold til øvrige oplysninger i angivelsen.</t>
  </si>
  <si>
    <t>VR #132</t>
  </si>
  <si>
    <t>Reject all non H7 declarations</t>
  </si>
  <si>
    <t>Validation of procedure category, declarations</t>
  </si>
  <si>
    <t>DK0000</t>
  </si>
  <si>
    <t>Only H7 declarations are allowed to be submitted.</t>
  </si>
  <si>
    <t>Det er kun tilladt at indsende H7 angivelser.</t>
  </si>
  <si>
    <t>FT-11443</t>
  </si>
  <si>
    <t>N/A</t>
  </si>
  <si>
    <t>BR_VALI_0000</t>
  </si>
  <si>
    <t>If any other data elements than the applicable data elements (1/1, 2/4, 3/1, 3/2, 3/3, 3/4, 3/6, 4/8, 5/1, 5/2, 5/3, 8/5, VIII/5, VIII/7, VIII/8, VIII/9, VIII/13) are filled out on the invalidation and repayment application submitted from B2B, the invalidation and repayment application must be rejected</t>
  </si>
  <si>
    <t>Prerequisite validation of additional messages (invalidation and repayment application)</t>
  </si>
  <si>
    <t>DK2160</t>
  </si>
  <si>
    <t>Only data element 1/1, 2/4, 3/1, 3/2, 3/3, 3/4, 3/6, 4/8, 5/1, 5/2, 5/3, 8/5, VIII/5, VIII/7, VIII/8, VIII/9 and VIII/13 are allowed.</t>
  </si>
  <si>
    <t>Kun data element 1/1, 2/4, 3/1, 3/2, 3/3, 3/4, 3/6, 4/8, 5/1, 5/2, 5/3, 8/5, VIII/5, VIII/7, VIII/8, VIII/9 og VIII/13 er tilladt.</t>
  </si>
  <si>
    <t>FT-15393</t>
  </si>
  <si>
    <t>If the declaration is an H7 declaration, then only additional messages of types COR, GPR, I2GPR, INV and INV4C can be submitted</t>
  </si>
  <si>
    <t>DK2161</t>
  </si>
  <si>
    <t>Only additional messages of types COR, GPR, I2GPR, INV and INV4C are allowed to be submitted for H7 declarations</t>
  </si>
  <si>
    <t>Kun supplerende meddelelser af typerne COR, GPR, I2GPR, INV og INV4C kan benyttes for H7 deklarationer</t>
  </si>
  <si>
    <t>Not Valid Quota ID</t>
  </si>
  <si>
    <t>DK11007</t>
  </si>
  <si>
    <t>Kontingent nr. findes ikke.</t>
  </si>
  <si>
    <t>Not Valid or Incompatible Supplemenatry Unit</t>
  </si>
  <si>
    <t>DK11069</t>
  </si>
  <si>
    <t>14 03 040 005</t>
  </si>
  <si>
    <t>No Measures Found</t>
  </si>
  <si>
    <t>DKW11607</t>
  </si>
  <si>
    <t>Ikke aktuel</t>
  </si>
  <si>
    <t>If DE 13 05 017 000 is 'DK09999981', then the DEs 13 05 016 000 'Name', 13 05 018 019 'Street and Number', 13 05 018 020 'Country', 13 05 018 021 'Postcode', 13 05 018 022 'City' must be provided on the I2PN on H1 declarations</t>
  </si>
  <si>
    <t>DK1109</t>
  </si>
  <si>
    <t>Name (13 05 016 000), Street and Number (13 05 018 019), Country (13 05 018 020), Postcode (13 05 018 021) and City (13 05 018 022) must be provided on the I2 if Declarant EORI (13 05 017 000) is DK09999981</t>
  </si>
  <si>
    <t>Navn (13 05 016 000), Vej og vejnummer (13 05 018 019), Landekode (13 05 018 020), Postnummer (13 05 018 021) og By (13 05 018 022) skal være udfyldt på I2 frembydelsesmeddelelsen, hvis Klarer EORI (13 05 017 000) er DK09999981</t>
  </si>
  <si>
    <t>FT-15701</t>
  </si>
  <si>
    <t>Missing Supplementary Unit</t>
  </si>
  <si>
    <t>DK11103</t>
  </si>
  <si>
    <t>Missing Supplementary Units.</t>
  </si>
  <si>
    <t>Supplerende mængde (18 02 001 000) mangler.</t>
  </si>
  <si>
    <t>Missing Quota ID</t>
  </si>
  <si>
    <t>DK11067</t>
  </si>
  <si>
    <t>kontingent i præf men uden kontingentnummer.</t>
  </si>
  <si>
    <t>Missing Preference Code</t>
  </si>
  <si>
    <t>DK11065</t>
  </si>
  <si>
    <t>Præferencekode (14 11 001 000) mangler.</t>
  </si>
  <si>
    <t>Missing or Invalid Procedure code</t>
  </si>
  <si>
    <t>DK11028</t>
  </si>
  <si>
    <t>Manglende eller ikke gyldig procedurekode.</t>
  </si>
  <si>
    <t>Missing or Invalid Monetary Unit</t>
  </si>
  <si>
    <t>DK11068</t>
  </si>
  <si>
    <t>ikke aktuel</t>
  </si>
  <si>
    <t>Missing Net Weight</t>
  </si>
  <si>
    <t>DK11024</t>
  </si>
  <si>
    <t>Missing Document</t>
  </si>
  <si>
    <t>DK10107</t>
  </si>
  <si>
    <t>Missing Document TYPE 12 03 002 000 (I FORHOLD TIL TARIFFEN)</t>
  </si>
  <si>
    <t>Missing Document Identifier</t>
  </si>
  <si>
    <t>DK10106</t>
  </si>
  <si>
    <t>Missing Document Identifier 12 03 001 000</t>
  </si>
  <si>
    <t>DKW10106</t>
  </si>
  <si>
    <t xml:space="preserve">Dokument identifikation mangler </t>
  </si>
  <si>
    <t>The combination of Requested procedure (11 09 001 000), Previous Procedure (11 09 002 000) and Additional procedure (11 10 001 000) is not allowed for I1</t>
  </si>
  <si>
    <t>Cross validation</t>
  </si>
  <si>
    <t>DK1102</t>
  </si>
  <si>
    <t>Error: The combination of Requested procedure (11 09 001 000), Previous Procedure (11 09 002 000) and Additional procedure (11 10 001 000) is not allowed for I1</t>
  </si>
  <si>
    <t>Fejl: Kombinationen af Anmodet procedure (11 09 001 000), Forudgående procedure (11 09 002 000) og Supplerende procedure (11 10 001 000) er ikke tilladt for I1</t>
  </si>
  <si>
    <t>DKW1102</t>
  </si>
  <si>
    <t>Missing Country Code</t>
  </si>
  <si>
    <t>DK11020</t>
  </si>
  <si>
    <t>præ land/opr land ved præference</t>
  </si>
  <si>
    <t>Missing Additional Code for Antidumping</t>
  </si>
  <si>
    <t>DK11008</t>
  </si>
  <si>
    <t>18 09 059 000 mangler (oprindelsesland)Antidumping</t>
  </si>
  <si>
    <t>Missing Additional Code for Agricultural Component</t>
  </si>
  <si>
    <t>DK11027</t>
  </si>
  <si>
    <t>Additional code skal angives. (landbrugsprodukter</t>
  </si>
  <si>
    <t>Missing Additional Code for Agriculatural Component in sequrity Calculation</t>
  </si>
  <si>
    <t>DK11009</t>
  </si>
  <si>
    <t>18 09 059 000 mangler (oprindelsesland) for beregning af sikerhedsstillelse.</t>
  </si>
  <si>
    <t>Missing Additional Code</t>
  </si>
  <si>
    <t>DK11026</t>
  </si>
  <si>
    <t>Additional code skal angives.</t>
  </si>
  <si>
    <t xml:space="preserve">Location of Goods is mandatory for IE015. </t>
  </si>
  <si>
    <t>External validation
DK-CRS</t>
  </si>
  <si>
    <t>DK11611</t>
  </si>
  <si>
    <t>Location of Goods' (16 15 000 000) is mandatory</t>
  </si>
  <si>
    <t>Location of Goods' (16 15 000 000) er obligatorisk</t>
  </si>
  <si>
    <t>TRA-3715</t>
  </si>
  <si>
    <t>DKW11611</t>
  </si>
  <si>
    <t>DK-CRS-Adapter</t>
  </si>
  <si>
    <t xml:space="preserve">Under Location of Goods, Type of location is mandatory for IE015. </t>
  </si>
  <si>
    <t>DK11612</t>
  </si>
  <si>
    <t>Location of Goods - Type of Location' (16 15 045 000) is mandatory</t>
  </si>
  <si>
    <t>Location of Goods - Type of Location' (16 15 045 000) er obligatorisk</t>
  </si>
  <si>
    <t>DKW11612</t>
  </si>
  <si>
    <t xml:space="preserve">Under Location of Goods, Qualifier of identification is mandatory for IE015. </t>
  </si>
  <si>
    <t>DK11613</t>
  </si>
  <si>
    <t>Location of Goods - Qualifier of Identification' (16 15 046 000) is mandatory</t>
  </si>
  <si>
    <t>Location of Goods - Qualifier of Identification' (16 15 046 000) er obligatorisk</t>
  </si>
  <si>
    <t>DKW11613</t>
  </si>
  <si>
    <t>DK4042</t>
  </si>
  <si>
    <t>It is not possible to ammend MRN/  SubmitterReferenceNumber/LRN</t>
  </si>
  <si>
    <t>Det er ikke muligt at ændre MRN eller SubmitterReferenceNumber/LRN</t>
  </si>
  <si>
    <t>DK4040</t>
  </si>
  <si>
    <t>It is not allowed to ammend Exporter, Declarant and Representative.</t>
  </si>
  <si>
    <t>Det er ikke tilladt at ændre eksportør, erklærer og repræsentant.</t>
  </si>
  <si>
    <t>DK4041</t>
  </si>
  <si>
    <t>It is not allowed to ammend CustomsOfficeOfLodgement, CustomsOfficeOfExitDeclared, CustomsOfficeOfPresentation, and CustomsOfficeOfExport</t>
  </si>
  <si>
    <t>Det er ikke tilladt at ændre CustomsOfficeOfLodgement, CustomsOfficeOfExitDeclared, CustomsOfficeOfPresentation og CustomsOfficeOfExport</t>
  </si>
  <si>
    <t>DK3039</t>
  </si>
  <si>
    <t>It is not allowed to amend 'Security' (D.E. 11 07 001 000)</t>
  </si>
  <si>
    <t>Det er ikke tilladt at ændre 'Security' (D.E. 11 07 001 000)</t>
  </si>
  <si>
    <t>EKS-7510</t>
  </si>
  <si>
    <t>DK3040</t>
  </si>
  <si>
    <t>It is not allowed to amend 'Procedure' (D.E. 11 09 000 000), 'Requested Procedure' (D.E. 11 09 001 000), 'Previous procedure' (D.E. 11 09 002 000), 'Additional Procedure' (D.E. 11 10 000 000 + 11 10 001 000).</t>
  </si>
  <si>
    <t>Det er ikke tilladt at ændre 'Procedure' (D.E. 11 09 000 000), 'Requested Procedure' (D.E. 11 09 001 000), 'Previous procedure' (D.E. 11 09 002 000), 'Additional Procedure' (D.E. 11 10 000 000 + 11 10 001 000).</t>
  </si>
  <si>
    <t>DK3038</t>
  </si>
  <si>
    <t>It is not allowed to amend 'Goods item number' (D.E. 11 03 000 000 + 11 03 001 000)</t>
  </si>
  <si>
    <t>Det er ikke tilladt at ændre 'Goods item number' (D.E. 11 03 000 000 + 11 03 001 000)</t>
  </si>
  <si>
    <t>DK3036</t>
  </si>
  <si>
    <t>It is not allowed to amend 'Declaration type' (D.E. 11 01 001 000)</t>
  </si>
  <si>
    <t>Det er ikke tilladt at ændre 'Declaration type' (D.E. 11 01 001 000)</t>
  </si>
  <si>
    <t>DK3037</t>
  </si>
  <si>
    <t>It is not allowed to amend 'Additional declaration type' (D.E. 11 02 001 000)</t>
  </si>
  <si>
    <t>Det er ikke tilladt at ændre 'Additional declaration type' (D.E. 11 02 001 000)</t>
  </si>
  <si>
    <t>VR #117</t>
  </si>
  <si>
    <t>Invalidation reason must be chosen and be one of 22, 23, 24, 25, 26, 27, or 28</t>
  </si>
  <si>
    <t>DK2158</t>
  </si>
  <si>
    <t>Invalidation reason must be chosen and have value 22, 23, 24, 25, 26, 27, or 28</t>
  </si>
  <si>
    <t>Årsag til ugyldiggørelse skal være udfyldt og have værdi 22, 23, 24, 25, 26, 27 eller 28</t>
  </si>
  <si>
    <t>FT-8663</t>
  </si>
  <si>
    <t>BR_ADDM_0201_04</t>
  </si>
  <si>
    <t>Validation of combinations of duty type codes</t>
  </si>
  <si>
    <t>DK2021</t>
  </si>
  <si>
    <t>Invalid combination of duty type codes.</t>
  </si>
  <si>
    <t>Ugyldig kombination af told koder.</t>
  </si>
  <si>
    <t>Declarant Identification No. (13 05 017 000) and Representative Identification No. (13 06 017 000) must not be the same.</t>
  </si>
  <si>
    <t>DK1009</t>
  </si>
  <si>
    <t>Information on Representative is filled in and the identification numbers for the representative and declarant are the same.</t>
  </si>
  <si>
    <t>Fejl, "Repræsentant identifikationsnummer" (13 06 017 000) og "Klarerer idetifikationsnummer" (13 05 017 000) må ikke være det samme.</t>
  </si>
  <si>
    <t>FT-2442
FT-11238 (H1)</t>
  </si>
  <si>
    <t>BR_VALI_0202_01</t>
  </si>
  <si>
    <t>DK1262</t>
  </si>
  <si>
    <t>If the Importer Identification Number (13 04 017 000) = DK09999981, then name and adress must be populated in Importer (13 04 000 000) and the Country (13 04 018 020) must be DK</t>
  </si>
  <si>
    <t>Hvis Importør identifikations-nummer (13 04 017 000) = DK09999981, så skal navn og adresse være angivet for Importør (13 04 000 000) og Land (13 04 018 020) skal være DK</t>
  </si>
  <si>
    <t>FT-11238</t>
  </si>
  <si>
    <t>DKW1262</t>
  </si>
  <si>
    <t>Internal cross validation B1</t>
  </si>
  <si>
    <t>DK1279</t>
  </si>
  <si>
    <t>If the Exporter Identification Number (13 01 017 000) = DK12619863, then name and address must be populated in Exporter and the Country must not be DK</t>
  </si>
  <si>
    <t>Hvis Exportør identifikations-nummer (13 04 017 000) = DK09999981, så skal navn og adresse være angivet for Exportør (13 04 000 000) og Land (13 04 018 020) skal være forsekllig fra DK</t>
  </si>
  <si>
    <t>EKS-6365</t>
  </si>
  <si>
    <t>DK1271</t>
  </si>
  <si>
    <t>If the Exporter Identification Number (13 01 017 000) = DK09999981, then name and adress must be populated in Exporter (13 01 000 000) and the Country (13 01 018 020) must be DK</t>
  </si>
  <si>
    <t>Hvis Exportør identifikations-nummer (13 01 017 000) = DK09999981, så skal navn og adresse være angivet forExportør (13 01 000 000) og Land (13 01 018 020) skal være DK</t>
  </si>
  <si>
    <t>DK1263</t>
  </si>
  <si>
    <t>If the Declarant Identification Number (13 05 017 000) = DK09999981, then name and adress must be populated in 13 05 000 000 and the Country (13 05 018 020) must exist in the list of EU-countries</t>
  </si>
  <si>
    <t>Hvis Klarerer identifikations-nummer (13 05 017 000) = DK09999981, så skal navn og adresse angives i 13 05 000 000 og Land (13 05 018 020) skal eksistere i listen for EU-lande</t>
  </si>
  <si>
    <t>DKW1263</t>
  </si>
  <si>
    <t>DK1281</t>
  </si>
  <si>
    <t>If supporting document type contains C100 or (U164, U165, U113 or U114) then the other must also be contained</t>
  </si>
  <si>
    <t>Hvis supplerende dokument typen (12 03 002 000) indeholder C100 eller (U164, U165, U113 or U114), så skal den anden også indeholdes</t>
  </si>
  <si>
    <t>EKS-6365, FT-25263</t>
  </si>
  <si>
    <t>DK1280</t>
  </si>
  <si>
    <t>If Representative/Declarant Contact person Name (13 06/05 074 016) is populated, then Contact Person Phone number (13 06/05 074 075) and Contact Person Email address (13 06/05 074 076) must be populated</t>
  </si>
  <si>
    <t>Hvis Representant/Klarerer Kontakt Person Navn (13 06/05 074 016) er udfyldt, så skal Kontakt Person Telefon Nummer (13 06/05 074 075) og Kontakt Person Email Adresse (13 06/05 074 076) også være udfyldt</t>
  </si>
  <si>
    <t>If data element 13 06 017 000 'Representative ID no.' is provided on an I2 presentation notification for an H1 declaration, then data element 13 06 030 000 'Status' must also be provided on the I2 PN</t>
  </si>
  <si>
    <t>DK1110</t>
  </si>
  <si>
    <t>If Representative EORI (13 06 017 000) is provided on the I2 presentation notification, then Status (13 06 030 000) must also be provided on the I2 presentation notification</t>
  </si>
  <si>
    <t>Hvis Klarer EORI (13 06 017 000) er angivet på I2 frembydelsesmeddelelsen, så skal Status (13 06 030 000) også angives på I2 frembydelsesmeddelelsen</t>
  </si>
  <si>
    <t>If DE 16 15 046 000 'Qualifier of identification' = Y and 11 09 002 000 'Previous procedure' is not 71, then 16 15 052 000 'Authorisation number' must be DKTST + 9 digits on the I2 (H1)</t>
  </si>
  <si>
    <t>DK2033</t>
  </si>
  <si>
    <t>If Qualifier of identification (16 15 046 000) is Y and Previous procedure (11 09 002 000) is not 71, then Authorisation number (16 15 052 000) must be provided.</t>
  </si>
  <si>
    <t>Hvis Identifikations-kvalifikator (16 15 046 000) er Y og Forudgående Procedure (11 09 002 000) ikke er 71, så skal Bevillings-nummer (16 15 052 000) også angives.</t>
  </si>
  <si>
    <t>FT-15631</t>
  </si>
  <si>
    <t>If DE 16 15 046 000 'Qualifier of identification' = 'Y' and 11 09 002 000 'Previous procedure'  = 71,  then 16 15 052 000 'Authorisation number' must be DKCW1 + 9 digits, DKCW2 + 9 digits or DKCWP + 9 digits on the I2 (H1)</t>
  </si>
  <si>
    <t>DK2037</t>
  </si>
  <si>
    <t>If Qualifier of identification (16 15 046 000) is Y and Previous procedure (11 09 002 000) is 71,  then Authorisation number (16 15 052 000) must be DKCW1 + 9 digits, DKCW2 + 9 digits or DKCWP + 9 digits</t>
  </si>
  <si>
    <t>Hvis Identifikations-kvalifikator (16 15 046 000) er Y og Forudgående procedure (11 09 002 000) er 71, så skal Bevillings-nummer (16 15 052 000) være DKCW1 + 9 cifre, DKCW2 + 9 cifre eller DKCWP + 9 cifre</t>
  </si>
  <si>
    <t>If DE 16 15 046 000 'Qualifier of identification' = V, then 'Customs Office' must be provided in data element 16 15 047 001 and must be contained in a reference list (I2 on H1)</t>
  </si>
  <si>
    <t>DK2035</t>
  </si>
  <si>
    <t>If Qualifier of identification (16 15 046 000) is V, then a valid Customs Office (16 15 047 001) must be provided.</t>
  </si>
  <si>
    <t>Hvis Identifikations-kvalifikator (16 15 046 000) er V, så skal et gyldigt Toldsted (16 15 047 001) også angives.</t>
  </si>
  <si>
    <t>If DE 16 15 046 000 'Qualifier of identification' = U, then 'UN/LOCODE' must be provided in DE 16 15 036 000 and must be contained in a reference list (I2 on H1)</t>
  </si>
  <si>
    <t>DK2034</t>
  </si>
  <si>
    <t>If Qualifier of identification (16 15 046 000) is U, then a valid UN/LOCODE (16 15 036 000) must be provided.</t>
  </si>
  <si>
    <t>Hvis Identifikations-kvalifikator (16 15 046 000) er U, så skal en gyldig UN/LOCODE (16 15 036 000) også angives.</t>
  </si>
  <si>
    <t>26-03-2021 (link to Liquibase script)</t>
  </si>
  <si>
    <t>DK1274</t>
  </si>
  <si>
    <t>If Qualifier of identification (16 15 046 000) = Y, then authorisation number must be provided and of valid format</t>
  </si>
  <si>
    <t>Hvis identifikationskoden (16 15 046 000) = Y, så skal Authoriserings nummer være valid format og udfyldt</t>
  </si>
  <si>
    <t>DK1275</t>
  </si>
  <si>
    <t>If Qualifier of identification (16 15 046 000) = Y, then Additional Identifier must be provided</t>
  </si>
  <si>
    <t>Hvis identifikationskoden (16 15 046 000) = Y, så skal Supplerende identifikator være udfyldt</t>
  </si>
  <si>
    <t>If Location of goods (16 15 046 000-GS) Qualifier of identification = Y, then Additional identifier must be provided</t>
  </si>
  <si>
    <t>FT-25673</t>
  </si>
  <si>
    <t>DKW1275</t>
  </si>
  <si>
    <t>BR_VALI_0202_20</t>
  </si>
  <si>
    <t>DK1273</t>
  </si>
  <si>
    <t>If Qualifier of identification (16 15 046 000) = Y and (11 09 002 000) previous procedure = 71, then authorisation number must be provided and of valid format</t>
  </si>
  <si>
    <t>Hvis identifikationskoden (16 15 046 000) = Y og tidligere procedure (11 09 002 000) = 71, så skal Authoriserings nummer være valid format og udfyldt</t>
  </si>
  <si>
    <t>DK1277</t>
  </si>
  <si>
    <t>If Qualifier of identification (16 15 046 000) = X, then identification number (16 15 051 017) must be provided</t>
  </si>
  <si>
    <t xml:space="preserve">Hvis identifikationskoden (16 15 046 000) =  X, så skal identifikations nummer (16 15 051 017) være udfyldt </t>
  </si>
  <si>
    <t>DK1278</t>
  </si>
  <si>
    <t>If Qualifier of identification (16 15 046 000) = W, then Latitude (16 15 048 049) and Longitude (16 15 048 050) must be provided</t>
  </si>
  <si>
    <t>Hvis identifikationskoden (16 15 046 000) = W, så skal Breddegrad (16 15 048 049) og Længdegrad (16 15 048 050) være udfyldt</t>
  </si>
  <si>
    <t>DK1404</t>
  </si>
  <si>
    <t>If in 13 02 017 000 provided with DK09999981, then 13 02 016 000 and 13 02 018 000 (the group within included) must be filled out</t>
  </si>
  <si>
    <t>Hvis 13 02 017 000 Consignor Identification number er udfyldt med "DK09999981", er 13 02 016 000 og 13 02 018 000 (inkluderet gruppen herunder) obligatoriske.</t>
  </si>
  <si>
    <t>TRA-3598</t>
  </si>
  <si>
    <t>DKW1404</t>
  </si>
  <si>
    <t>DK1282</t>
  </si>
  <si>
    <t>If Holder of the authorisation (12 12 080 000) is filled in, then Authorisation Type (12 12 002 000) = C626 or C627</t>
  </si>
  <si>
    <t>Hvis holderen af Authorisation (12 12 080 000) er udfyldt, så skal Authorisations Typen (12 12 002 000) = C626 eller C627</t>
  </si>
  <si>
    <t>If Holder of the authorisation idenfification (12 12 080 000- D/SI) is field in, then Authorisation Type (12 12 002) must be = C626 or C627</t>
  </si>
  <si>
    <t>DKW1282</t>
  </si>
  <si>
    <t>BR_VALI_0101_93, BR_VALI_0101_94</t>
  </si>
  <si>
    <t>VR #130</t>
  </si>
  <si>
    <t>Format validation of I2</t>
  </si>
  <si>
    <t>Format validation of additional message (I2)</t>
  </si>
  <si>
    <t>DK1070</t>
  </si>
  <si>
    <t>If data element 2/1 - Previous Document type is filled out, it must be max. (incl.) 4 characters</t>
  </si>
  <si>
    <t>Hvis dataelement 2/1 - Previous Document type - er udfyldt, må det ikke være mere end max. 4 tegn</t>
  </si>
  <si>
    <t>FT-9023</t>
  </si>
  <si>
    <t>BR_ADDM_0205_07</t>
  </si>
  <si>
    <t>VR #128</t>
  </si>
  <si>
    <t>DK1068</t>
  </si>
  <si>
    <t>If data element 2/1 - Previous Document ID is filled out, it must be max. (incl.) 70 characters</t>
  </si>
  <si>
    <t>Hvis dataelement 2/1 - Previous Document id - er udfyldt, må det ikke være mere end max. 70 tegn</t>
  </si>
  <si>
    <t>BR_ADDM_0205_05</t>
  </si>
  <si>
    <t>Validation of Ship Supplies B1</t>
  </si>
  <si>
    <t>DK1286</t>
  </si>
  <si>
    <t>If Customs office of exit (17 01 000 000) starts with DK and Additional procedure (11 10 000 000) is F61 then Commodity code (18 09 000 000) must be 99 30 24 00</t>
  </si>
  <si>
    <t>Hvis Udgangstoldstedet (17 01 000 000) starter med DK og supplerende procedure (11 10 000 000) er F61 så skal Varekoden (18 09 000 000) være 99 30 24 00</t>
  </si>
  <si>
    <t>EKS-6982</t>
  </si>
  <si>
    <t>DK1289</t>
  </si>
  <si>
    <t>If Customs office of exit (17 01 000 000) starts with DK and Additional procedure (11 10 000 000) is F61 then all ship supplies must be provided</t>
  </si>
  <si>
    <t>Hvis udgangstoldstedet (17 01 000 000) starter med DK og supplerende prodcedure (11 10 000 000) er F61 så skal alle proviant felter være angivet</t>
  </si>
  <si>
    <t>If DE 16 15 018 020 'Country code' is provided, the entry must be contained in a reference data list for I2 on H1</t>
  </si>
  <si>
    <t>DK2036</t>
  </si>
  <si>
    <t>If Country code (16 15 018 020) is provided, it must be a valid country code.</t>
  </si>
  <si>
    <t>Hvis Landekode (16 15 018 020) er angivet, så skal den angivne Landekode være gyldig.</t>
  </si>
  <si>
    <t>DK1283</t>
  </si>
  <si>
    <t>If Container (19 01 001 000) = 1, THEN Container identification number (19 07 063 000) must contain at least one entry ELSE should have none</t>
  </si>
  <si>
    <t>Hvis Beholderen (19 01 001 000) = 1, Så skal Container Identifications Nummer (19 07 063 000) være udfyldt med mindst en forkommelse ellers skal den ikke have nogen</t>
  </si>
  <si>
    <t>DK1284</t>
  </si>
  <si>
    <t>If Authorisation Type (12 12 002 000-D/SI) = C626 or C627, then Holder of the authorisation (12 12 080 000-D/SI) must be the same as Exporter or Declarant IDs</t>
  </si>
  <si>
    <t>Hvis Authorisations Typen (12 12 002 000) =  C626 or C627, så skal holderen af Athorisation (12 12 080 000) være det samme som Export- eller Klarerens identifikation</t>
  </si>
  <si>
    <t>DK1261</t>
  </si>
  <si>
    <t>If Authorisation Type (12 12 002 000) = C626 or C627, then Holder of the authorisation (12 12 080 000) must be filled in</t>
  </si>
  <si>
    <t>Hvis Bevillingstype (12 12 002 000) = C626 eller C627, så skal Bevillingshaver (12 12 080 000) være udfyldt</t>
  </si>
  <si>
    <t>DKW1261</t>
  </si>
  <si>
    <t>DKW1052</t>
  </si>
  <si>
    <t>If Additional Reference Code (12 02 008 000) is 00500, then the importers identifications number (13 04 017 000) and the declarant identifications number (13 05 017 000) must have the same value</t>
  </si>
  <si>
    <t>Hvis Kode for Supplerende oplysninger (12 02 008 000) er 00500, så skal importør identifikations-nummer (13 04 017 000) og klarerer identifikations-nummer (13 05 017 000) have samme værdi</t>
  </si>
  <si>
    <t xml:space="preserve">If additional procedure=F16 then Country of dispatch (16 06 000 000) and Country of Origin (16 08 000 000) must be AD (Andorra), SM (San Marino) or TR (Turkey) </t>
  </si>
  <si>
    <t>Internal validation (brms-validation)</t>
  </si>
  <si>
    <t>DK1200</t>
  </si>
  <si>
    <t>If additional procedure=F16 then Country of dispatch and Country of Origin must be AD (Andorra), SM (San Marino) or TR (Turkey).</t>
  </si>
  <si>
    <t>Hvis supplerende procedure=F16, så skal forsendelseslandet og oprindelseslandet være AD (Andorra), SM (San Marino) eller TR (Tyrkiet).</t>
  </si>
  <si>
    <t>FT-17070</t>
  </si>
  <si>
    <t>DK1266</t>
  </si>
  <si>
    <t>If Additional Procedure (11 10 000 000-SI) = C08, then Commodity code (18 09 000 000-SI) must have a valid CN code for C08</t>
  </si>
  <si>
    <t>Hvis Supplerende Procedure (11 10 000 000-SI) = C08, så skal Varekode (18 09 000 000-SI) angives med en valid CN kode for C08</t>
  </si>
  <si>
    <t>DKW1266</t>
  </si>
  <si>
    <t>DK1268</t>
  </si>
  <si>
    <t>Hvis Supplerende procedure (11 10 000 000) = F48, så skal rolle for Supplerende skattereference (13 16 031 000) angives med FR5 og et momsidentifikationsnummer</t>
  </si>
  <si>
    <t>DKW1268</t>
  </si>
  <si>
    <t>DK1260</t>
  </si>
  <si>
    <t>If Additional information code (12 02 008 000) = 00100, then Additional information Text (12 02 009 000) must be filled in</t>
  </si>
  <si>
    <t>Hvis Kode for Supplerende oplysninger (12 02 008 000) = 00100, så skal Tekst for Supplerende oplysninger (12 02 009 000) være udfyldt</t>
  </si>
  <si>
    <t>DKW1260</t>
  </si>
  <si>
    <t>DK1270</t>
  </si>
  <si>
    <t>If Additional fiscal references Role (13 16 031 000) = FR5, then Commodity code – Combined Nomenclature code (18 09 057 000) must not begin with 99</t>
  </si>
  <si>
    <t>Hvis Rolle for Supplerende skattereference (13 16 031 000) = FR5, så må Varekode - Kode i den kombinerede nomenklatur (18 09 057 000) ikke starte med 99</t>
  </si>
  <si>
    <t>DKW1270</t>
  </si>
  <si>
    <t>DK1269</t>
  </si>
  <si>
    <t>If Additional fiscal references Role (13 16 031 000) = FR2, then Vat ID (13 16 034 000) must not begin with DK</t>
  </si>
  <si>
    <t>Hvis Rolle for Supplerende skattereference  (13 16 031 000) = FR2, så må Momsidentifikationsnummer (13 16 034 000) ikke starte med DK</t>
  </si>
  <si>
    <t>DKW1269</t>
  </si>
  <si>
    <t>DK1267</t>
  </si>
  <si>
    <t>If Additional fiscal reference (13 16 031 000) = FR5, then Additional procedure (11 10 000 000) must only be C07 and F48</t>
  </si>
  <si>
    <t>Hvis Rolle for Supplerende skattereference (13 16 031 000) = FR5, så må Supplerende procedure (11 10 000 000) kun angives som enten C07 eller F48</t>
  </si>
  <si>
    <t>DKW1267</t>
  </si>
  <si>
    <t>DK1276</t>
  </si>
  <si>
    <t>If Additional declaration type (11 02 000 000) = A, then Location of goods (16 15 000 000) must be filled</t>
  </si>
  <si>
    <t>Hvis Supplerende angivelses type (11 02 001 000) = A, så skal Lokalisering af varerne være udfyldt</t>
  </si>
  <si>
    <t>DK1415</t>
  </si>
  <si>
    <t>If 19 01 001 000 is equal 1, then 19 07 063 000 and 19 07 044 000 must be filled out</t>
  </si>
  <si>
    <t>Hvis 19 01 001 000 er sat til "1", så er 19 07 063 000 og 19 07 044 000 obligatoriske.</t>
  </si>
  <si>
    <t>TRA-3598, TRA-3599</t>
  </si>
  <si>
    <t>DKW1415</t>
  </si>
  <si>
    <t>DK1412</t>
  </si>
  <si>
    <t>If 16 15 074 016 'Location of Goods - Contact Person Name'  is provided, either 16 15 074 075 or 16 15 074 076 must be provided, or both</t>
  </si>
  <si>
    <t>Hvis 16 15 074 016 Location of goods - Contact person name er udfyldt, så er det obligatorisk at udfylde enten 16 16 074 075 eller 16 15 074 076 eller begge.</t>
  </si>
  <si>
    <t>DKW1412</t>
  </si>
  <si>
    <t>DK1410</t>
  </si>
  <si>
    <t>If 13 07 074 016 is provided, either 13 07 074 075 or 13 07 074 076 must be provided, or both</t>
  </si>
  <si>
    <t>Hvis 13 07 074 016 er udfyldt, så er det obligatorisk at udfylde enten 13 07 074 075 eller 13 07 074 076 eller begge.</t>
  </si>
  <si>
    <t>DKW1410</t>
  </si>
  <si>
    <t>DK1409</t>
  </si>
  <si>
    <t>If 13 07 017 000 is not filled out, then 13 07 016 000 and 13 07 018 000 must be filled out</t>
  </si>
  <si>
    <t>Hvis 13 07 017 000 ikke er udfyldt, er 13 07 016 000 og 13 07 018 000 obligatoriske.</t>
  </si>
  <si>
    <t>DKW1409</t>
  </si>
  <si>
    <t>DK1408</t>
  </si>
  <si>
    <t>If 13 06 074 016 is provided, either 13 06 074 075 or 13 06 074 076 must be provided, or both</t>
  </si>
  <si>
    <t>Hvis 13 06 074 016 er udfyldt, så er det obligatorisk at udfylde enten 13 06 074 075 eller 13 06 074 076 eller begge.</t>
  </si>
  <si>
    <t>DKW1408</t>
  </si>
  <si>
    <t>DK1407</t>
  </si>
  <si>
    <t>If 13 03 017 000 is not filled out, 13 03 016 000 and 13 03 018 000 must be filled out</t>
  </si>
  <si>
    <t>Hvis 13 03 017 000 Consignee Identification number ikke er udfyldt, er 13 03 016 000 og 13 03 018 000 obligatoriske.</t>
  </si>
  <si>
    <t>DKW1407</t>
  </si>
  <si>
    <t>DK1405</t>
  </si>
  <si>
    <t>If 13 02 074 016 is provided, either 13 02 074 075 or 13 02 074 076 must be provided, or both.</t>
  </si>
  <si>
    <t>Hvis 13 02 074 016 er udfyldt, så er det obligatorisk at udfylde enten 13 02 074 075 eller 13 02 074 076 eller begge.</t>
  </si>
  <si>
    <t>DKW1405</t>
  </si>
  <si>
    <t>DK1400</t>
  </si>
  <si>
    <t>If 11 08 000 000, 11 08 001 000 Reduced dataset indicator is "1" then 12 12 000 000 Authorisation must be filled out with an authorisation C524 for use of reduced dataset</t>
  </si>
  <si>
    <t>Hvis 11 08 000 000, 11 08 001 000 Reduced Dataset Indicator er sat til "1", så skal angivelsen indeholde en C524 autorisation</t>
  </si>
  <si>
    <t>TRA-3599</t>
  </si>
  <si>
    <t>DKW1400</t>
  </si>
  <si>
    <t>If 11 02 001 000 Additional Declaration Type is "D" then 15 08 000 000 presentationOfTheGoodsDateAndTime must be left blank</t>
  </si>
  <si>
    <t>DK1416</t>
  </si>
  <si>
    <t>Hvis 11 02 001 000 Yderligere erklæringstype er "D", skal 15 08 000 000 præsentationOfTheGoodsDateAndTime stå tom</t>
  </si>
  <si>
    <t>TRA-3883</t>
  </si>
  <si>
    <t>DKW1416</t>
  </si>
  <si>
    <t>VR #90</t>
  </si>
  <si>
    <t>According to Danish rules the data element 4/18 'Value' must be populated</t>
  </si>
  <si>
    <t>Semantic validation</t>
  </si>
  <si>
    <t>DK3020</t>
  </si>
  <si>
    <t>Format error in field "Value" (4/18). The field must contain a maximum of 16 digits, of which 2 can be decimals.</t>
  </si>
  <si>
    <t>Formatfejl i dataelement 4/18: Værdi (beløb). Feltet må højest indeholde 16 cifre hvoraf 2 kan være decimaler.</t>
  </si>
  <si>
    <t>FT-3490</t>
  </si>
  <si>
    <t>BR_VALI_0401_20</t>
  </si>
  <si>
    <t>VR #91</t>
  </si>
  <si>
    <t>According to Danish rules the data element 4/18 'Value currency code' must be populated</t>
  </si>
  <si>
    <t>DK3021</t>
  </si>
  <si>
    <t>Format error in field "Value currency code" (4/18). The field must contain 3 letters.</t>
  </si>
  <si>
    <t>Formatfejl i dataelement 4/18: Værdi (valuta). Feltet skal bestå af 3 bogstaver.</t>
  </si>
  <si>
    <t>BR_VALI_0401_21</t>
  </si>
  <si>
    <t>VR #86</t>
  </si>
  <si>
    <t>According to Danish rules the data element 3/19 'Representative - postcode' the entry must be more than or equal to an2 if populated</t>
  </si>
  <si>
    <t>DK3016</t>
  </si>
  <si>
    <t>Format error in field "representative postcode" (3/19). The field must contain a minimum of 2 and a maximum of 9 characters.</t>
  </si>
  <si>
    <t>Formatfejl i dataelement 3/19: Repræsentant postnummer. Feltet skal indeholde mindst 2 og højest 9 tegn.</t>
  </si>
  <si>
    <t>BR_VALI_0401_16</t>
  </si>
  <si>
    <t>Removed</t>
  </si>
  <si>
    <t>VR #83</t>
  </si>
  <si>
    <t>According to Danish rules the data element 3/19 'Representative - name' the entry must be more than or equal to an3 if populated</t>
  </si>
  <si>
    <t>DK3013</t>
  </si>
  <si>
    <t>Format error in field "representative name" (3/19). The field must contain a minimum of 3 and a maximum of 70 characters.</t>
  </si>
  <si>
    <t>Formatfejl i dataelement 3/19: Repræsentant navn. Feltet skal indeholde mindst 3 og højest 70 tegn.</t>
  </si>
  <si>
    <t>BR_VALI_0401_13</t>
  </si>
  <si>
    <t>VR #84</t>
  </si>
  <si>
    <t>According to Danish rules the data element 3/19 'Representative - city' the entry must be more than or equal to an2 if populated</t>
  </si>
  <si>
    <t>DK3014</t>
  </si>
  <si>
    <t>Format error in field "representative name" (3/19). The field must contain a minimum of 2 and a maximum of 35 characters.</t>
  </si>
  <si>
    <t>Formatfejl i dataelement 3/19: Repræsentant by. Feltet skal indeholde mindst 2 og højest 35 tegn.</t>
  </si>
  <si>
    <t>BR_VALI_0401_14</t>
  </si>
  <si>
    <t>VR #85</t>
  </si>
  <si>
    <t>According to Danish rules the data element 3/19 'Representative - street and number' the entry must be more than or equal to an3 if populated</t>
  </si>
  <si>
    <t>DK3015</t>
  </si>
  <si>
    <t>Format error in field "representative adress" (3/19). The field must contain a minimum of 3 and a maximum of 70 characters.</t>
  </si>
  <si>
    <t>Formatfejl i dataelement 3/19: Repræsentant adresse. Feltet skal indeholde mindst 3 og højest 70 tegn.</t>
  </si>
  <si>
    <t>BR_VALI_0401_15</t>
  </si>
  <si>
    <t>VR #92</t>
  </si>
  <si>
    <t>According to Danish rules the data element 6/10 'Number of packages' must be populated</t>
  </si>
  <si>
    <t>DK3022</t>
  </si>
  <si>
    <t>Format error in field "number of packages" (6/10). The field must contain a maxium of 8 digits.</t>
  </si>
  <si>
    <t>Formatfejl i dataelement 6/10 på varepost nr. : Antal kolli. Feltet må højest bestå af 8 tal.</t>
  </si>
  <si>
    <t>FT-3490, EKS-10378</t>
  </si>
  <si>
    <t>BR_VALI_0401_22</t>
  </si>
  <si>
    <t>VR #99</t>
  </si>
  <si>
    <t>According to Danish rules it must not be possible to amend location of goods (data element 5/23) 
If the semantic validation for location of goods (data element 5/23) is not passed an error code and error message is created: "Format fejl i data element 5/23: Varernes placering. Må ikke ændres"</t>
  </si>
  <si>
    <t>Validation of additional message
(semantic validation)</t>
  </si>
  <si>
    <t>DK4001</t>
  </si>
  <si>
    <t>Format error in field "location of goods" (5/23), the field must not be corrected.</t>
  </si>
  <si>
    <t>Format fejl i data element 5/23: Varernes placering. Må ikke ændres</t>
  </si>
  <si>
    <t>FT-6489</t>
  </si>
  <si>
    <t>BR_ADDM_0100_01</t>
  </si>
  <si>
    <t>VR #78</t>
  </si>
  <si>
    <t>According to Danish rules the data element 3/15 'Importer - postcode' the entry must be more than or equal to an2 if populated</t>
  </si>
  <si>
    <t>DK3008</t>
  </si>
  <si>
    <t>Format error in field "Importer postcode" (3/15). The field must contain a minimum of 2 and a maximum of 9 characters.</t>
  </si>
  <si>
    <t>Formatfejl i dataelement 3/15: Importør postnummer. Feltet skal indeholde mindst 2 og højest 9 tegn.</t>
  </si>
  <si>
    <t>BR_VALI_0401_08</t>
  </si>
  <si>
    <t>VR #75</t>
  </si>
  <si>
    <t>DK3005</t>
  </si>
  <si>
    <t>Format error in field "Importer name" (3/15). The field must contain a minimum of 3 and a maximum of 70 characters.</t>
  </si>
  <si>
    <t>Formatfejl i dataelement 3/15: Importør navn. Feltet skal indeholde mindst 3 og højest 70 tegn.</t>
  </si>
  <si>
    <t>BR_VALI_0401_05</t>
  </si>
  <si>
    <t>VR #76</t>
  </si>
  <si>
    <t>According to Danish rules the data element 3/15 'Importer - city' the entry must be more than or equal to an2 if populated</t>
  </si>
  <si>
    <t>DK3006</t>
  </si>
  <si>
    <t>Format error in field "Importer name" (3/15). The field must contain a minimum of 2 and a maximum of 35 characters.</t>
  </si>
  <si>
    <t>Formatfejl i dataelement 3/15: Importør by. Feltet skal indeholde mindst 2 og højest 35 tegn.</t>
  </si>
  <si>
    <t>BR_VALI_0401_06</t>
  </si>
  <si>
    <t>VR #77</t>
  </si>
  <si>
    <t>According to Danish rules the data element 3/15 'Importer - street and number' the entry must be more than or equal to an3 if populated</t>
  </si>
  <si>
    <t>DK3007</t>
  </si>
  <si>
    <t>Format error in field "Importer adress" (3/15). The field must contain a minimum of 3 and a maximum of 70 characters.</t>
  </si>
  <si>
    <t>Formatfejl i dataelement 3/15: Importør adresse. Feltet skal indeholde mindst 3 og højest 70 tegn.</t>
  </si>
  <si>
    <t>BR_VALI_0401_07</t>
  </si>
  <si>
    <t>VR #88</t>
  </si>
  <si>
    <t>According to Danish rules the data element 1/6 'Goods item number' must be populated</t>
  </si>
  <si>
    <t>DK3018</t>
  </si>
  <si>
    <t>Format error in field "Goods item number" (1/6). The field must contain of a maximum of 5 digits.</t>
  </si>
  <si>
    <t xml:space="preserve">Formatfejl i dataelement 1/6: varepostnummer. Feltet må højest indeholde 5 tal. </t>
  </si>
  <si>
    <t>FT-3490, EKS-10378, EKS-10385</t>
  </si>
  <si>
    <t>BR_VALI_0401_18</t>
  </si>
  <si>
    <t>VR #73</t>
  </si>
  <si>
    <t>According to Danish rules the data element 3/1 'Exporter - street and number' the entry must be more than or equal to an3 if populated</t>
  </si>
  <si>
    <t>DK3003</t>
  </si>
  <si>
    <t>Format error in field "Exporter street and number" (3/1). The field must contain a minimum of 3 and a maximum of 70 characters.</t>
  </si>
  <si>
    <t>Formatfejl i dataelement 3/1: Eksportør adresse.  Feltet skal indeholde mindst 3 og højest 70 tegn.</t>
  </si>
  <si>
    <t>BR_VALI_0401_03</t>
  </si>
  <si>
    <t>VR #72</t>
  </si>
  <si>
    <t>According to Danish rules the data element 3/1 'Exporter - city' the entry must be more than or equal to an2 if populated</t>
  </si>
  <si>
    <t>DK3002</t>
  </si>
  <si>
    <t>Format error in field "Exporter nCity" (3/1). The field must contain a minimum of 2 and a maximum of 35 characters.</t>
  </si>
  <si>
    <t>Formatfejl i dataelement 3/1: Eksportør by. Feltet skal indeholde mindst 2 og højest 35 tegn.</t>
  </si>
  <si>
    <t>BR_VALI_0401_02</t>
  </si>
  <si>
    <t>VR #71</t>
  </si>
  <si>
    <t>According to Danish rules the data element 3/1 'Exporter - name' must be more than or equal to an3 if populated</t>
  </si>
  <si>
    <t>DK3001</t>
  </si>
  <si>
    <t>Format error in field "Exporter name" (3/1). The field must contain a minimum of 2 and a maximum of 70 characters.</t>
  </si>
  <si>
    <t>Formatfejl i dataelement 3/1: Eksportør navn. Feltet skal indeholde mindst 2 og højest 70 tegn.</t>
  </si>
  <si>
    <t>BR_VALI_0401_01</t>
  </si>
  <si>
    <t>VR #74</t>
  </si>
  <si>
    <t>According to Danish rules the data element 3/1 'Exporter - postcode' the entry must be more than or equal to an2 if populated</t>
  </si>
  <si>
    <t>DK3004</t>
  </si>
  <si>
    <t>Format error in field "Exporter  postcode" (3/1). The field must contain a minimum of 2 and a maximum of 9 characters.</t>
  </si>
  <si>
    <t>Formatfejl i dataelement 3/1: Eksportør postnummer. Feltet skal indeholde mindst 2 og højest 9 tegn.</t>
  </si>
  <si>
    <t>BR_VALI_0401_04</t>
  </si>
  <si>
    <t>VR #94</t>
  </si>
  <si>
    <t>According to Danish rules the data element 6/8 'Description of goods' must be populated</t>
  </si>
  <si>
    <t>DK3024</t>
  </si>
  <si>
    <t>Format error in field "Description of goods" (6/8), the field must contain a maximum of 512 characters.</t>
  </si>
  <si>
    <t>Formatfejl i dataelement 6/8 på varepost nr. : Varebeskrivelse. Feltet må højest indeholde 512 tegn.</t>
  </si>
  <si>
    <t>BR_VALI_0401_24</t>
  </si>
  <si>
    <t>VR #82</t>
  </si>
  <si>
    <t>According to Danish rules the data element 3/17 'Declarant - postcode' the entry must be more than or equal to an2 if populated</t>
  </si>
  <si>
    <t>DK3012</t>
  </si>
  <si>
    <t>Format error in field "Declarant postcode" (3/17). The field must contain a minimum of 2 and a maximum of 9 characters.</t>
  </si>
  <si>
    <t>Formatfejl i dataelement 3/17: Klarerer postnummer. Feltet skal indeholde mindst 2 og højest 9 tegn.</t>
  </si>
  <si>
    <t>BR_VALI_0401_12</t>
  </si>
  <si>
    <t>VR #79</t>
  </si>
  <si>
    <t>According to Danish rules the data element 3/17 'Declarant - name' the entry must be more than or equal to an3 if populated</t>
  </si>
  <si>
    <t>DK3009</t>
  </si>
  <si>
    <t>Format error in field "Declarant name" (3/17). The field must contain a minimum of 3 and a maximum of 70 characters.</t>
  </si>
  <si>
    <t>Formatfejl i dataelement 3/17: Klarerer navn. Feltet skal indeholde mindst 3 og højest 70 tegn.</t>
  </si>
  <si>
    <t>BR_VALI_0401_09</t>
  </si>
  <si>
    <t>VR #89</t>
  </si>
  <si>
    <t>According to Danish rules the data element 3/18 'Declarant identification no.' must be populated</t>
  </si>
  <si>
    <t>DK3019</t>
  </si>
  <si>
    <t>Format error in field "Declarant identification no" (3/18). The field must contain a maximum of 17 characters.</t>
  </si>
  <si>
    <t>Formatfejl i dataelement 3/18: Klarerer identifikatonsnummer (EORI-nummer). Feltet må højest indeholde 17 tegn.</t>
  </si>
  <si>
    <t>FT-3490, EKS-9949, EKS-10134, EKS-10135, EKS-10136, EKS-7020, EKS-10378, EKS-10385</t>
  </si>
  <si>
    <t>BR_VALI_0401_19</t>
  </si>
  <si>
    <t>VR #81</t>
  </si>
  <si>
    <t>According to Danish rules the data element 3/17 'Declarant - street and number' the entry must be more than or equal to an3 if populated</t>
  </si>
  <si>
    <t>DK3011</t>
  </si>
  <si>
    <t>Format error in field "Declarant city" (3/17). The field must contain a minimum of 3 and a maximum of 70 characters.</t>
  </si>
  <si>
    <t>Formatfejl i dataelement 3/17: Klarerer adresse. Feltet skal indeholde mindst 3 og højest 70 tegn.</t>
  </si>
  <si>
    <t>BR_VALI_0401_11</t>
  </si>
  <si>
    <t>VR #80</t>
  </si>
  <si>
    <t>According to Danish rules the data element 3/17 'Declarant - city' the entry must be more than or equal to an2 if populated</t>
  </si>
  <si>
    <t>DK3010</t>
  </si>
  <si>
    <t>Format error in field "Declarant city" (3/17). The field must contain a minimum of 2 and a maximum of 35 characters.</t>
  </si>
  <si>
    <t>Formatfejl i dataelement 3/17: Klarerer by. Feltet skal indeholde mindst 2 og højest 35 tegn.</t>
  </si>
  <si>
    <t>BR_VALI_0401_10</t>
  </si>
  <si>
    <t>VR #93</t>
  </si>
  <si>
    <t>According to Danish rules the data element 6/14 'Commodity code - Combined Nomenclature code' must be populated</t>
  </si>
  <si>
    <t>DK3023</t>
  </si>
  <si>
    <t>Format Error in field "Commodity code" (6/14), the field must contain of 6 digits.</t>
  </si>
  <si>
    <t>Formatfejl i dataelement 6/14 på varepost nr. : Varekode. Feltet skal bestå af 6 tal.</t>
  </si>
  <si>
    <t>BR_VALI_0401_23</t>
  </si>
  <si>
    <t>VR #87</t>
  </si>
  <si>
    <t>According to Danish rules the data element 1/2 'Additional declaration type' must be populated</t>
  </si>
  <si>
    <t>DK3017</t>
  </si>
  <si>
    <t>Format error in field "Additional declaration type" (1/2). The field must consist of one letter.</t>
  </si>
  <si>
    <t>Formatfejl i dataelement 1/2: Supplerende angivelsestype. Feltet skal bestå af et bogstav.</t>
  </si>
  <si>
    <t>BR_VALI_0401_17</t>
  </si>
  <si>
    <t>VR #145</t>
  </si>
  <si>
    <t>Format validation of 5/23 'Location of goods-Identification of location UN/LOCODE': The specified value must be max. (incl.) 17 alphanumeric characters</t>
  </si>
  <si>
    <t>Format validation of addtional message (I2)</t>
  </si>
  <si>
    <t>DK1077</t>
  </si>
  <si>
    <t>Format error in field  5/23 'Location of goods-Identification of location UN/LOCODE': The specified value must be max. (incl.) 17 alphanumeric characters</t>
  </si>
  <si>
    <t>Formatfejl i data element 5/23 'Varerplacering - UN/LOCODE': Den angivne værdi må højst være (inkl.) 17 alfanumeriske tegn.</t>
  </si>
  <si>
    <t>FT-5611</t>
  </si>
  <si>
    <t>VR #146</t>
  </si>
  <si>
    <t>Format validation of 5/23 'Location of goods-Identification of location Customs office': The specified value must be max. (incl.) 8 alphanumeric characters</t>
  </si>
  <si>
    <t>DK1078</t>
  </si>
  <si>
    <t>Format error in field  5/23 'Location of goods-Identification of location Customs office': The specified value must be max. (incl.) 8 alphanumeric characters</t>
  </si>
  <si>
    <t>Formatfejl i data element 5/23 'Varerplacering - Toldstedskode': Den angivne værdi må højst være (inkl.) 8 alfanumeriske tegn.</t>
  </si>
  <si>
    <t>VR #147</t>
  </si>
  <si>
    <t>Format validation of 5/23 'Location of goods-Address Street and number': If it is filled out, then it can be at most 70an</t>
  </si>
  <si>
    <t>DK1079</t>
  </si>
  <si>
    <t>Format error in field  5/23 Address - Street and number': The specified value must be max. (incl.) 70 alphanumeric characters</t>
  </si>
  <si>
    <t>Formatfejl i data element 5/23 'Adresse - Vejnavn og nummer': Den angivne værdi må højst være (inkl.) 70 alfanumeriske tegn.</t>
  </si>
  <si>
    <t>VR #148</t>
  </si>
  <si>
    <t>Format validation of 5/23 'Location of goods- City name': If it is filled out, then it can be at most 35an</t>
  </si>
  <si>
    <t>DK1080</t>
  </si>
  <si>
    <t>Format error in field  5/23 Address - City name': The specified value must be max. (incl.) 35 alphanumeric characters</t>
  </si>
  <si>
    <t>Formatfejl i data element 5/23 'Adresse - Bynavn': Den angivne værdi må højst være (inkl.) 35 alfanumeriske tegn.</t>
  </si>
  <si>
    <t>VR #113</t>
  </si>
  <si>
    <t>VIII/9 on the invalidation application must be E</t>
  </si>
  <si>
    <t>DK2154</t>
  </si>
  <si>
    <t>Field VIII/9 on the invalidation application must be E</t>
  </si>
  <si>
    <t>Felt VIII/9 på invalideringen skal have værdi E</t>
  </si>
  <si>
    <t>VR #112</t>
  </si>
  <si>
    <t>VIII/8 on the invalidation application must be B00</t>
  </si>
  <si>
    <t>DK2153</t>
  </si>
  <si>
    <t>Field VIII/8 on the invalidation application must be B00</t>
  </si>
  <si>
    <t>Felt VIII/8 på invalideringen skal have værdi B00</t>
  </si>
  <si>
    <t>DK2163</t>
  </si>
  <si>
    <t>Field VIII/7 on the repayment/remission application must be filled out and Curency must be DKK</t>
  </si>
  <si>
    <t>Felt VIII/7 på ansøgningen om godtgørelse/fritagelse skal være udfyldt og Valuta skal være DKK</t>
  </si>
  <si>
    <t>Cross validation of VIII/7 and total amount on the declaration</t>
  </si>
  <si>
    <t>DK2028</t>
  </si>
  <si>
    <t>Field VIII/7 must not be greater than the total amount on the declaration.</t>
  </si>
  <si>
    <t>Beløbet angivet i felt VIII/7 må ikke overstige det totale beløb på angivelsen.</t>
  </si>
  <si>
    <t xml:space="preserve">Validation of D.E. 1/1 </t>
  </si>
  <si>
    <t>DK2022</t>
  </si>
  <si>
    <t>Field 1/1 in the application must be REP.</t>
  </si>
  <si>
    <t>Felt 1/1 skal på ansøgningen skal have værdi REP.</t>
  </si>
  <si>
    <t>If declaration contains extensions, they should be contained in codelist 50012</t>
  </si>
  <si>
    <t>Ship Supply extensions Validation</t>
  </si>
  <si>
    <t>DK11400</t>
  </si>
  <si>
    <t>Extenstion code is not valid</t>
  </si>
  <si>
    <t>Udvidelseskoden er ikke gyldig</t>
  </si>
  <si>
    <t>If "requested procedure" (11 09 001 000) = 63, then "Additional fiscal reference" (13 16 000 000) must be filled in, Role (13 16 031 000) must be = FR2</t>
  </si>
  <si>
    <t>DK1100</t>
  </si>
  <si>
    <t>Error: when requested procedure (11 09 001 000) = 63, then "additional fiscal reference" (13 16 000 000) must be filled in, and Role  (13 16 031 000) must be = FR2</t>
  </si>
  <si>
    <t>Fejl: Når anmodede procedure (11 09 001 000) er 63, skal supplerende skattereference (13 16 000 000) være udfyldt og rolle
(13 16 031 000) skal være FR2.</t>
  </si>
  <si>
    <t>FT-6519 (H1)</t>
  </si>
  <si>
    <t>DKW1100</t>
  </si>
  <si>
    <t xml:space="preserve">If "requested procedure" (11 09 001 000) = 48 or 61, then authorisation (12 12 000 000) must be filled in, and referencenumber (12 02 001 000) must be = "DKOPO&lt;nr&gt;"  or additional information (12 02 000 000) must be filled in, additional information code 12 02 008 000) must be = 00100 </t>
  </si>
  <si>
    <t>Error: when requested procedure (11 09 001 000) = 48 or 61, then authorisation (12 12 000 000) must be DKOPO or additional information (12 02 000 000) must be filled in, additional information code 12 02 008 000) must be = 00100</t>
  </si>
  <si>
    <t>Fejl: Når anmodede procedure (11 09 001 000) er 48 or 61, skal der henvises til bevilling DKOPO (12 12 000 000) eller anmodes om enkeltstående bevilling i supplerende oplysninger (12 02 008 000) kode = 00100.</t>
  </si>
  <si>
    <t>FT-21057 (H1)</t>
  </si>
  <si>
    <t>If "requested procedure" (11 09 001 000) = 46, then authorisation (12 12 000 000) must be filled in, and referencenumber (12 02 001 000) must be = "DKOPO&lt;nr&gt;"</t>
  </si>
  <si>
    <t>Error: when requested procedure (11 09 001 000) = 46, then authorisation (12 12 000 000) must be DKOPO</t>
  </si>
  <si>
    <t>Fejl: Når anmodede procedure (11 09 001 000) er 46, skal der henvises til en bevilling DKOPO (12 12 000 000)</t>
  </si>
  <si>
    <t>If "requested procedure" (11 09 001 000) = 44, then authorisation (12 12 000 000) must be filled in, and referencenumber (12 02 001 000) must be = "DKEUSnr"  or additional information (12 02 000 000) must be filled in, additional information code 12 02 008 000) must be = 00100 (H1)</t>
  </si>
  <si>
    <t>Error: when requested procedure (11 09 001 000) = 44, then authorisation (12 12 000 000) must be DKEUS or additional information (12 02 000 000) must be filled in, additional information code 12 02 008 000) must be = 00100</t>
  </si>
  <si>
    <t>Fejl: Når anmodede procedure (11 09 001 000) er 44, skal der  henvises til bevilling DKEUS (12 12 000 000) eller anmodes om enkeltstående bevilling i supplerende oplysninger (12 02 008 000) kode = 00100.</t>
  </si>
  <si>
    <t xml:space="preserve"> If "requested procedure" (11 09 001 000) = 42, then "Additional fiscal reference" (13 16 000 000) must be filled in, Role (13 16 031 000) must be = FR2 </t>
  </si>
  <si>
    <t>DK1099</t>
  </si>
  <si>
    <t xml:space="preserve">Error: when requested procedure (11 09 001 000) = 42, then "Additional fiscal reference" (13 16 000 000) must be filled in and Role (13 16 031 000) must be FR2. </t>
  </si>
  <si>
    <t>Fejl: Når anmodede procedure (11 09 001 000) er 42, skal supplerende skattereference (13 16 000 000) være udfyldt og rolle
(13 16 031 000) skal være FR2.</t>
  </si>
  <si>
    <t>DKW1099</t>
  </si>
  <si>
    <t>If Representative Contaact person Name' (13 06 074 016) is populated, then 'Contact Person Phone number' (13 06 074 075) and 'Contact Person E-mail address' (13 06 074 076) must be populated</t>
  </si>
  <si>
    <t>Error: when contact person name for the representative is populated, then contact person Phone number and contact person E-mail address must be filled in.</t>
  </si>
  <si>
    <t>Fejl, når datafelt 1306074000 "Navn på kontaktperson for repræsentant" er udfyldt, skal der angives kontaktpersons telefonnummer (felt 1306074075) og E-mail adresse (felt 1306074076).</t>
  </si>
  <si>
    <t>FT-15035
FT-11238 (H1)</t>
  </si>
  <si>
    <t xml:space="preserve">If Declarant 'Contact person Name' (13 05 074 016) is populated, then 'Contact Person Phone number' (13 05 074 075) and 'Contact Person E-mail address' (13 05 074 076) must be populated </t>
  </si>
  <si>
    <t>Error: when contact person name for the declarant is populated, then contact person Phone number and contact person E-mail address must be filled in.</t>
  </si>
  <si>
    <t>Fejl, når datatelt 1305074000 "Navn på kontaktperson for klarerer" er udfyldt, skal der angives kontaktpersons telefonnummer (felt 1305074075) og kontaktpersons E-mail (felt 1305074076).</t>
  </si>
  <si>
    <t>If "Importer identification number" (13 04 017 000) = EORI, then the name and adress must not be filled in.</t>
  </si>
  <si>
    <t>Error: when "Importer identification number" (13 04 017 000) is an EORI number, then the name and adress must not be filled in.</t>
  </si>
  <si>
    <t>Fejl, når "Importørens identifikations nummer" (13 04 017 000) er udfyldt med et EORI nr, må navn og adresse ikke udfyldes for importør (13 04 000 000).</t>
  </si>
  <si>
    <t>FT-5204</t>
  </si>
  <si>
    <t>If 'Additional declaration type' (11 02 000 000) = A, then 'Location of goods' (16 15 000 000) must be filled in</t>
  </si>
  <si>
    <t>Error: when "Additional declaration type" (11 02 000 000)is A, then "location of goods" (16 15 000 000) must be filled in.</t>
  </si>
  <si>
    <t>Fejl: Når 'supplerende angivelsestype' (11 02 000 000), er A, skal  'lokalisering af varerne'  (16 15 000 000)være udfyldt.</t>
  </si>
  <si>
    <t>FT-5204
FT-11238 (H1)</t>
  </si>
  <si>
    <t xml:space="preserve">If "declarant identification number"(13 05 017 000) = EORI, then the name and adress must not be filled in. </t>
  </si>
  <si>
    <t>Internal field validation</t>
  </si>
  <si>
    <t xml:space="preserve">Error: when  "declarant identification number"(13 05 017 000)= EORI, then the name and adress must not be filled in. </t>
  </si>
  <si>
    <t>Fejl, når "klarerer identifikations nummer" (13 05 017 000) er udfyldt, må navn og adresse ikke udfyldes for klarerer (3/17).</t>
  </si>
  <si>
    <t>Warehouse Identifier' (12 11 015 000) must be valid on the day of validation in DK-CRS (H1)</t>
  </si>
  <si>
    <t>DK2043</t>
  </si>
  <si>
    <t>Error: 'Warehouse Identifier' (12 11 015 000) the number does not exist or is not valid.</t>
  </si>
  <si>
    <t>Fejl, 'Toldoplags Identifikation' (12 11 015 000)Toldoplagsnummer findes ikke eller er ikke validt.</t>
  </si>
  <si>
    <t>FT-6517</t>
  </si>
  <si>
    <t>DKW2043</t>
  </si>
  <si>
    <t>Mandatory field validation of A1, A2</t>
  </si>
  <si>
    <t>DK3084</t>
  </si>
  <si>
    <t xml:space="preserve">Error: Type of packages (18 06 003 000) must be filled and cannot be empty </t>
  </si>
  <si>
    <t>Fejl 'Pakke Type' (18 03 003 000) skal være udfyldt og må ikke være tom</t>
  </si>
  <si>
    <t>EKS-10378, EKS-10385</t>
  </si>
  <si>
    <t>Mandatory field validation of B1, B2, B3, B4, C1, A1, A2</t>
  </si>
  <si>
    <t>DK3075</t>
  </si>
  <si>
    <t>Error: Type of location (16 15 045 000) must be filled and cannot be empty</t>
  </si>
  <si>
    <t>Fejl:  'Lokalisering af varerne type' (16 15 045 000) skal udfyldes og må ikke være tom</t>
  </si>
  <si>
    <t>EKS-9949, EKS-10134, EKS-10135, EKS-10136, EKS-7020, EKS-10378, EKS-10385</t>
  </si>
  <si>
    <t>DKW3075</t>
  </si>
  <si>
    <t>BR_VALI_0401_30</t>
  </si>
  <si>
    <t>VR #138</t>
  </si>
  <si>
    <t>External validation
IOSS</t>
  </si>
  <si>
    <t>DK2013</t>
  </si>
  <si>
    <t>Error: The IOSS VAT Id number must be 12 characters long</t>
  </si>
  <si>
    <t>Fejl i "Momsidentifikationsnummer IOSS" (3/40), nummeret skal være 12 karakterer langt</t>
  </si>
  <si>
    <t>FT-2200
FT-2567</t>
  </si>
  <si>
    <t>VR #139</t>
  </si>
  <si>
    <t>DK2014</t>
  </si>
  <si>
    <t>Error: The IOSS VAT Id number has an invalid format</t>
  </si>
  <si>
    <t>Fejl i "Momsidentifikationsnummer IOSS" (3/40), nummeret har et ugyldigt format</t>
  </si>
  <si>
    <t>VR #140</t>
  </si>
  <si>
    <t>DK2015</t>
  </si>
  <si>
    <t>Error: The IOSS VAT Id consultation date has an invalid format</t>
  </si>
  <si>
    <t>Fejl i "Momsidentifikationsnummer IOSS" dato, konsultationsdatoen er ugyldig</t>
  </si>
  <si>
    <t>VR #142</t>
  </si>
  <si>
    <t>DK2017</t>
  </si>
  <si>
    <t>Error: The IOSS service was unable to connect to the database</t>
  </si>
  <si>
    <t xml:space="preserve">Fejl i "IOSS Service", servicen var ude af stand til at forbinde til databasen </t>
  </si>
  <si>
    <t>VR #141</t>
  </si>
  <si>
    <t>DK2016</t>
  </si>
  <si>
    <t>Error: The IOSS service request has an invalid format</t>
  </si>
  <si>
    <t>Fejl i "IOSS Service", service forespørgslen har en ugyldigt format</t>
  </si>
  <si>
    <t>VR #143</t>
  </si>
  <si>
    <t>DK2018</t>
  </si>
  <si>
    <t>Error: The IOSS database table iossvatno illegally contains multiple instances of the same VAT Id number</t>
  </si>
  <si>
    <t>Fejl i "IOSS Service" databasen indeholder ulovlivt flere instancer af the samme "Momsidentifikationsnummer IOSS",</t>
  </si>
  <si>
    <t>If Tax type" (14 03 039 000 ) has the format n1an2, then the "Importer identification number" (13 04 017 000) must have af valid authorisation regarding excise duty = Tax type specified in D.E. 14 03 039 000.</t>
  </si>
  <si>
    <t>DK2042</t>
  </si>
  <si>
    <t>Error: The importer does not have a valid authorization for the tax-type (excise duty) specified in 'Tax type' (14 03 039 000).</t>
  </si>
  <si>
    <t>Fejl, Importøren har ikke en valid authorisation for den valgte afgiftstype (punktafgift) angivet i 'afgiftstype' (14 03 039 000)</t>
  </si>
  <si>
    <t>DKW2042</t>
  </si>
  <si>
    <t>DK3044</t>
  </si>
  <si>
    <t>Error: The combination of procedurecodes are not allowed/incorrect. Please choose the correct values for 11 09 001 000, 11 09 002 000 and 11 10 000 000</t>
  </si>
  <si>
    <t>Fejl: Kombinationen af ​​procedurekoder er ikke tilladt/forkert. Vælg venligst de korrekte værdier for 11 09 001 000, 11 09 002 000 og 11 10 000 000</t>
  </si>
  <si>
    <t>EKS-6956</t>
  </si>
  <si>
    <t>DK3055</t>
  </si>
  <si>
    <t>Error: The combination of procedurecodes are not allowed/incorrect for C1 declarations. Please choose the correct values for 11 09 001 000, 11 09 002 000 and 11 10 000 000</t>
  </si>
  <si>
    <t>Fejl: Kombinationen af ​​procedurekoder er ikke tilladt/forkert for C1 erklæringer. Vælg venligst de korrekte værdier for 11 09 001 000, 11 09 002 000 og 11 10 000 000</t>
  </si>
  <si>
    <t>EKS-6796</t>
  </si>
  <si>
    <t>procedure code combination B4</t>
  </si>
  <si>
    <t>DK3057</t>
  </si>
  <si>
    <t>Error: The combination of procedurecodes are not allowed/incorrect for B4 declarations. Please choose the correct values for 10 00 000, 10 21 100, 10 21 200, 10 22 100, 10 22 200, 10 40 000, 10 23 000, 10 42 000, 10 44 000 and 10 78 000</t>
  </si>
  <si>
    <t>Fejl: Kombinationen af ​​procedurekoder er ikke tilladt/forkert for B4 erklæringer. Vælg venligst de korrekte værdier for 10 00 000, 10 21 100, 10 21 200, 10 22 100, 10 22 200, 10 40 000, 10 23 000, 10 42 000, 10 44 000 and 10 78 000</t>
  </si>
  <si>
    <t>EKS-8881, EKS8882</t>
  </si>
  <si>
    <t>procedure code combination B2</t>
  </si>
  <si>
    <t>DK3058</t>
  </si>
  <si>
    <t>Error: The combination of procedurecodes are not allowed/incorrect for B2 declarations. Please choose the correct values for 22 00 100, 22 00 200, 22 00 500, 22 00 550, 22 51 200, 21 00 100, 21 00 200, 21 00 299, 21 51 200</t>
  </si>
  <si>
    <t>Fejl: Kombinationen af ​​procedurekoder er ikke tilladt/forkert for B2 erklæringer. Vælg venligst de korrekte værdier for  22 00 100, 22 00 200, 22 00 500, 22 00 550, 22 51 200, 21 00 100, 21 00 200, 21 00 299, 21 51 200</t>
  </si>
  <si>
    <t>EKS-7213</t>
  </si>
  <si>
    <t>If H2 then the "requested procedure" must only be 71, then the previous procedure must be in the list of allowed combination for H2.</t>
  </si>
  <si>
    <t>DK1095</t>
  </si>
  <si>
    <t>Error: the combination of data element 11 09 001 000 requested procedure and data element 11 09 002 000 previous procedure is not allowed for H2.</t>
  </si>
  <si>
    <t>Fejl: kombinationen af dataelement 11 09 001 000 anmodet procedure og dataelement 11 09 002 000 forudgående procedure er ikke tilladt for H2.</t>
  </si>
  <si>
    <t>FT-14165 (H2)</t>
  </si>
  <si>
    <t>DKW1095</t>
  </si>
  <si>
    <t>If H1 then the 'requested procedure' (11 09 001 000) must only be one of 01, 07, 40, 42, 43, 44, 45, 46, 48, 61, 63, 68, then the previous procedure must be in the list of allowed combination for H1.</t>
  </si>
  <si>
    <t>DK1089</t>
  </si>
  <si>
    <t>Error: the combination of data element 11 09 001 000 requested procedure and data element 11 09 002 000 previous procedure is not allowed for H1.</t>
  </si>
  <si>
    <t>Fejl: kombinationen af dataelement 11 09 001 000 anmodet procedure og dataelement 11 09 002 000 forudgående procedure er ikke tilladt for H1.</t>
  </si>
  <si>
    <t>FT-6516 (H1)</t>
  </si>
  <si>
    <t>DKW1089</t>
  </si>
  <si>
    <t>Mismatch between authorisation types and authorisation number</t>
  </si>
  <si>
    <t>DK2048</t>
  </si>
  <si>
    <t>Error: The Authorisation reference number in D.E. 12 12  001 000 does not relate to the type specified in D.E. 12 12 002 000</t>
  </si>
  <si>
    <t>Fejl: Bevillingsnummeret i D.E. 12 12 001 000 relaterer sig ikke til bevillingstypen i D.E. 12 12 002 000</t>
  </si>
  <si>
    <t>EKS-11558</t>
  </si>
  <si>
    <t xml:space="preserve">VR # </t>
  </si>
  <si>
    <t>If there is customs debt on a declaration, the declarant must apply for an invalidation and repayment application instead of a plain invalidation application</t>
  </si>
  <si>
    <t>DK1096</t>
  </si>
  <si>
    <t>Error: the applicant must submit an invalidation and repayment application instead of a invalidation application.</t>
  </si>
  <si>
    <t>Fejl: ansøgeren skal indsende en ansøgning om ugyldiggørelse og godtgørelse i stedet for en ansøgning om ugyldiggørelse.</t>
  </si>
  <si>
    <t>FT-8670</t>
  </si>
  <si>
    <t>The "commodity code" (18 09 056 000) must not start with 99 (e.g. 99xxxx)</t>
  </si>
  <si>
    <t>DK1043</t>
  </si>
  <si>
    <t>Error: The "commodity code" (18 09 056 000) must not start with 99, for this declaration type.</t>
  </si>
  <si>
    <t xml:space="preserve">Fejl i  "varekode" (18 09 056 000), der kan ikke angives en varekode indeholdende 99xxxx i den valgte angivelsestype. </t>
  </si>
  <si>
    <t>FT-3697</t>
  </si>
  <si>
    <t>BR_VALI_1043_01</t>
  </si>
  <si>
    <t>Mandatory field validation of B1, B2, B3, B4</t>
  </si>
  <si>
    <t>DK3079</t>
  </si>
  <si>
    <t>Error: Statistical value (99 06 001 000) must be filled and cannot be empty</t>
  </si>
  <si>
    <t>Fejl: 'Statistisk værdi' (99 06 001 000) skal udfyldes og må ikke være tom</t>
  </si>
  <si>
    <t>EKS-9949, EKS-10134, EKS-10135, EKS-10136</t>
  </si>
  <si>
    <t>BR_VALI_0401_34</t>
  </si>
  <si>
    <t>Mandatory field validation of A2</t>
  </si>
  <si>
    <t>DK3085</t>
  </si>
  <si>
    <t xml:space="preserve">Error: Specific circumstance indicator (11 04 001 000) must be filled and cannot be empty </t>
  </si>
  <si>
    <t>Fejl 'specifik omstændighedsindikator' (11 04 001 000) skal være udfyldt og må ikke være tom</t>
  </si>
  <si>
    <t>EKS-10385</t>
  </si>
  <si>
    <t>Mandatory field validation of B1, B3, B4, C1</t>
  </si>
  <si>
    <t>DK3077</t>
  </si>
  <si>
    <t>Error: Shipping marks (18 06 054 000) must be filled and cannot be empty</t>
  </si>
  <si>
    <t>Fejl: 'Forsendelsesmærker' (18 06 054 000) skal udfyldes og må ikke være tomme</t>
  </si>
  <si>
    <t>EKS-9949, EKS-10135, EKS-10136, EKS-7020</t>
  </si>
  <si>
    <t>BR_VALI_0401_32</t>
  </si>
  <si>
    <t>DK3074</t>
  </si>
  <si>
    <t>Error: Qualifier of identification (16 15 046 000) must be filled and cannot be empty</t>
  </si>
  <si>
    <t>Fejl: 'Identificationskode' (16 15 046 000) skal udfyldes og må ikke være tom</t>
  </si>
  <si>
    <t>DKW3074</t>
  </si>
  <si>
    <t>BR_VALI_0401_29</t>
  </si>
  <si>
    <t>Mandatory field validation of B1, B2, B3, C1</t>
  </si>
  <si>
    <t>DK3078</t>
  </si>
  <si>
    <t>Error: Net mass (18 01 001 000) must be filled and cannot be empty</t>
  </si>
  <si>
    <t>Fejl: 'Nettomasse' (18 01 001 000) skal udfyldes og må ikke være tom</t>
  </si>
  <si>
    <t>EKS-9949, EKS-10134, EKS-10135, EKS-7020</t>
  </si>
  <si>
    <t>BR_VALI_0401_33</t>
  </si>
  <si>
    <t>DK3050</t>
  </si>
  <si>
    <t>Error: Must have a valid "warehouse identifier" (12 11 015 000).</t>
  </si>
  <si>
    <t>Fejl: Skal have en gyldig "lageridentifikator" (12 11 015 000).</t>
  </si>
  <si>
    <t>EKS-6432, EKS-6952, EKS-8876</t>
  </si>
  <si>
    <t>DK3053</t>
  </si>
  <si>
    <t>Error: Must have a valid "warehouse identifier" (12 11 015 000) and country of destination  (16 03 001 000) must be a EU country.</t>
  </si>
  <si>
    <t>Fejl: Skal have en gyldig "lageridentifikator" (12 11 015 000), og bestemmelseslandet (16 03 001 000) skal være et EU-land.</t>
  </si>
  <si>
    <t>EKS-6432, EKS-6952</t>
  </si>
  <si>
    <t>The Country code of the importer (13 04 018 020) must only be filled in if "Importer Identification Number" (13 04 017 000) is in a reference list of valid EORI numbers</t>
  </si>
  <si>
    <t>DK1085</t>
  </si>
  <si>
    <t>Error: it is only when a valid EORI number is in data element 13 04 017 000 identification number of the importer that data element 13 04 018 020 country code of the importer must be filled in.</t>
  </si>
  <si>
    <t xml:space="preserve">Fejl:  Kun hvis der er et validt EORI nr. i dataelement 13 04 017 000 importøridentifikationsnummer så skal dataelement 13 04 018 020 landekode være udfyldt. </t>
  </si>
  <si>
    <t>FT-10157</t>
  </si>
  <si>
    <t>DK3052</t>
  </si>
  <si>
    <t>Error: in authorization reference (12 12 001 000). Authorization reference must start with DKIPO.</t>
  </si>
  <si>
    <t>Fejl: i autorisationsreference (12 12 001 000). Autorisationsreference skal starte med DKIPO.</t>
  </si>
  <si>
    <t>DK3051</t>
  </si>
  <si>
    <t>Error: in authorization reference (12 12 001 000). Authorization reference must start with DKEUS</t>
  </si>
  <si>
    <t>Fejl: i autorisationsreference (12 12 001 000). Autorisationsreference skal starte med DKEUS.</t>
  </si>
  <si>
    <t>DK3056</t>
  </si>
  <si>
    <t>Error: in authorization reference (12 12 001 000). Authorization reference must start with DKCWP, DKCW1 or DKCW2.</t>
  </si>
  <si>
    <t>Fejl: i autorisationsreference (12 12 001 000). Autorisationsreference skal starte med DKCWP, DKCW1 eller DKCW2.</t>
  </si>
  <si>
    <t>EKS-8876</t>
  </si>
  <si>
    <t>If data element 5/23 'Qualifier identification' = Y, then data element 5/23 'Autorisation number' must be provided in Identification of location</t>
  </si>
  <si>
    <t>Internal field validation
(I2)</t>
  </si>
  <si>
    <t>DK1073</t>
  </si>
  <si>
    <t>Error: If data element (5/23) "Qualifier identification" = "Y", then data element (5/23) "Autorisation number" must be provided in Identification of location</t>
  </si>
  <si>
    <t>Fejl i data element (5/23) når "Lokalisering af varerne" = "Y", så skal (5/23), bevillingsnummer være angivet.</t>
  </si>
  <si>
    <t>BR_ADDM_0206_04</t>
  </si>
  <si>
    <t>If data element 5/23 'Qualifier identification' = Y, then data element 5/23 'Additional Identifier' must be provided</t>
  </si>
  <si>
    <t>DK1074</t>
  </si>
  <si>
    <t>Error: If data element (5/23) "Qualifier identification" = "Y", then data element (5/23) "Additional Identifier" must be provided</t>
  </si>
  <si>
    <t>Fejl i "Lokalisering af varerne" (5/23), når identifikationskvalifikator = "Y" skal supplerende ID angives.</t>
  </si>
  <si>
    <t>FT-3404
(I2)</t>
  </si>
  <si>
    <t>BR_ADDM_0206_05</t>
  </si>
  <si>
    <t>If "Transport cost" (14 15 000 000) are declared both on declaration level and goods item level, then the sum of the amounts from all items must be equal to the declared amount on declaration level.</t>
  </si>
  <si>
    <t xml:space="preserve">Error: If "Transport cost" (14 15 000 000)are declared both on declaration level and goods item level, then the sum of the amounts from all items must be equal to the declared amount on declaration level. </t>
  </si>
  <si>
    <t xml:space="preserve">Fejl i "Transportomkostninger" (14 15 000 000) der er uoverensstemmelser mellem det der er angivet på varepost- og hovedoplysninger.  </t>
  </si>
  <si>
    <t>Mandatory field validation of C1, A1</t>
  </si>
  <si>
    <t>DK3080</t>
  </si>
  <si>
    <t>Error: Gross mass (18 04 001 000) must be filled and cannot be empty</t>
  </si>
  <si>
    <t>Fejl: 'Bruttomasse' (18 04 001 000) skal udfyldes og må ikke være tom</t>
  </si>
  <si>
    <t>EKS-7020, EKS-10378, EKS-10385</t>
  </si>
  <si>
    <t>Mandatory field validation of B1, B2, B3, B4, C1</t>
  </si>
  <si>
    <t>DK3071</t>
  </si>
  <si>
    <t>Error: Exporter Identification number (13 01 017 000) must be filled and cannot be empty</t>
  </si>
  <si>
    <t>Fejl: 'Eksportør identifikations nummer' (13 01 017 000) skal udfyldes og må ikke være tomt</t>
  </si>
  <si>
    <t>EKS-9949, EKS-10134, EKS-10135, EKS-10136, EKS-7020</t>
  </si>
  <si>
    <t>BR_VALI_0401_26</t>
  </si>
  <si>
    <t>Mandatory field validation of B1, B2, B4</t>
  </si>
  <si>
    <t>DK3072</t>
  </si>
  <si>
    <t>Error: Delivery terms (14 01 000 000) or Incoterm code (14 01 035 000) must both be filled and cannot be empty</t>
  </si>
  <si>
    <t>Fejl: 'Leveringsbetingelser' (14 01 000 000) eller 'Incoterm kode' (14 01 035 000) skal begge udfyldes og må ikke være tomme</t>
  </si>
  <si>
    <t>EKS-9949, EKS-10134, EKS-10136</t>
  </si>
  <si>
    <t>BR_VALI_0401_27</t>
  </si>
  <si>
    <t>DK3048</t>
  </si>
  <si>
    <t xml:space="preserve">Error: Declarant must have the bev_code 166 </t>
  </si>
  <si>
    <t>Fejl: Erklærer skal have bev_code 166.</t>
  </si>
  <si>
    <t>Data element 5/23 'Authorisation number' must be DK_n9 (journalnr)_Bev_kod (must be 402 or 406 or 408 or 409)</t>
  </si>
  <si>
    <t>DK1075</t>
  </si>
  <si>
    <t>Error: Data element (5/23) "Authorisation number" must be "DK_n9 (journalnr)_Bev_kod" (must be "402" or "406" or "408" or "409")</t>
  </si>
  <si>
    <t>Fejl i "Lokalisering af varerne" (5/23), bevillingskode eller journalnummer er ikke angivet korrekt, bevillingskode skal være "402", "406", "408" eller "409".</t>
  </si>
  <si>
    <t>BR_ADDM_0206_06</t>
  </si>
  <si>
    <t>DK3087</t>
  </si>
  <si>
    <t>Error: customs office of Exit (17 01 001 000) is not a Danish custom office</t>
  </si>
  <si>
    <t>Fejl "Toldstedskoden" (17 01 001 000) skal være et dansk Toldsted</t>
  </si>
  <si>
    <t>EKS-9574 
EKS-9572</t>
  </si>
  <si>
    <t>DK3083</t>
  </si>
  <si>
    <t xml:space="preserve">Error: Customs office of exit - Reference number (17 01 001 000) must be filled and cannot be empty </t>
  </si>
  <si>
    <t>Fejl 'Udgangstoldsted' (13 12 017 000) skal være udfyldt og må ikke være tom</t>
  </si>
  <si>
    <t>If "previous procedure" (11 09 002 000) = 71 or 78, then country of dispatch/export (16 06 000 000) must be in list of EU-country (AT, BE, CY, CZ, DE, DK, EE, ES, FI, FR, GR, HU, IE, IT, LT, LV, LU, MT, NL, PL, PT, RO, SE, SI, SK, XR) (H1)</t>
  </si>
  <si>
    <t>DK1101</t>
  </si>
  <si>
    <t>Error: country of dispatch/export (16 06) and country of origin (16 08) must be DK or EU for the combination of procedure code.</t>
  </si>
  <si>
    <t>Fejl: afsendelsesland og oprindelsesland skal være DK eller EU-land for den valgte procedurekode.</t>
  </si>
  <si>
    <t xml:space="preserve">FT-6519 (H1)
</t>
  </si>
  <si>
    <t>DKW1101</t>
  </si>
  <si>
    <t>DK3045</t>
  </si>
  <si>
    <t>Error: Country of destination (16 03 001 000) must not be a EU country.</t>
  </si>
  <si>
    <t>Fejl: Bestemmelsesland (16 03 001 000) må ikke være et EU-land.</t>
  </si>
  <si>
    <t>EKS-6432, EKS-6952, EKS-7210</t>
  </si>
  <si>
    <t>DK3049</t>
  </si>
  <si>
    <t xml:space="preserve">Error: Country of destination (16 03 001 000) must be FI, FR, GR, IT, ES, DE. </t>
  </si>
  <si>
    <t>Fejl: Bestemmelsesland (16 03 001 000) skal være FI, FR, GR, IT, ES, DE.</t>
  </si>
  <si>
    <t>DK3047</t>
  </si>
  <si>
    <t>Error: Country of destination (16 03 001 000) must be EU country, but not DK.</t>
  </si>
  <si>
    <t>Fejl: Bestemmelsesland (16 03 001 000) skal være EU-land, men ikke Danmark (DK).</t>
  </si>
  <si>
    <t>DK3046</t>
  </si>
  <si>
    <t>Error: Country of destination (16 03 001 000) must be DK.</t>
  </si>
  <si>
    <t>Fejl: Bestemmelsesland (16 03 001 000) skal være Danmark (DK).</t>
  </si>
  <si>
    <t>Mandatory field validation of A1</t>
  </si>
  <si>
    <t>DK3082</t>
  </si>
  <si>
    <t xml:space="preserve">Error: Carrier - Identification number (13 12 017 000) must be filled and cannot be empty </t>
  </si>
  <si>
    <t>Fejl 'Transportør' (13 12 017 000) skal være udfyldt og må ikke være tom</t>
  </si>
  <si>
    <t>EKS-10378</t>
  </si>
  <si>
    <t>DK3073</t>
  </si>
  <si>
    <t>Error: Both Invoice currency (14 05 001 000) and Total amount invoiced (14 06 001 000) must be filled and cannot be empty</t>
  </si>
  <si>
    <t>Fejl: Både 'Fakturavaluta' (14 05 001 000) og 'Samlet faktureret beløb' (14 06 001 000) skal udfyldes og må ikke være tomme</t>
  </si>
  <si>
    <t>BR_VALI_0401_28</t>
  </si>
  <si>
    <t>When 'Additional fiscal references identification No' (13 16 034 000) is filled, 'Additional procedure' must be C07 or F48</t>
  </si>
  <si>
    <t>DK1008</t>
  </si>
  <si>
    <t>Error: An additional fiscal reference has been specified for a procedure combination which is not C07 or F48.</t>
  </si>
  <si>
    <t>Fejl, "Supplerende procedure"  (11 10 000 000) skal være F48 eller C07, når "Identifikationsnummer for supplerende skattereference" (13 16 034 000)  er angivet.</t>
  </si>
  <si>
    <t>FT-2442
NY til H1</t>
  </si>
  <si>
    <t>BR_VALI_0202_02</t>
  </si>
  <si>
    <t>DK3070</t>
  </si>
  <si>
    <t>Error: Additional procedurecode (11 10 001 000) must be filled and cannot be empty</t>
  </si>
  <si>
    <t>Fejl: 'Supplerende procedurekode' (11 10 001 000) skal udfyldes og må ikke være tom</t>
  </si>
  <si>
    <t>BR_VALI_0401_25</t>
  </si>
  <si>
    <t>If a role is specified in "Additional supply chain actor" (13 14 031 000), the corresponding identifications number (13 14 017 000) must be a valid AEO (DKAEO) on the day of validation in DK-CRS (H1)</t>
  </si>
  <si>
    <t>DK2030</t>
  </si>
  <si>
    <t>Error: "Additional supply chain actor" (13 14 031 000), the corresponding identifications number (13 14 017 000) does not exist or is not valid.</t>
  </si>
  <si>
    <t>Fejl i "Yderligere aktør i forsyningskæden" ( 13 14 000 000), Identifkationsnummer (13 14 017 000) er forkert eller er ikke validt.</t>
  </si>
  <si>
    <t>FT-6517
EKS-3444</t>
  </si>
  <si>
    <t>DKW2030</t>
  </si>
  <si>
    <t xml:space="preserve">VR #98
</t>
  </si>
  <si>
    <t>If Additional procedure" (1/11) = F49, then "Representative Identifikation number" (3/20) must be populated with a valid EORI number, which is different from DK09999981</t>
  </si>
  <si>
    <t>DK1061</t>
  </si>
  <si>
    <t>Error:  If "Importer Identification number" (3/16) and "Declarant Identification number" (3/18) both are  DK09999981, then "Representative Identifikation number" (3/20) must be populated with a EORI number.</t>
  </si>
  <si>
    <t>Fejl i "Repræsentant identifikationsnummer" (3/20), Når både Importør og klarer identifikationsnummer er angivet med "DK09999981", skal repræsentant identifikations nummer være udfyldt med EORI nummer.</t>
  </si>
  <si>
    <t>FT-6868
DENNE SKAL TJEKKES</t>
  </si>
  <si>
    <t>DK3076</t>
  </si>
  <si>
    <t>Error:  Customs office of export - Reference number (17 02 001 000) must be filled and cannot be empty</t>
  </si>
  <si>
    <t xml:space="preserve">Fejl: 'Toldstedskoden' (17 02 001 000) skal udfyldes og må ikke være tom  </t>
  </si>
  <si>
    <t>BR_VALI_0401_31</t>
  </si>
  <si>
    <t xml:space="preserve">If 'Transport cost' (14 15 000 000) are declared on goods item level, then all itims must be filled in with "transport cost". </t>
  </si>
  <si>
    <t>Error, when "Transport cost" (14 15 000 000)  are declared on goods item level, then all goods itims must be filled in with "tansport cost".</t>
  </si>
  <si>
    <t>Når den anmodet procedure (11 09 001 00) = 45, så skal autorisationsnummer være = DKOPO&lt;nr&gt;</t>
  </si>
  <si>
    <t>If "previous procedure" (11 09 002 000)= 71, then "Identification of warehouse" Type (12 11 002 000) and Identifier (12 11 015 000) are mandatory.</t>
  </si>
  <si>
    <t>DK1098</t>
  </si>
  <si>
    <t>Error, when "previous procedure" (11 09 002 000)= 71, then "Identification of warehouse" Type (12 11 002 000) and Identifier (12 11 015 000) are mandatory</t>
  </si>
  <si>
    <t>Fejl, hvis forudgående procedure (11 09 002 000) er 71, skal identificering af oplag (12 11 002 000 og 12 11 015 000) være udfyldt.</t>
  </si>
  <si>
    <t>DKW1098</t>
  </si>
  <si>
    <t xml:space="preserve">If Additional Reference Code (12 02 008 000) = 00500, then "importers identifications number" (13 04 017 000) and the "declarant identifications number" (13 05 017 000) must be the same. </t>
  </si>
  <si>
    <t>DK1052</t>
  </si>
  <si>
    <t>Error, when "Additional Reference Code" (12 02 008 000) is 00500, then the "importers identifications number" (13 04 017 000) and the "declarant identifications number" (13 05 017 000) must be the same.</t>
  </si>
  <si>
    <t>Fejl, når "supplerende oplysninger" (12 02 008 000) er angivet med koden 00500, skal "importørens identifikationsnummer" (13 04 017 000) og klarerens identifikationsnummer (13 05 017 000) være det samme.</t>
  </si>
  <si>
    <t>FT-5551
FT-11238 (H1)</t>
  </si>
  <si>
    <t xml:space="preserve">If "Additional procedure" (1/11) = F49, then the VAT identification number stated in 3/40, must have the role "FR4" and must have a valid authorisation code 21594 in DK-CRS. </t>
  </si>
  <si>
    <t>DK2002</t>
  </si>
  <si>
    <t>Error, VAT identifikations number in "3/40" is not valid to use in
"Additional procedure" (1/11) F49.</t>
  </si>
  <si>
    <t>Fejl, Moms identifikations nummer i "3/40", har ikke en valid bevilling/tilladelse til den "supplerende procedure" F49.</t>
  </si>
  <si>
    <t>FT-6408
UDGÅET</t>
  </si>
  <si>
    <t>UDGÅET</t>
  </si>
  <si>
    <t>Supporting Document Type (12 03 002 000-GS) has to have value C034 or C039 or X001 or X035 or 0056 or 0062 or 0063 or 0064 or 0065 or 0091 to trigger manual release</t>
  </si>
  <si>
    <t>Selection for manual release</t>
  </si>
  <si>
    <t>Error, Supporting Document Type (12 03 002 000-GS) has to have value C034 or C039 or X001 or X035 or 0056 or 0062 or 0063 or 0064 or 0065 or 0091 to trigger manual release</t>
  </si>
  <si>
    <t>Fejl, Supporting Document Type (12 03 002 000-GS) skal have værdi  C034, C039, X001, X035, 0056, 0062, 0063, 0064, 0065 eller 0091 for at trigger manual frigivelse</t>
  </si>
  <si>
    <t>EKS-4822 B1</t>
  </si>
  <si>
    <t>If 'Supporting document type' (12 03 002 000-GS/SI) = 'C100', then REX -number specified in 'Supporting document Reference number' (12 03 001 000-GS/SI) must be valid in DK-CRS, must exist and must be valid on the date given in 'Additional information text' (12 02 009 000)</t>
  </si>
  <si>
    <t>External validation DK-CRS</t>
  </si>
  <si>
    <t>Error, 'Supporting document Reference number' (12 03 001 000-GS/SI) REX number does not exist or is not valid.</t>
  </si>
  <si>
    <t>Fejl i 'Supporting document Reference number' (12 03 001 000-GS/SI) REX nummer findes ikke eller er ikke validt.</t>
  </si>
  <si>
    <t>FT-17166 H1</t>
  </si>
  <si>
    <t>Payable duties should not be greater than declared duties</t>
  </si>
  <si>
    <t>DK1232</t>
  </si>
  <si>
    <t>Error, payable duties in (VIII/8) Duty Types greater than declared duties.</t>
  </si>
  <si>
    <t>Fejl, skyldige afgifter i (VIII/8) type import- eller eksportafgiftsbeløb er større end erklærede afgifter.</t>
  </si>
  <si>
    <t>FT-26174</t>
  </si>
  <si>
    <t>Union and national codes should be contained in customs debt coverages</t>
  </si>
  <si>
    <t>DK1231</t>
  </si>
  <si>
    <t>Error, national and union codes in (VIII/8) Duty Types not in declared duties.</t>
  </si>
  <si>
    <t>Fejl, Nationale og EU koder i (VIII/8) type import- eller eksportafgiftsbeløb er ikke i de erklærede afgifter.</t>
  </si>
  <si>
    <t>If the authorisation number in D.E 16 15 052 000 relates to DKCWP, DKCW1, DKCW2, then "identifier warehouse" (D.E 12 11 015 000) must exist and be validated in DKCRS (B1)</t>
  </si>
  <si>
    <t>DK2038</t>
  </si>
  <si>
    <t>Error, in the Warehouse identifier (12 11 015 000), the identifier does not exist or is not valid when the Authorisation reference number (16 15 052 000) relates to either DKCWP, DKCW1 or DKCW2</t>
  </si>
  <si>
    <t>Fejl i Oplagsnummer (12 11 015 000), nummeret eksisterer ikke eller er ikke gyldigt, når Bevillingsnummeret (16 15 052 000) relaterer til enten DKCWP, DKCW1 eller DKCW2</t>
  </si>
  <si>
    <t>EKS-5541</t>
  </si>
  <si>
    <t>DKW2038</t>
  </si>
  <si>
    <t>Validate that data element 'Declarant identification No.' (13 05 017 000) has a valid authorisation (pligtkode 79 in DK-CRS).</t>
  </si>
  <si>
    <t>External cross validation
DK-CRS</t>
  </si>
  <si>
    <t>DK2011</t>
  </si>
  <si>
    <t>Error, in 'Declarant identification No.' (13 05 017 000), the declarant must be registered as an importer in DK.</t>
  </si>
  <si>
    <t>Fejl i 'Deklarant identifikations nr.' (13 05 017 000), deklaranten skal være importørregistreret i DK.</t>
  </si>
  <si>
    <t>FT-5154</t>
  </si>
  <si>
    <t>DKW2011</t>
  </si>
  <si>
    <t>If authorisation contains no guarantee or no other guarantee has been given for specific procedure, then fail</t>
  </si>
  <si>
    <t>DK2039</t>
  </si>
  <si>
    <t>Error, in Authorisation - Reference number (12 12 001 000), the authorisation do not contain any guarantees and no other guarantee from has been given in Additional Information - Code (12 02 008 000)</t>
  </si>
  <si>
    <t>Fejl i Bevillingsnummer (12 12 001 000), Bevillingsnummeret indeholder ikke nogen gyldig sikkerhedstillelse og der er ikke stillet nogen anden sikkerhed i Kode for Supplerende oplysninger (12 02 008 000)</t>
  </si>
  <si>
    <t>DKW2039</t>
  </si>
  <si>
    <t>If "Representative status"(13 06 030 000) = 3, then validate that "Representative Identification number" has a valid authorisation (pligtkode 79 in /DK-CRS), is required</t>
  </si>
  <si>
    <t>DK2003</t>
  </si>
  <si>
    <t>Error, in "Representative status"(13 06 030 000) , if the code is "3", then the representative must be registered as an importer in DK.</t>
  </si>
  <si>
    <t>Fejl i "repræsentant status kode" (13 06 030 000) , hvis koden er angivet med 3 (indirekte repræsentant), skal repræsentanten være importørregistreret i DK.</t>
  </si>
  <si>
    <t>FT-5154
FT-6517 (H1)</t>
  </si>
  <si>
    <t>DKW2003</t>
  </si>
  <si>
    <t>Validate that data element 'Importer identification No.' (13 04 017 000) has a valid authorisation (pligtkode 79 in DK-CRS).</t>
  </si>
  <si>
    <t>DK2012</t>
  </si>
  <si>
    <t>Error, in "Importer identification No." (13 04 017 000) , the importer must be registered as an importer in DK.</t>
  </si>
  <si>
    <t>Fejl i "Importør identifikations Nr." (13 04 017 000) , importøren skal være importørregistreret i DK.</t>
  </si>
  <si>
    <t>DKW2012</t>
  </si>
  <si>
    <t>If IOSS number is present, then importer country code must be a EU country</t>
  </si>
  <si>
    <t>DK1039</t>
  </si>
  <si>
    <t>Error, Importer - Country Code (13 04 018 020) must be an EU country code, when an IOSS number is present  in D.E. 13 16 034 000</t>
  </si>
  <si>
    <t>Fejl, Importør - Landekode (13 04 018 020) skal være et EU land, hvis et IOSS nummer er tilstede i D.E. 13 16 034 000</t>
  </si>
  <si>
    <t>CRD-169</t>
  </si>
  <si>
    <t>If the first digit of 'Preference' (14 11 001 000-SI) is '2', '3', '4' or '5', then 'Country of preferential origin' (16 09 001 000-SI) must be filled in</t>
  </si>
  <si>
    <t>DK1291</t>
  </si>
  <si>
    <t xml:space="preserve">Error, if the first digit of "Preference" (14 11 001 000) is "2", "3", "4" or "5", then "Country of preferential origin" (16 09 001 000) must be filled in </t>
  </si>
  <si>
    <t>Fejl, hvis det første ciffer i præference er "2", "3", "4" eller "5", skal "præferenceoprindelsesland" være udfyldt.</t>
  </si>
  <si>
    <t>FT-25274</t>
  </si>
  <si>
    <t>DKW1277</t>
  </si>
  <si>
    <t>If 'Supporting document type' (12 03 002 000-GS/SI) = 'C100', then REX (Registered Exporter Reference Number) must be in 'Reference number' (12 03 001 000-GS/SI) and 'Additional information code’ (12 02 008 000-GS/SI) must be =‘REXDT’</t>
  </si>
  <si>
    <t>DK1293</t>
  </si>
  <si>
    <t>Error, if Supporting Document Type (12 03 002 000-GS/SI) = C100, then REX (Registered Exporter Reference number) must be in provided in (12 03 001 000-GS/SI) and Additional Information code (12 02 008 000-GS/SI) must be = REXDT</t>
  </si>
  <si>
    <t>Fejl, hvis supplerende document type (12 03 002 000-GS/SI) = C100, så skal REX (Registreret Exporter nummer) være angivet i (12 03 001 000-GS/SI) og ekstra informations kode (12 02 008 000-GS/SI) skal være = REXDT</t>
  </si>
  <si>
    <t>EKS-6798, FT-25263</t>
  </si>
  <si>
    <t>If requested procedure (11 09 001 000) = 71, then Quota order number (99 01 001 000) must not be filled in.</t>
  </si>
  <si>
    <t>Error, If requested procedure (11 09 001 000) = 71, then Quota order number (99 01 001 000) must not be filled in.</t>
  </si>
  <si>
    <t>Fejl, hvis anmodede procedure (11 09 001 000) = 71, må Quota order number (99 01 001 000) ikke være udfyldt.</t>
  </si>
  <si>
    <t>FT-14160 H2</t>
  </si>
  <si>
    <t>If requested procedure (11 09 001 000) = 71, then Authorisation (12 12 002 000) must be C517, C518 or C519</t>
  </si>
  <si>
    <t>Error, If requested procedure (11 09 001 000) = 71, then Authorisation Type (12 12 002 000) must be C517, C518 or C519</t>
  </si>
  <si>
    <t>Fejl, når 'Anmodede procedurekode' (11 09 001 000) er 71 skal 'Bevillingstype' (12 12 001 000) være C517, C518 or C519.</t>
  </si>
  <si>
    <t xml:space="preserve">FT-14160 </t>
  </si>
  <si>
    <t xml:space="preserve"> If Authorisation type (12 12 002 000) = C519, Reference number (12 12 001 000) must be = "DKCWP&lt;Journal-number&gt;"</t>
  </si>
  <si>
    <t>Error, If Authorisation type (12 12 002 000) = C519, then Reference number (12 12 001 000) must be = 'DKCWP' with Journal-number</t>
  </si>
  <si>
    <t>Fejl, hvis bevillingstype (12 12 002 000) = C519, skal bevillings reference nummer (12 12 001 000) være = 'DKCWP' med Journal-number</t>
  </si>
  <si>
    <t xml:space="preserve"> If Authorisation type (12 12 002 000) = C518, Reference number (12 12 001 000) must be = "DKCW2&lt;Journal-number&gt;"</t>
  </si>
  <si>
    <t>Error, If Authorisation type (12 12 002 000) = C518, then Reference number (12 12 001 000) must be = 'DKCW2' with Journal-number</t>
  </si>
  <si>
    <t>Fejl, hvis bevillingstype (12 12 002 000) = C518, skal bevillings reference nummer (12 12 001 000) være = 'DKCW2' med Journal-number</t>
  </si>
  <si>
    <t>FT-14160</t>
  </si>
  <si>
    <t xml:space="preserve"> If Authorisation type (12 12 002 000) = C517, Reference number (12 12 001 000) must be = "DKCW1&lt;Journal-number&gt;"</t>
  </si>
  <si>
    <t>Error, If Authorisation type (12 12 002 000) = C517, then Reference number (12 12 001 000) must be = 'DKCW1' with Journal-number</t>
  </si>
  <si>
    <t>Fejl, hvis bevillingstype (12 12 002 000) = C517, skal bevillings reference nummer (12 12 001 000) være = 'DKCW1' med Journal-number</t>
  </si>
  <si>
    <t>If "Warehouse Identifier" (12 11 015 000-GS) is filled in, then "Previous document" (12 01 001 000-GS/SI) must be filled in and 'Type' (12 01 002 000) must be 'NMRN'</t>
  </si>
  <si>
    <t>DK1287</t>
  </si>
  <si>
    <t>Error, if "Warehouse Identifier" (12 11 015 000) is filled in, then "Previous Document" (12 01 001 000) must be filled in and "Type" (12 01 002 000) must be "NMRN".</t>
  </si>
  <si>
    <t>Fejl, hvis “Oplag datanavn” (12 11 015 000) er udfyldt, skal reference-nummer for ”Forudgående dokument” være udfyldt og "type" skal være udfyldt med "NMRN".</t>
  </si>
  <si>
    <t>DKW1287</t>
  </si>
  <si>
    <t xml:space="preserve"> If "Additional information Code" (12 02 008 000-GS/SI) = 00100, then 8f must be present</t>
  </si>
  <si>
    <t>DK1288</t>
  </si>
  <si>
    <t>Error, if "Additional Information code" (12 02 008 000) is "00100", then 8f must be present.</t>
  </si>
  <si>
    <t>Fejl, hvis kode for ”Supplerende oplysninger” er "00100", skal 8f være inkluderet.</t>
  </si>
  <si>
    <t>DKW1274</t>
  </si>
  <si>
    <t>If ‘Qualifier of identification’ (16 15 046 000-GS) = X, then ‘Identification number’ (16 15 051 017-GS) and ‘Additional identifier’ (16 15 053 000-GS) must be provided.</t>
  </si>
  <si>
    <t>DK1296</t>
  </si>
  <si>
    <t>Error,  if "Qualifier of identification" (16 15 046 000) = X, then "Identification number" (16 15 051 017) and "Additional identifier" (16 15 053 000) must be provided.</t>
  </si>
  <si>
    <t>Fejl, hvis "Identifikations-kvalifikator" (16 15 046 000) = X, så skal "Identifikations-nummer" (16 15 051 017) og "Supplerende datanavn" (16 15 053 000) være angivet.</t>
  </si>
  <si>
    <t>FT-25263</t>
  </si>
  <si>
    <t>DKW1296</t>
  </si>
  <si>
    <t>If ‘Qualifier of identification’ (16 15 046 000-GS) = W or X, then ‘type of location’ (16 15 045 000-GS) must be 'D'</t>
  </si>
  <si>
    <t>DK1295</t>
  </si>
  <si>
    <t>Error,  If "Qualifier of identification" (16 15 046 000) = W or X, then "type of location" (16 15 045 000) must be D.</t>
  </si>
  <si>
    <t>Fejl, hvis "Identifikations-kvalifikator" (16 15 046 000) = W eller X, så skal "Stedets art" (16 15 046 000) være D.</t>
  </si>
  <si>
    <t>DKW1295</t>
  </si>
  <si>
    <t xml:space="preserve"> If "Authorisation Type" (12 12 002 000-D/SI) = "C626 or "C627, then 'Holder of the authorisation' (12 12 080 000-D/SI) must be the same as 'Importer ID number' (13 04 017 000-D) or the same as 'Declarant ID number' (13 05 017 000-D)</t>
  </si>
  <si>
    <t>DK1292</t>
  </si>
  <si>
    <t>Error,  if "Authorisation Type" (12 12 002 000) = "C626" or "C627", then "Holder of the authorisation" (12 12 080 000) must be the same as "Importer ID number"(13 04 017 000)  or the same as "Declarant ID number"(13 05 017 000)</t>
  </si>
  <si>
    <t>Fejl, hvis bevilling type er ”C626” eller ”C627”, skal bevillingshaver være sat til det samme som importør identifikations-nummer eller det samme som klarerer identifikations-nummer.</t>
  </si>
  <si>
    <t>DKW1278</t>
  </si>
  <si>
    <t>If 'Additional information Code' (12 03 002 000-GS/SI) = 'REXDT', then 'Additional information Text '(12 02 009 000-GS/SI)' must be filled in with a date (YYYYMMDD)</t>
  </si>
  <si>
    <t>DK1294</t>
  </si>
  <si>
    <t>Error,  if "Additional information Code" (12 03 002 000) = REXDT, then "Additional information Text" (12 02 009 000) must be filled in with a date (YYYYMMDD).</t>
  </si>
  <si>
    <t>Fejl, hvis "Dokumentation Type" (12 03 002 000) = REXDT, så skal "Tekst" for Supplerende Oplysninger (12 02 009 000) være udfyldt med en dato (YYYYMMDD).</t>
  </si>
  <si>
    <t>DKW1294</t>
  </si>
  <si>
    <t xml:space="preserve"> If ‘Qualifier of identification’ (16 15 046 000-GS) = T, then reject with error                                                                   </t>
  </si>
  <si>
    <t>DK1297</t>
  </si>
  <si>
    <t>Error,  "Qualifier of identification" (16 15 046 00)  can not be filled out with T.</t>
  </si>
  <si>
    <t>Fejl, "Identifikations-kvalifikator" (16 15 046 000) må ikke være udfyldt med T.</t>
  </si>
  <si>
    <t>DKW1297</t>
  </si>
  <si>
    <t>On the data element 'Gross mass' (18 04 000 000) the entry must be less than 100 kg</t>
  </si>
  <si>
    <t>DK1020</t>
  </si>
  <si>
    <t>Error The field 'gross mass' (18 04 000 000) must be less than 100 kg. </t>
  </si>
  <si>
    <t>Fejl i "bruttovægt" (18 04 000 000), værdien skal være mindre end 100 kg, for den valgte procedure.</t>
  </si>
  <si>
    <t>FT-2203
FT-11238 Ny til H1</t>
  </si>
  <si>
    <t>BR_VALI_0201_03</t>
  </si>
  <si>
    <t>Error in 'Transport Documents Type' (12 05 002 000), this type of document is not allowed</t>
  </si>
  <si>
    <t>DK1213</t>
  </si>
  <si>
    <t>Fejl i 'Transport Dokument Type' (12 05 002 000), denne dokument type er ikke tilladt</t>
  </si>
  <si>
    <t>FT-22620/removed due to FT-23137</t>
  </si>
  <si>
    <t>If 'Transport document type' (12 05 002 000) the type of entry must be in the reference data list</t>
  </si>
  <si>
    <t>Reference data validation</t>
  </si>
  <si>
    <t>DK1103</t>
  </si>
  <si>
    <t>Error in 'Transport document type' (12 05 002 000), document type does not exist.</t>
  </si>
  <si>
    <t xml:space="preserve">Fejl i 'Transport dokument type' (12 05 002 000), den dokument type som er angivet findes ikke. </t>
  </si>
  <si>
    <t>FT-15035</t>
  </si>
  <si>
    <t>If DE 12 12 002 = C521 and DE 16 15 046 = Y on an D1 declaration, then the values specified in DE 12 12 001 and DE 16 15 052 and DE 16 15 053 must be related to D.E. 13 07 in DK-CRS</t>
  </si>
  <si>
    <t>External Validation DK-CRS</t>
  </si>
  <si>
    <t>DK1300</t>
  </si>
  <si>
    <t>Error in the relation between "The holder of the transit procedure"(13 07) and  "Authorisation refence number" (12 12 001 000), "Authorisation number (16 15 052 000) and "Additional identifier"(16 15 053 000) in DKCRS</t>
  </si>
  <si>
    <t xml:space="preserve">Fejl i forholdet mellem "Den ansvarlige for forsendelsesproceduren"(13 07) og "Bevillingsnummer" (12 12 001 000), "Bevillingsnummer" (16 15 052 000) samt  Lokalisering af varenes "Bevillingsnummer"(16 15 053 000) i DKCRS </t>
  </si>
  <si>
    <t>TRA-1984</t>
  </si>
  <si>
    <t>28-06-2022 by LJO</t>
  </si>
  <si>
    <t>Error in 'Supporting Document Type' (12 03 002 000), this type of document is not allowed</t>
  </si>
  <si>
    <t>DK1211</t>
  </si>
  <si>
    <t>Fejl i 'Vedlagt Dokument Type' (12 03 002 000), dennedokument type er ikke tilladt</t>
  </si>
  <si>
    <t>DK6003</t>
  </si>
  <si>
    <t>Error in 'Representative identification No.' (13 06 017 000), the Representative must be registered as an exporter in DK.</t>
  </si>
  <si>
    <t>Fejl i 'Repræsentant identifikations nummer' (13 06 017 000), eksportøren skal være eksportørregistreret i Danmark.</t>
  </si>
  <si>
    <t>EKS-</t>
  </si>
  <si>
    <t>If 'Qualifier of identification' (16 15 046 000) = 'Z', then 'Address' (16 15 018 000) must be provided.</t>
  </si>
  <si>
    <t>DK1060</t>
  </si>
  <si>
    <t>Error in 'Qualifier of identification' (16 15 046 000), when Qualifier of identification =  "Z", then address must be provided.</t>
  </si>
  <si>
    <t>Fejl i 'Lokalisering af varerne 'identifikation' (16 15 046 000), når identifikationskode = 'Z', skal adresse angives.</t>
  </si>
  <si>
    <t>FT-8018, FT-15035
FT-11238 H1</t>
  </si>
  <si>
    <t>DKW1060</t>
  </si>
  <si>
    <t>15-07-2022 by MITA</t>
  </si>
  <si>
    <t>Error in 'Previous Document Type' (12 01 002 000), this type of document is not allowed</t>
  </si>
  <si>
    <t>Fejl i 'Tidligere Dokument Type' (12 01 002 000), denne dokument type er ikke tilladt</t>
  </si>
  <si>
    <t>18-07-2022 by LJO</t>
  </si>
  <si>
    <t>If 'Person Confirming Exit - Identification number' is filled out with an EORI number and 'Person Confirming Exit - Role' is 1, then the identification number must be validated against DK-CRS, to check if it exists and is not expired (IE590)</t>
  </si>
  <si>
    <t>DK2049</t>
  </si>
  <si>
    <t>Error in Person Confirming Exit - Identification Number (13 06 017 000), the number does not exist or is not valid.</t>
  </si>
  <si>
    <t>Fejl i Person der Bekræfter Vareudgang - Identifikationsnummer, nummeret findes ikke eller er ikke gyldigt.</t>
  </si>
  <si>
    <t>EKS-7090</t>
  </si>
  <si>
    <t>If 'Type of location' (16 15 045 000) ' = 'B', then 'Qualifier of identification' (16 15 046 000) must be 'Y'.</t>
  </si>
  <si>
    <t>DK1058</t>
  </si>
  <si>
    <t>Error in 'Location of goods' (16 15 000 000), when type = 'B', then 'Qualifier of identification' (16 15 046 000) must be  'Y'.</t>
  </si>
  <si>
    <t>Fejl i 'Lokalisering af varerne' (16 15 045 000), når type = 'B', kan 'identifikationskode' (16 15 046 000) kun være 'Y'.</t>
  </si>
  <si>
    <t>DKW1058</t>
  </si>
  <si>
    <t>On 'Supplementary units' (18 02 000 000) the entry must be less than 50</t>
  </si>
  <si>
    <t>DK1019</t>
  </si>
  <si>
    <t>Error in field 'supplementary units' (18 02 000 000) must be less than 50. </t>
  </si>
  <si>
    <t>Fejl i "Supplerende enheder" (18 02 000 000), supplerende enheder skal være mindre end 50, for den valgte procedure.</t>
  </si>
  <si>
    <t>FT-2203
FT-11238 NY til H1</t>
  </si>
  <si>
    <t>BR_VALI_0201_02</t>
  </si>
  <si>
    <t>On the data element 'Number of packages' (18 06 004 000) the entry must be less than 50</t>
  </si>
  <si>
    <t>DK1021</t>
  </si>
  <si>
    <t>Error in field 'number of packages' (18 06 004 000) must be less than 50.</t>
  </si>
  <si>
    <t>Fejl i "antal kolli" (18 06 004 000), antal kolli skal være mindre end 50, for den valgte procedure.</t>
  </si>
  <si>
    <t>BR_VALI_0201_04</t>
  </si>
  <si>
    <t>Nature of transaction (99 05 001 000) must be in codelist 10035.</t>
  </si>
  <si>
    <t>DK1082</t>
  </si>
  <si>
    <t>Error in field 99 05 001 000, Nature of transction does not exist, see codelist.</t>
  </si>
  <si>
    <t>Fejl i datafelt 99 05 001 000, Transaktionens art findes ikke, se kodeliste.</t>
  </si>
  <si>
    <t>FT-14070</t>
  </si>
  <si>
    <t>01-08-2022 by SK</t>
  </si>
  <si>
    <t>Valuation method (14 10 001 000) the entry must be contained in the reference data list 10042.</t>
  </si>
  <si>
    <t>DK1081</t>
  </si>
  <si>
    <t>Error in field 14 10 001 000, Valuation method does not exist, see codelist.</t>
  </si>
  <si>
    <t>Fejl i datafelt 14 10 001 000, Værdiansættelses metode findes ikke, se kodeliste.</t>
  </si>
  <si>
    <t>FT-12683</t>
  </si>
  <si>
    <t>Eksport</t>
  </si>
  <si>
    <t>DK6001</t>
  </si>
  <si>
    <t>Error in 'Exporter identification No.' (13 01 017 000), the Exporter must be registered as an exporter in DK.</t>
  </si>
  <si>
    <t>Fejl i 'Eksportør identifikations nummer' (13 01 017 000), eksportøren skal være eksportørregistreret i Danmark.</t>
  </si>
  <si>
    <t>DK6000</t>
  </si>
  <si>
    <t>Error in 'Exporter identification No' (13 01 017 000), the number does not exist or is not valid.</t>
  </si>
  <si>
    <t>Fejl i 'Eksportør identifikations nummer' (13 01 017 000), nummeret eksisterer ikke eller er ikke validt.</t>
  </si>
  <si>
    <t>16-08-2022 by MITA</t>
  </si>
  <si>
    <t>The Country code of the exporter (13 01 018 020) must exist in EU's list GEONOM codes (ISO AN2 countrycode)</t>
  </si>
  <si>
    <t>Error in 'Exporter country'  (13 01 018 020)  is incorrect, country code must be found in the EU GEONOM code list (country code for 3rd countries).</t>
  </si>
  <si>
    <t>Fejl i "Eksportør landekode" (13 01 018 020), er ikke validt, landekode skal findes i EU's GEONOM codelist (landekode for 3.lande)</t>
  </si>
  <si>
    <t>18-08-2022 by MITA</t>
  </si>
  <si>
    <t>If 'Exit carrier - Identification number' is filled out with an EORI number, then the identification number must be validated against DK-CRS, to check if it exists and is not expired</t>
  </si>
  <si>
    <t>DK1298</t>
  </si>
  <si>
    <t>Error in Exit Carrier Identification Number (13 12 000 000),  the number does not exist or is not valid.</t>
  </si>
  <si>
    <t>Fejl i Transportør Identifikationsnummer (13 12 000 000), nummeret findes ikke eller er ikke validt.</t>
  </si>
  <si>
    <t>EKS-7001</t>
  </si>
  <si>
    <t>DKW1298</t>
  </si>
  <si>
    <t>19-08-2022 by MITA</t>
  </si>
  <si>
    <t>DK6002</t>
  </si>
  <si>
    <t>Error in 'Declarant identification No.' (13 05 017 000), the Declarant must be registered as an exporter in DK.</t>
  </si>
  <si>
    <t>Fejl i 'Deklarant identifikations nummer' (13 05 017 000), deklaranten skal være eksportørregistreret i Danmark.</t>
  </si>
  <si>
    <t>25-08-2022 by SK</t>
  </si>
  <si>
    <t>Error in Declarant - Identifier (13 05 017 000), the EO must have "authorisation code" 407 to be authorized to submit a EXV declaration</t>
  </si>
  <si>
    <t>DK1305</t>
  </si>
  <si>
    <t>Error in Declarant - Identifier (13 05 017 000), the declarant must have a valid "authorisation code" 407 (Entry in declarants records without presentation notification)</t>
  </si>
  <si>
    <t>Fejl i Klarer - Identifikationsnummer (13 05 017 000),  klarer skal have en gyldig bevillingskode 407 (Indskrivning i klarerens regnskaber uden frembydelse)</t>
  </si>
  <si>
    <t>EKS-9688</t>
  </si>
  <si>
    <t>29-08-2022 by SK</t>
  </si>
  <si>
    <t>Error in Declarant - Identifier (13 05 017 000), when having this specific procedure combination, the declarant must have "authorisation code" 166 for ship supplies</t>
  </si>
  <si>
    <t>DK2041</t>
  </si>
  <si>
    <t>Error in Declarant - Identifier (13 05 017 000), the declarant must have a valid "authorisation code" 166 for ship supplies</t>
  </si>
  <si>
    <t>Fejl i Klarer - Identifikationsnummer (13 05 017 000),  klarer skal have en gyldig bevillingskode 166 (Provianteringsvirksomhed)</t>
  </si>
  <si>
    <t>DKW2041</t>
  </si>
  <si>
    <t>08.09.2022 by MITA</t>
  </si>
  <si>
    <t xml:space="preserve">Guarantee type (99 02 000 000) must be validated against the reference codelist 10242. </t>
  </si>
  <si>
    <t>DK1093</t>
  </si>
  <si>
    <t>Error in data element 99 02 000 000 Guarantee type, the code does not exist or is not valid, see codelist.</t>
  </si>
  <si>
    <t xml:space="preserve">Fejl i dataelement 99 02 000 000 sikkerhedsstilllelsens art, koden findes ikke eller er ikke validt, se kodeliste. </t>
  </si>
  <si>
    <t>FT-12712</t>
  </si>
  <si>
    <t>DKW1093</t>
  </si>
  <si>
    <t>Arrival transport means type of identification (19 06 061 000) must be validated against the reference data codelist 10238 .</t>
  </si>
  <si>
    <t>DK1092</t>
  </si>
  <si>
    <t>Error in data element 19 06 061 000 type of identification under arrival transport means, the code does not exist, see codelist.</t>
  </si>
  <si>
    <t xml:space="preserve">Fejl i dataelement 19 06 061 000 identifikationstype under ankomsttransportsmidlets identitet, koden findes ikke, se kodeliste. </t>
  </si>
  <si>
    <t>DKW1092</t>
  </si>
  <si>
    <t>Mode of transport at the border (19 03 000 000) must be validated against the reference data codelist 10133 .</t>
  </si>
  <si>
    <t>DK1091</t>
  </si>
  <si>
    <t>Error in data element 19 03 000 000 mode of transport at the border, the code does not exist or is not valid, see codelist.</t>
  </si>
  <si>
    <t>Fejl i dataelement 19 03 000 000 transportmåde ved grænsen, koden findes ikke eller er ikke validt, se kodeliste.</t>
  </si>
  <si>
    <t>DKW1091</t>
  </si>
  <si>
    <t>Qualifier of identification (16 15 046 000) must be in codelist 10239</t>
  </si>
  <si>
    <t>DK1090</t>
  </si>
  <si>
    <t>Error in data element 16 15 046 000 qualifier of identification, the code does not exist, see codelist.</t>
  </si>
  <si>
    <t>Fejl i dataelement 16 15 046 000 identifikationskvalifikator, koden findes ikke, se kodeliste.</t>
  </si>
  <si>
    <t>FT-12708, FT-15035</t>
  </si>
  <si>
    <t>DKW1090</t>
  </si>
  <si>
    <t>Delivery terms INOCTERM code and label (14 01 035 )must be in refernce data codelist 10226</t>
  </si>
  <si>
    <t>DK1088</t>
  </si>
  <si>
    <t>Error in data element 14 01 035, delivery terms INOCTERM code and label does not exist, see codelist.</t>
  </si>
  <si>
    <t>Fejl i dataelement 14 01 035, incoterm-kode i leveringsbetingelser findes ikke, se kodeliste.</t>
  </si>
  <si>
    <t>FT-12632</t>
  </si>
  <si>
    <t>DKW1088</t>
  </si>
  <si>
    <t>Additional fiscal reference Role' and label (13 16 031 000) must be in reference data codelist 10250</t>
  </si>
  <si>
    <t>DK1086</t>
  </si>
  <si>
    <t>Error in data element 13 16 031 000, additional fiscal reference Role and label does not exist, see codelist.</t>
  </si>
  <si>
    <t>Fejl i dataelement 13 16 031 000, rollekode i supplerende skattereference findes ikke, se kodeliste.</t>
  </si>
  <si>
    <t>FT-12632, FT-15035</t>
  </si>
  <si>
    <t>DKW1086</t>
  </si>
  <si>
    <t>Additional Supply chain actor Role and label (13 14 031) must be in reference data codelist 10243</t>
  </si>
  <si>
    <t>DK1087</t>
  </si>
  <si>
    <t>Error in data element 13 14 031, additional Supply chain actor Role and label does not exist, see codelist.</t>
  </si>
  <si>
    <t>Fejl i dataelement 13 14 031, rollekode i yderligere aktør i forsyningskæden findes ikke, se kodeliste.</t>
  </si>
  <si>
    <t>DKW1087</t>
  </si>
  <si>
    <t xml:space="preserve">Warehouse type and label (12 11 002) must be validated against the reference data codelist 10213. As per the item code list in the description </t>
  </si>
  <si>
    <t>DK1084</t>
  </si>
  <si>
    <t>Error in data element 12 11 002 "Warehouse type and label" does not exist in or is not valid, see codelist.</t>
  </si>
  <si>
    <t xml:space="preserve">Fejl i dataelement 12 11 002 "oplags type og navn" findes ikke eller er ikke validt, se kodeliste. </t>
  </si>
  <si>
    <t>FT-12557</t>
  </si>
  <si>
    <t>DKW1084</t>
  </si>
  <si>
    <t xml:space="preserve"> Additional declaration type and label (11 02 001) must be validated against the reference data codelist 10214. As per the item code list in the description</t>
  </si>
  <si>
    <t>DK1083</t>
  </si>
  <si>
    <t>Error in data element 11 02 001 "Additional declaration type and label" does not exist or is not valid, see codelist.</t>
  </si>
  <si>
    <t>Fejl i dataelement 11 02 001 "Type supplerende angivelse" findes ikke eller er ikke validt, se kodeliste.</t>
  </si>
  <si>
    <t>DKW1083</t>
  </si>
  <si>
    <t>CUS code (18 08) must be in codelist (No codelist in Ermis)</t>
  </si>
  <si>
    <t>DK1094</t>
  </si>
  <si>
    <t>Error in CUS code (18 08), the code does not exist, see codelist.</t>
  </si>
  <si>
    <t>Fejl i CUS code (18 08) koden findes ikke, se kodeliste.</t>
  </si>
  <si>
    <t>FT-12958 (H1)</t>
  </si>
  <si>
    <t>DKW1094</t>
  </si>
  <si>
    <t>The Country code of the importer (13 04 018 020) must be DK</t>
  </si>
  <si>
    <t>DK1040</t>
  </si>
  <si>
    <t>Error in country code of the importer (13 04 018 020), it must be "DK".</t>
  </si>
  <si>
    <t>Fejl i Landekode i datafelt 13 04 018 020 "Importør" er forkert, det skal være "DK".</t>
  </si>
  <si>
    <t>FT-3697
FT-11238 (H1)</t>
  </si>
  <si>
    <t>BR_VALI_1040_01</t>
  </si>
  <si>
    <t>If Additional Procedure (11 10 000 000) is C08, then Commodity code – Harmonized System subheading code (18 09 000 000) ) must have a valid CN code for C08.</t>
  </si>
  <si>
    <t>DK1012</t>
  </si>
  <si>
    <t>Error in commodity code (18 09 00 000), the commodity code can not be used in connection with "additional procedure" (11 10 000 000) "C08".</t>
  </si>
  <si>
    <t>Fejl i varekode (18 09 00 000), varekoden kan ikke anvendes i forbindelse med "supplerende procedure" (11 10 000 000) "C08".</t>
  </si>
  <si>
    <t>FT-2442
FT-5540
FT-5490
FT-11238 (H1)</t>
  </si>
  <si>
    <t>DKW1012</t>
  </si>
  <si>
    <t>BR_VALI_0301_01, BR_VALI_0301_02</t>
  </si>
  <si>
    <t>22.09.2022 by DYROD/ZST</t>
  </si>
  <si>
    <t>If Additional Procedure (11 10 000 000) is C07, then Commodity code (18 09 000 000) must have a valid CN code for C07.</t>
  </si>
  <si>
    <t>DK1011</t>
  </si>
  <si>
    <t>Error in commodity code (18 09 00 000), the commodity code can not be used in connection with "additional procedure" (11 10 000 000) "C07".</t>
  </si>
  <si>
    <t>Fejl i varekode (18 09 00 000), varekoden kan ikke anvendes i forbindelse med "supplerende procedure" (11 10 000 000) "C07".</t>
  </si>
  <si>
    <t>DKW1011</t>
  </si>
  <si>
    <t>BR_VALI_0301_03, BR_VALI_0301_04</t>
  </si>
  <si>
    <t>Error in 'Authorization Type' (12 12 002 000), this type of document is not allowed</t>
  </si>
  <si>
    <t>DK1214</t>
  </si>
  <si>
    <t>Fejl i 'Authorisation Type' (12 12 002 000), denne dokument type er ikke tilladt</t>
  </si>
  <si>
    <t>If 'Qualifier of identification' (16 15 046 000)  = 'Y' then 'Authorisation number' (16 15 052 000) must be DKTST_n9.</t>
  </si>
  <si>
    <t>DK2008</t>
  </si>
  <si>
    <t>Error in 'Authorisationnumber' (16 15 052 000), number is not entered correctly, authorisation code must be DKTST_n9.</t>
  </si>
  <si>
    <t>Fejl i "Lokalisering af varerne" (16 15 052 000), bevillingskode eller journalnummer er ikke angivet korrekt, bevillingskode skal være DKTST_n9.</t>
  </si>
  <si>
    <t>FT-8019, FT-15035</t>
  </si>
  <si>
    <t>DKW2008</t>
  </si>
  <si>
    <t>28.09.2022 by MIOLS</t>
  </si>
  <si>
    <t>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t>
  </si>
  <si>
    <t>DK2040</t>
  </si>
  <si>
    <t>Fejl i Bevillingsnummer (12 12 001 000), når den Anmodede procedure (11 09 001 000) er 31 og den Forhenværende procedure (11 09 002 000) er enten 51, 53 eller 71, så skal Bevillingsnummeret starte med enten DKIPO, DKTEA eller en af følgende værdier DKCWP, DKCW1 eller DCW2, respektivt</t>
  </si>
  <si>
    <t>DKW2040</t>
  </si>
  <si>
    <t>Error in 'Additional References Type' (12 04 002 000), this type of document is not allowed</t>
  </si>
  <si>
    <t>DK1212</t>
  </si>
  <si>
    <t>Fejl i 'Yderlig Reference Type' (12 04 002 000), denne dokument type er ikke tilladt</t>
  </si>
  <si>
    <t>Additional procedure' (11 10 000 000) must be contained in the reference data list.</t>
  </si>
  <si>
    <t>DK1001</t>
  </si>
  <si>
    <t>Error in 'Additional procedure' (11 10 000 000), the  procedure code is not correct.</t>
  </si>
  <si>
    <t>Fejl i 'Supplerende Procedure' (11 10 000 000), proceduren er forkert eller findes ikke, se kodeliste.</t>
  </si>
  <si>
    <t>FT-2392</t>
  </si>
  <si>
    <t>BR_VALI_0101_01</t>
  </si>
  <si>
    <t>Additional Declaration type' (11 02 000 000) the entry must be contained in the reference data list.</t>
  </si>
  <si>
    <t>DK1005</t>
  </si>
  <si>
    <t>Error in 'Additional declaration type' (11 02 000 000), the type is incorrect or does not exist.</t>
  </si>
  <si>
    <t>Fejl i 'supplerende angivelsestype' (11 02 000 000), typen er forkert eller findes ikke.</t>
  </si>
  <si>
    <t>BR_VALI_0101_03</t>
  </si>
  <si>
    <t>When the total value (sum of all data element 14 14 014 000) of all goods items where data element (11 10 000 000) has the value "C08", then the amount must not excced 360.</t>
  </si>
  <si>
    <t>DK1007</t>
  </si>
  <si>
    <t>Error in "Value" (14 14 014 000), when "Additional procedure" (1/11) is C08, then the intrinsic value must not exceed 360 DKK.</t>
  </si>
  <si>
    <t>Fejl i "værdi" (14 14 014 000), varens egenværdi må ikke overstige 360 DKK, når "Supplerende procedurer" (11 10 000 000) er C08.</t>
  </si>
  <si>
    <t>FT-2569 FT-7179
NY til H1</t>
  </si>
  <si>
    <t>04.10.2022 by MAGNMY</t>
  </si>
  <si>
    <t>The total intrinsic value (sum of all 14 14 014 000 'Value') of all goods items must be equal or below DKK 1.150</t>
  </si>
  <si>
    <t>DK1018</t>
  </si>
  <si>
    <t>Error in "Value" (14 14 014 000), the total intrinsic value may not exceed DKK 1.150 kr. when "Additional procedure" (11 10 000 000) is C07.</t>
  </si>
  <si>
    <t>Fejl i "værdi" (14 14 014 000), varens totale egenværdi må ikke overstige 1.150 DKK, når "Supplerende procedurer" (11 10 000 000) er C07.</t>
  </si>
  <si>
    <t>FT-2203</t>
  </si>
  <si>
    <t>BR_VALI_0201_01</t>
  </si>
  <si>
    <t>If the 'Amount' (14 14 014 000) is not in DKK, then the converted amount in DKK, must not exceed 1.150 DKK for the entire declaration.</t>
  </si>
  <si>
    <t>DK1049</t>
  </si>
  <si>
    <t>Error in "Value" (14 14 014 000), the converted total intrinsic value may not exceed DKK 1.150 kr. when "Additional procedure" (11 10 000 000) is C07.</t>
  </si>
  <si>
    <t>Fejl i "værdi" (14 14 014 000), varens totale omregnede egenværdi må ikke overstige 1.150 kr, når "Supplerende procedure" (11 10 00 000) er C07.</t>
  </si>
  <si>
    <t>FT-2202</t>
  </si>
  <si>
    <t>If the sum of value(14 14 014 000), for all goods items where additional procedure(11 10 000 000) has the value "C08", exceeds the defined limit*, then the declaration is rejected and a notification (**code and message) is created for aggregation of a complete validation</t>
  </si>
  <si>
    <t>DK1050</t>
  </si>
  <si>
    <t>Error in "Value" (14 14 014 000), the converted intrinsic value may not exceed DKK 360 kr. when "Additional procedure" (11 10 000 000) is C08.</t>
  </si>
  <si>
    <t>Fejl i "værdi" (14 14 014 000), varens omregnede egenværdi må ikke overstige 360 DKK, når "Supplerende procedurer" (11 10 000 000) er C08.</t>
  </si>
  <si>
    <t>If 'Trader at destination - Identification number' is filled out with an EORI number, then the identification number must be validated against DK-CRS, to check if it exists and is not expired (IE007)</t>
  </si>
  <si>
    <t>DK9004</t>
  </si>
  <si>
    <t>Error in "Trader at Destination - Identification Number", the number does not exist or is not valid.</t>
  </si>
  <si>
    <t>Fejl i "Trader at Destination - Identification Number (DK)", nummeret findes ikke eller er ikke validt.</t>
  </si>
  <si>
    <t>TRA-1957</t>
  </si>
  <si>
    <t>DKW9004</t>
  </si>
  <si>
    <t>If 'Supporting document type' (12 03 002 000-GS/SI) = 'C100', then REX -number specified in 'Supporting document Reference number' (12 03 001 000-GS/SI) must be valid on the date given in 'Additional information text' (12 02 009 000-GS/SI)</t>
  </si>
  <si>
    <t>DK2032</t>
  </si>
  <si>
    <t xml:space="preserve">Error in "Supporting document type" (12 03 002 000), the REX number does not exist or is not valid </t>
  </si>
  <si>
    <t>Fejl i "Vedlagt document type" (12 03 002 000). REX-nummer, der henvises til eksisterer ikke eller er ikke validt</t>
  </si>
  <si>
    <t>FT-17166</t>
  </si>
  <si>
    <t>DKW2032</t>
  </si>
  <si>
    <t>In 'Supporting document type' (12 03 002 000) the type of entry must be in the reference data list.</t>
  </si>
  <si>
    <t>DK1003</t>
  </si>
  <si>
    <t>Error in "Supporting document type" (12 03 002 000) document type does not exist.</t>
  </si>
  <si>
    <t>Fejl i "Vedlagte Dokument type" (12 03 002 000) dokumenttype findes ikke, se kodeliste.</t>
  </si>
  <si>
    <t>FT-2392, FT-15035</t>
  </si>
  <si>
    <t>BR_VALI_0101_05</t>
  </si>
  <si>
    <t>If "Commodity code" (18 09 056 000) is one of the value = 2204xx, 2205xx, 2206xx, 2207xx, 2208xx, 2402xx, 2403xx, 3303xx, then "Supplementry units" (18 02 000 000) must be filled in and "Additional procedure" (11 10 000 000) must be= C08</t>
  </si>
  <si>
    <t>DK1042</t>
  </si>
  <si>
    <t>Error in "Supplementry units" (6/2), for the specified "commodity code" (18 09 056 000)"supplementry units" (18 02 000 000) must be filled in.</t>
  </si>
  <si>
    <t>Fejl i "supplerende enheder" (18 02 000 000) , der skal angives supplerende enheder for den angivne "varekode" (18 09 056 000).</t>
  </si>
  <si>
    <t>BR_VALI_1042_01</t>
  </si>
  <si>
    <t>When 'Supplementary units' (18 02 000 000) is filled, then 'Additional procedure' (11 10 000 000) must be C08.</t>
  </si>
  <si>
    <t>DK1006</t>
  </si>
  <si>
    <t>Error in "Supplementary units" (18 02 000 000), when supplementary units is filled, then "Additional procedure" (11 10 000 000) must be C08.</t>
  </si>
  <si>
    <t>Fejl i "Supplerende Enheder" (18 02 000 000), når supplerende enheder er udfyldt, skal "Supplerende procedurer" (11 10 000 000) være C08.</t>
  </si>
  <si>
    <t>FT-2442 - Kun H7</t>
  </si>
  <si>
    <t>BR_VALI_0202_05</t>
  </si>
  <si>
    <t>DK3043</t>
  </si>
  <si>
    <t>Error in "Representative" (13 06 017 000),  Representative ID No. (13 06 017 000) was provided, but 'Status' (13 06 030 000) was not. A status needs to be provided along with the ID.</t>
  </si>
  <si>
    <t>Fejl i "Repræsentant" (13 06 017 000),  Repræsentant-id-nr. (13 06 017 000) blev angivet, men "Status" (13 06 030 000) var ikke. En status skal angives sammen med id'et.</t>
  </si>
  <si>
    <t>EKS-8883</t>
  </si>
  <si>
    <t xml:space="preserve"> In 'Code for representation status' (13 06 030 000) the entry must be contained in the reference data list.</t>
  </si>
  <si>
    <t>DK1004</t>
  </si>
  <si>
    <t>Error in "Representative status code", the code does not exist.</t>
  </si>
  <si>
    <t>Fejl i "Repræsentantstatus kode" (13 06 030 000), kode findes ikke, se kodeliste.</t>
  </si>
  <si>
    <t>BR_VALI_0101_02</t>
  </si>
  <si>
    <t>The 'Representative identification number' (13 06 017 000) must be validated in DK-CRS.</t>
  </si>
  <si>
    <t>DK2006</t>
  </si>
  <si>
    <t>Error in "Representative identification no" (13 06 017 000), the number does not exist or is not valid.</t>
  </si>
  <si>
    <t>Fejl i "Repræsentant identifikations nummer" (13 06 017 000), nummeret eksisterer ikke eller er ikke vallidt.</t>
  </si>
  <si>
    <t>FT-3730, FT-4967, FT-5627
FT-6517 (H1)</t>
  </si>
  <si>
    <t>DKW2006</t>
  </si>
  <si>
    <t>If "Qualifier of Identification" = Y, then reject the Arrival at Exit notification</t>
  </si>
  <si>
    <t>DK4050</t>
  </si>
  <si>
    <t>Error in "Qualifier of Identification", can not be filled out with Y</t>
  </si>
  <si>
    <t xml:space="preserve">Fejl i "Identifikationskode", må ikke være udfyldt med Y </t>
  </si>
  <si>
    <t>EKS-6611</t>
  </si>
  <si>
    <t>BR_ADDM_0205_13</t>
  </si>
  <si>
    <t>When the data element 2/1 (Simplified declaration/Previous documents) is populated with a MRN this must coincide with the MRN on an existing pre-lodged declaration</t>
  </si>
  <si>
    <t>DK1013</t>
  </si>
  <si>
    <t>Error in "Previous documents" (2/1), the reference is made to an MRN that does not exist.</t>
  </si>
  <si>
    <t>Fejl i "Forudgående Dokument" (2/1), der henvises til et MRN der ikke eksisterer.</t>
  </si>
  <si>
    <t>FT-3360
I2</t>
  </si>
  <si>
    <t>Simplified declaration/Previous documents' (12 01 002 000) the type of entry must be contained in the reference data list.</t>
  </si>
  <si>
    <t>DK1002</t>
  </si>
  <si>
    <t>Error in "Previous documents type" (12 01 002 000), not relevant to the type of declaration or does not exist.</t>
  </si>
  <si>
    <t>Fejl i "Forudgående Dokument type" (12 01 002 000) ikke relevant for angivelsestypen eller findes ikke, se codeliste.</t>
  </si>
  <si>
    <t>BR_VALI_0101_04, CV_I2_04</t>
  </si>
  <si>
    <t>The data element 6/10 (Number of packages) must coincide with data element 6/10 (Number of packages) on the pre-lodged declaration</t>
  </si>
  <si>
    <t>DK1015</t>
  </si>
  <si>
    <t>Error in "number of packages" 6/10, the value must be the same number of packages as the prelodged declaration MRN.</t>
  </si>
  <si>
    <t xml:space="preserve"> Fejl i "antal kolli" 6/10, værdien skal udgøre samme antal kolli, som angivet på det forudanmeldte MRN.</t>
  </si>
  <si>
    <t>FT-3360
 I2</t>
  </si>
  <si>
    <t>BR_ADDM_0101_01, BR_ADDM_0101_02</t>
  </si>
  <si>
    <t>The system must validate the data element  'Aditional identifier' (16 15 053 000) is valid on the day of validation in DK-CRS</t>
  </si>
  <si>
    <t>DK2019</t>
  </si>
  <si>
    <t>Error in "Location of goods" (16 15 053 000), "Aditional identifier" does not exist.</t>
  </si>
  <si>
    <t>Fejl i "Lokalisering af varerne" (16 15 053 000), Adresseløbenummer findes ikke.</t>
  </si>
  <si>
    <t>FT-13013
FT-6517
EKS-3868</t>
  </si>
  <si>
    <t>DKW2019</t>
  </si>
  <si>
    <t>If the authorization number in D.E. 16 15 052 000 relates to DKYY or DKTST, then the declaration is rejected</t>
  </si>
  <si>
    <t>DK1308</t>
  </si>
  <si>
    <t>Error in "Location of goods" (16 15 052 000), "Authorisation number" starting with DKTST or DKYY is not allowed for B3 declarations.</t>
  </si>
  <si>
    <t>Dataelement 16 15 052 000, bevillingsnummer som starter med DKTST eller DKYY er ikke tilladt for B3 angivelser</t>
  </si>
  <si>
    <t>CRD-348</t>
  </si>
  <si>
    <t>If the authorization number in D.E. 16 15 052 000 relates to DKTST, then the declaration is rejected</t>
  </si>
  <si>
    <t>DK1307</t>
  </si>
  <si>
    <t>Error in "Location of goods" (16 15 052 000), "Authorisation number" starting with DKTST is not allowed for B2 declarations.</t>
  </si>
  <si>
    <t>Dataelement 16 15 052 000, bevillingsnummer som starter med DKTST er ikke tilladt for B2 angivelser</t>
  </si>
  <si>
    <t>The system must validate the data element "Authorisation number" (16 15 052 000) is valid on the day of validation in DK-CRS</t>
  </si>
  <si>
    <t>DK2010</t>
  </si>
  <si>
    <t>Error in "Location of goods" (16 15 052 000), "Authorisation number" does not exist or is not valid.</t>
  </si>
  <si>
    <t>Fejl i "Lokalisering af varerne" (16 15 052 000), bevillingsnummer findes ikke eller er ikke validt.</t>
  </si>
  <si>
    <t>FT-8019, FT-15035
FT-6517 (H1)
EKS-3868</t>
  </si>
  <si>
    <t>DKW2010</t>
  </si>
  <si>
    <t>If "Location of goods" (16 15 046 000-GS) "Qualifier of identification" = Y, then "Authorisation number" must be provided, and be DKTST- (journalnr)</t>
  </si>
  <si>
    <t>DK1285</t>
  </si>
  <si>
    <t>Error in "Location of Goods" (16 15 045 000) , either "Qualifier of Identification" (16 15 046 000) is not  provided or it is not valid.</t>
  </si>
  <si>
    <t>Fejl i "Lokalisering af varerne type" (16 15 045 000), enten er "identificationskode" (16 15 046 000) ikke givet eller den er ikke gyldigt.</t>
  </si>
  <si>
    <t>DKW1285</t>
  </si>
  <si>
    <t>If 'Type of Location' (16 15 045 000) = 'C', then 'Qualifier of identification' must be 'Z'.</t>
  </si>
  <si>
    <t>DK1059</t>
  </si>
  <si>
    <t>Error in "Location of goods" (16 15 000 000), when type = "C", then Qualifier of identification must be  "Z".</t>
  </si>
  <si>
    <t>Fejl i "Lokalisering af varerne" (16 15 000 000), når type = "C" kan identifikationskode kun være "Z"</t>
  </si>
  <si>
    <t>DKW1059</t>
  </si>
  <si>
    <t>DK3035</t>
  </si>
  <si>
    <t>EKS-8888, EKS-6398</t>
  </si>
  <si>
    <t>If 'Qualifier of identification' (16 15 046 000) = 'Y', then 'Additional identifier' (16 15 053 000) must be provided.</t>
  </si>
  <si>
    <t>DK2009</t>
  </si>
  <si>
    <t>Error in "Location of goods" (16 15 000 000), when "Qualifier of identification" is "Y" then "Additional identifier" (16 15 053 000) must be provided.</t>
  </si>
  <si>
    <t>Fejl i "Lokalisering af varerne" (16 15 000 000), når identifikationskvalifikator = "Y" skal "supplerende ID" (16 15 053 000) angives.</t>
  </si>
  <si>
    <t>FT-8019, FT-15035
FT-11238 H1</t>
  </si>
  <si>
    <t>DKW2009</t>
  </si>
  <si>
    <t xml:space="preserve">On the data element "Location of goods" (16 15 000 000) the entry must be contained in the reference data list </t>
  </si>
  <si>
    <t>DK1053</t>
  </si>
  <si>
    <t>Error in "Location of goods" (16 15 000 000), the location is incorrect or does not exist.</t>
  </si>
  <si>
    <t>Fejl i "Lokalisering af varerne" (16 15 000 000), lokationen er forkert eller findes ikke, se kodeliste.</t>
  </si>
  <si>
    <t>FT-6990</t>
  </si>
  <si>
    <t>DKW1053</t>
  </si>
  <si>
    <t>CV_I2_03</t>
  </si>
  <si>
    <t>DK3034</t>
  </si>
  <si>
    <t xml:space="preserve">Error in "Location of goods" (16 15 000 000) when "Qualifier of identification" = W, then "Latitude" and "Longitude" must be provided </t>
  </si>
  <si>
    <t>Fejl i "Lokalisering af varerne" (16 15 000 000), når identifikationkode = "W", skal  "Latitude" og "Longitude" angives.</t>
  </si>
  <si>
    <t>DK3033</t>
  </si>
  <si>
    <t>Error in "Location of goods" (16 15 000 000) when "Qualifier of identification" =  "X", then "Identification Number" must be provided</t>
  </si>
  <si>
    <t>Fejl i "Lokalisering af varerne" (16 15 000 000), når type = "X" så må "dentifikation numer" angives.</t>
  </si>
  <si>
    <t xml:space="preserve">If 'Qualifier of identification' (16 15 046 000) = 'Y', then 'Authorisation number' (16 15 052 000) must be provided. </t>
  </si>
  <si>
    <t>DK2007</t>
  </si>
  <si>
    <t>Error in "Location of goods" (16 15 000 000) , when Qualifier of identification is "Y" then 'authorisation number' (16 15 052 000).must be provided.</t>
  </si>
  <si>
    <t>Fejl i "Lokalisering af varerne" (16 15 000 000) , når 'identifikationskvalifikator' (16 15 046 000) er "Y" skal  der angives 'bevillingsnummer' (16 15 052 000).</t>
  </si>
  <si>
    <t>DKW2007</t>
  </si>
  <si>
    <t>If 'Qualifier of identification' (16 15 046 000) = 'V', then 'Customs Office' (16 15 047 000) must be provided, and valid in the referencelist ("Customs Office list")</t>
  </si>
  <si>
    <t>DK1062</t>
  </si>
  <si>
    <t>Error in "Location of goods" (16 15 000 000) , the 'customs office' (16 15 047 000) must be provided or the referencenumber does not exist.</t>
  </si>
  <si>
    <t>Fejl i "Lokalisering af varerne" (16 15 000 000) , der skal angives et 'toldsted' (16 15 047 000) eller det angivet referencenummer på toldsted, findes ikke.</t>
  </si>
  <si>
    <t>DKW1062</t>
  </si>
  <si>
    <t>CV_I2_02</t>
  </si>
  <si>
    <t>If 'type of location' (16 15 045 000) ' = A, then 'Qualifier of identification' (16 15 046 000) must be "U" or "V"</t>
  </si>
  <si>
    <t>DK1057</t>
  </si>
  <si>
    <t>Error in "Location of goods type" (16 15 045 000), when type = "A", then 'Qualifier of identification' (16 15 046 000) must be "U" or "V".</t>
  </si>
  <si>
    <t>Fejl i 'Lokalisering af varerne type' (16 15 045 000), når type = "A", kan identificationskode (16 15 046 000) kun være "U" eller "V".</t>
  </si>
  <si>
    <t>DKW1057</t>
  </si>
  <si>
    <t>If 'Economic operator - Identification number' (D.E. 16 15 051 017) is filled out and 'Qualifier of location' (D.E. 16 15 046 000) is X, then the identification number must be validated against DK-CRS, to check if it exists and is not expired (IE507)</t>
  </si>
  <si>
    <t>DK1299</t>
  </si>
  <si>
    <t>Error in "Location of Goods - Economic Operator - Identification Number" (16 15 051 017), the number does not exists or is not valid.</t>
  </si>
  <si>
    <t>Fejl i "Varernes lokation - Økonomisk Operatør - Identifikationsnummer" (16 15 051 017), nummeret finds ikke eller er ikke validt.</t>
  </si>
  <si>
    <t>EKS-7001, TRA-651</t>
  </si>
  <si>
    <t>DKW1299</t>
  </si>
  <si>
    <t>If D.E. 14 08 001 000 'Item amount invoiced' is not filled out, then D.E. 14 10 000 000 'Valuation method' must be different from 1 and customs value must be calculated based on D.E. 99 06 000 000 'Statistical value' (H1)</t>
  </si>
  <si>
    <t>DK11031</t>
  </si>
  <si>
    <t>Error in "Item amount Invoiced" (14 08 001 000), when item amount invoiced is not filled out, then "Valuation method" (14 10 001 000) must not be 1</t>
  </si>
  <si>
    <t>Fejl i "Faktureret beløb for vareposten" (14 08 001 000), når faktureret beløb for vareposten ikke er udfyldt skal "Værdi-ansættelses-metode" (14 10 001 000) ikke være 1</t>
  </si>
  <si>
    <t>If D.E. 14 08 001 000 'Item amount invoiced' is filled out, then D.E. 14 10 000 000 'Valuation method' must be equal to 1 and customs value must be calculated based on D.E. 14 08 001 000 'Item amount invoiced' (H1)</t>
  </si>
  <si>
    <t>DK11030</t>
  </si>
  <si>
    <t>Error in "Item amount Invoiced" (14 08 001 000), when item amount invoiced is filled out, then "Valuation method" (14 10 001 000) must be 1</t>
  </si>
  <si>
    <t>Fejl i "Faktureret beløb for vareposten" (14 08 001 000), når faktureret beløb for vareposten er udfyldt skal "Værdi-ansættelses-metode" (14 10 001 000) være 1</t>
  </si>
  <si>
    <t xml:space="preserve">If the "Importer Identification Number" (13 04 017 000) = DK09999981, then name and adresse must be populated in 13 04 000 000. </t>
  </si>
  <si>
    <t>DK1041</t>
  </si>
  <si>
    <t>Error in "Importer" (13 04 000 000), name and adress must be populated in 13 04 000 000, when "Importer Identification Number" (13 04 017 000) is DK09999981.</t>
  </si>
  <si>
    <t>Fejl i "importør" (13 04 000 000), der skal angives navn og adresse, når der i "importør identifikations nummer" (13 04 017 000) er angivet DK09999981.</t>
  </si>
  <si>
    <t>BR_VALI_1041_01</t>
  </si>
  <si>
    <t xml:space="preserve">If "Additional procedure" (11 10 000 00) = F49, then "Importer Identification no" (3/16) must be = DK09999981
</t>
  </si>
  <si>
    <t>DK1045</t>
  </si>
  <si>
    <t>Error in "importer Identification no." (3/16),  when "Additional procedure" (1/11) is F49, the "Importer Identification no" (3/16) must be DK09999981.</t>
  </si>
  <si>
    <t>Fejl i ”Importørens identifikations nummer” (3/16), når "supplerende procedure" (1/11) er angivet med F49, kan importørens identifikationsnummer kun være DK09999981 (privat)</t>
  </si>
  <si>
    <t>FT-3697
FT-7511</t>
  </si>
  <si>
    <t>BR_VALI_1041_03</t>
  </si>
  <si>
    <t>The dataelement 13 04 017 000 'Importer identification number' must be validated in DK-CRS, the number must exist and must not be expiered.</t>
  </si>
  <si>
    <t>DK2001</t>
  </si>
  <si>
    <t>Error in "Importer identification no" (13 04 017 000), the number does not exist or is not valid.</t>
  </si>
  <si>
    <t>Fejl i "Importør identifikations nummer" (13 04 017 000), nummeret eksisterer ikke eller er ikke validt.</t>
  </si>
  <si>
    <t>FT-3730,  FT-5627
FT-6517 (H1)</t>
  </si>
  <si>
    <t>DKW2001</t>
  </si>
  <si>
    <t>If the authorization number in D.E. 16 15 052 000 relates to DKCWP, DKCW1 or DKCW2, then D.E. 12 11 015 000 (Identifier warehouse) must be specified</t>
  </si>
  <si>
    <t>DK1304</t>
  </si>
  <si>
    <t>Error in "Identifier warehouse" (12 11 015 000): If the Authorization Number (16 15 052 000 ) relates to DKCWP, DKCW1 or DKCW2, then "Identifier warehouse" (12 11 015 000) must be specified</t>
  </si>
  <si>
    <t>Fejl: Hvis Authoriserings nummer (16 15 052 000) forholder sig til 'DKCWP', 'DKCW1', 'DKCW2', så skal 'Identifier Warehouse' være udfyldt</t>
  </si>
  <si>
    <t>EKS-8874</t>
  </si>
  <si>
    <t>DKW1304</t>
  </si>
  <si>
    <t>It must be validated that the data element Holder of the Tansit Procedure - Identification Number (13 07 017 000) exists, is not expired, and is valid in DK-CRS</t>
  </si>
  <si>
    <t>DK9000</t>
  </si>
  <si>
    <t>Error in "Holder of the Tansit Procedure - Identification Number" (13 07 017 000), the number does not exist or is not valid.</t>
  </si>
  <si>
    <t>Fejl i "Den ansvarlige for forsendelsesproceduren - Identifikationsnummer" (13 07 017 000), nummeret eksisterer ikke eller er ikke validt.</t>
  </si>
  <si>
    <t>TRA-651</t>
  </si>
  <si>
    <t>DKW9000</t>
  </si>
  <si>
    <t xml:space="preserve">If "Authorisation Type" (12 12 002 000) =  C626 or C627, then 'Holder of the authorisation' (12 12 080 000) must be the same as 'Declarant identification number' (13 05 017 000) </t>
  </si>
  <si>
    <t>DK1303</t>
  </si>
  <si>
    <t xml:space="preserve">Error in "Holder of the authorisation" (12 12 080 000): If "Authorisation Type" (12 12 002 000) =  C626 or C627, then "Holder of the authorisation" must be the same as "Declarant identification number" (13 05 017 000) </t>
  </si>
  <si>
    <t>Fejl: Hvis Authorisations Typen (12 12 002 000) =  C626 or C627, så skal holderen af Athorisation (12 12 080 000) være det samme som Klarerens identifikation</t>
  </si>
  <si>
    <t>DKW1303</t>
  </si>
  <si>
    <t>If 'Authorisation - Type' (D.E. 12 12 002 000) is C626 or C627, then 'Holder of the authorisation' (D.E. 12 12 080 000) is valid on the day of validation in DK-CRS (IE507)</t>
  </si>
  <si>
    <t>DK1301</t>
  </si>
  <si>
    <t>Error in "Holder of the authorisation" (12 12 080 000), the number does not exist or is not valid.</t>
  </si>
  <si>
    <t>Fejl i "Bevillingshaver" (12 12 080 000), nummeret eksisterer ikke eller er ikke validt.</t>
  </si>
  <si>
    <t>EKS-6613</t>
  </si>
  <si>
    <t>The 'Gross mass (kg)' (18 04 001 000) must coincide with data element 6/5 (Gross mass (kg)) on the pre-lodged declaration</t>
  </si>
  <si>
    <t>DK1014</t>
  </si>
  <si>
    <t>Error in "Gross mass" 6/5, the value must be numbers and must be the same gross weight as the prelodged declaration MRN.</t>
  </si>
  <si>
    <t>Fejl i "bruttovægt" (6/5), værdien skal udgøre samme brutto vægt som på det forudanmeldte MRN.</t>
  </si>
  <si>
    <t xml:space="preserve">If the country code is not valid then the validation fails. A notification (errorcode and errormessage) is created for aggregation of a complete validation </t>
  </si>
  <si>
    <t>DK11051</t>
  </si>
  <si>
    <t>Error in "Exporter country" (13 01 018 020) the country code does not exist.</t>
  </si>
  <si>
    <t xml:space="preserve">Fejl i "Eksportør landekode" (13 01 018 020), den landekode som er angivet findes ikke. </t>
  </si>
  <si>
    <t>FT-7173</t>
  </si>
  <si>
    <t>If 'Supporting document type' (12 03 002 000) = AEO (C501, C502, C503) then validate that the declarant has a valid AEO authorisation in DK-CRS</t>
  </si>
  <si>
    <t>DK2000</t>
  </si>
  <si>
    <t>Error in "Documents produced, certificates and authorisations additional refereces" (12 03 002 000), the AEO certificate number does not exist or is not valid.</t>
  </si>
  <si>
    <t>Fejl i 'Vedlagte documenter' (12 03 002 000). Det AEO-certifikatnummer, der henvises til er ikke validt eller klarereren er ikke AEO-certificeret.</t>
  </si>
  <si>
    <t>FT-4967</t>
  </si>
  <si>
    <t>If the "Declarant Identification Number" (13 05 017 000) = DK09999981, then name and adresse must be populated in 13 05 000 000.</t>
  </si>
  <si>
    <t>DK1044</t>
  </si>
  <si>
    <t>Error in "Declarant" (13 05 000 000), name and adress must be populated in 13 05 000 000, when  "Declarant Identification Number" (13 05 017 000)  is DK09999981.</t>
  </si>
  <si>
    <t>Fejl i "klarerer" (13 05 000 000), der skal angives navn og adresse, når der i "klarerer identifikations nummer" (13 05 017 000) er angivet DK09999981.</t>
  </si>
  <si>
    <t>BR_VALI_1041_02</t>
  </si>
  <si>
    <t>DK3042</t>
  </si>
  <si>
    <t>Error in "Declarant" (13 05 000 000), If Declarant identification No. (13 05 017 000) is 'DK09999981', then (13 05 016 000) 'Name', (13 05 018 019) 'Street and Number', (13 05 018 020) 'Country', (13 05 018 021) 'Postcode', (13 05 018 022) 'City' must be provided.</t>
  </si>
  <si>
    <t>Fejl i "Erklærer" (13 05 000 000), hvis klarererens identifikationsnr. (13 05 017 000) er 'DK09999981', så (13 05 016 000) 'Navn', (13 05 018 019) 'Gade og nummer' , (13 05 018 020) 'Land', (13 05 018 021) 'Postnummer', (13 05 018 022) 'By' skal angives.</t>
  </si>
  <si>
    <t>DK3041</t>
  </si>
  <si>
    <t>Error in "Declarant" (13 05 000 000), Declarant identification No.(13 05 017 000) must match the Declarant identification No.(13 05 017 000) on the pre-lodged declaration.</t>
  </si>
  <si>
    <t>Fejl i "Erklærer" (13 05 000 000), klarererens identifikationsnr. (13 05 017 000) skal svare til klarererens identifikationsnummer (13 05 017 000) på den forudindgivne erklæring.</t>
  </si>
  <si>
    <t>The dataelement 13 05 017 000 'Delarant identification number' must be validated in DK-CRS.</t>
  </si>
  <si>
    <t>Error in "Declarant identification No." (13 05 017 000) , the number does not exist or is not valid.</t>
  </si>
  <si>
    <t>Fejl i "klarerer identifikations nummer" (13 05 017 000), nummeret eksisterer ikke eller er ikke validt.</t>
  </si>
  <si>
    <t>DKW2005</t>
  </si>
  <si>
    <t>If "Additional procedure" (1/11) = F49, then "Declarant Identification no" (3/18) must be = DK09999981</t>
  </si>
  <si>
    <t>DK1055</t>
  </si>
  <si>
    <t>Error in "Declarant Identification no" (3/18), when "Additional procedure" (1/11) is F49 then the "declarant identification no" (3/18) must be DK09999981 (private)</t>
  </si>
  <si>
    <t>Fejl i ”klarerens identifikations nummer” (3/18), når "supplerende procedure" (1/11) er angivet med F49, kan klarerens identifikationsnummer kun være DK09999981 (privat)</t>
  </si>
  <si>
    <t xml:space="preserve">FT-7042 - UDGÅET
</t>
  </si>
  <si>
    <t>DKW1055</t>
  </si>
  <si>
    <t>The Country code of the declarant (13 05 000 000) must exist in the list of EU-countries</t>
  </si>
  <si>
    <t>Error in "Declarant country" (13 05 018 020) is incorrect, country code must be found in the EU's codelist (country code for EU countries).</t>
  </si>
  <si>
    <t>Fejl i "Deklarant landekode"(13 05 018 020), er ikke validt, landekode skal findes i EU's codelist over koder for EU-lande.</t>
  </si>
  <si>
    <t>The 'currency code' (14 15 012 000) must be validated 
against Tariff</t>
  </si>
  <si>
    <t>DK1046</t>
  </si>
  <si>
    <t>Error in "Currency" (14 15 012 000) the currency code does not exist.</t>
  </si>
  <si>
    <t>Fejl i "Valutakode" (14 15 012 000), valutakoden findes ikke.</t>
  </si>
  <si>
    <t>It must be validated that the data element Consignor - Identification Number (13 02 017 000) exists, is not expired, and is valid in DK-CRS</t>
  </si>
  <si>
    <t>DK9001</t>
  </si>
  <si>
    <t>Error in "Consignor - Identification Number" (13 02 017 000), the number does not exist or is not valid.</t>
  </si>
  <si>
    <t>Fejl i "Afsender - Identifikationsnummer" (13 02 017 000), nummeret eksisterer ikke eller er ikke validt.</t>
  </si>
  <si>
    <t>DKW9001</t>
  </si>
  <si>
    <t>It must be validated that the data element Consignee - Identification Number (13 03 017 000) exists, is not expired, and is valid in DK-CRS</t>
  </si>
  <si>
    <t>DK9002</t>
  </si>
  <si>
    <t>Error in "Consignee - Identification Number" (13 03 017 000), the number does not exist or is not valid.</t>
  </si>
  <si>
    <t>Fejl i "Modtager - Identifikationsnummer" (13 03 017 000), nummeret eksisterer ikke eller er ikke validt.</t>
  </si>
  <si>
    <t>DKW9002</t>
  </si>
  <si>
    <t>DK1265</t>
  </si>
  <si>
    <t>Error in "commodity code" (18 09 056 000), the commodity code is not allowed for "Additional procedure" C07.</t>
  </si>
  <si>
    <t>Fejl i "varerekode" (18 09 056 000), varekoden er ikke tilladt for den "supplerende procedure" C07.</t>
  </si>
  <si>
    <t>DKW1265</t>
  </si>
  <si>
    <t xml:space="preserve">If "Additional procedure" = C07, then "Commodity Code" (18 09 056 000) must not have one of the value: 22.04xx, 22.05xx, 22.06xx, 22.07xx, 22.08xx, 24.02xx, 24.03xx, 33.03xx). </t>
  </si>
  <si>
    <t>Error in "commodity code" (18 09 056 000) the commodity code is not allowed for "Additional procedure" C07.</t>
  </si>
  <si>
    <t xml:space="preserve">FT-5204
</t>
  </si>
  <si>
    <t xml:space="preserve">The 6-digit HS-code dataelement 18 09 056 000 must be validated against Tariff </t>
  </si>
  <si>
    <t>DK11047</t>
  </si>
  <si>
    <t>Error in "commodity code" (18 09 056 000) the commodity code does not exist.</t>
  </si>
  <si>
    <t xml:space="preserve">Fejl i "Varekode" (18 09 056 000) varekoden findes ikke. </t>
  </si>
  <si>
    <t>FT-2202
FT-7173</t>
  </si>
  <si>
    <t>"Authorisation refence number" (12 12 001 000) must be valid for the declarant identification number (13 05 017 000) on the day of validation in DK-CRS (H1)</t>
  </si>
  <si>
    <t>DK2031</t>
  </si>
  <si>
    <t>Error in "Authorisation refence number" (12 12 001 000) the authorisation does not exist or is not valid.</t>
  </si>
  <si>
    <t>Fejl i "Bevillingsnummer" (12 12 001 000) bevillingsnummer eksisterer ikke eller er valid.</t>
  </si>
  <si>
    <t>DKW2031</t>
  </si>
  <si>
    <t>If Qualifier of identification (16 15 046 000) = Y, then 'Authorisation number'(16 15 052 000) must be filled out</t>
  </si>
  <si>
    <t>DK1302</t>
  </si>
  <si>
    <t xml:space="preserve">Error in "Authorisation number" (16 15 052 000): If Qualifier of identification (16 15 046 000) = Y, then "Authorisation number" must be filled out </t>
  </si>
  <si>
    <t>Fejl: Hvis identifikationskoden (16 15 046 000) = Y og tidligere procedure (11 09 002 000) = 71, så skal Authoriserings nummer være valid format og udfyldt</t>
  </si>
  <si>
    <t>DKW1302</t>
  </si>
  <si>
    <t>It must be validated that the data element Additional Supply Chain Actor - Identification Number (13 14 017 000) exists, is not expired, and is valid in DK-CRS</t>
  </si>
  <si>
    <t>DK9003</t>
  </si>
  <si>
    <t>Error in "Additional Supply Chain Actor - Identification Number" (13 14 017 000), the number does not exist or is not valid.</t>
  </si>
  <si>
    <t>Fejl i "Yderligere aktør i forsyningskæden - Identifikationsnummer" (13 14 017 000), nummeret eksisterer ikke eller er ikke validt.</t>
  </si>
  <si>
    <t>DKW9003</t>
  </si>
  <si>
    <t>If , "Additional Reference Type" (12 04 002 000) cannot be positively validated in KGH TARIFF, then the declaration is rejected, and a notification (errorcode and errormessage) is created for aggregation of a complete validation</t>
  </si>
  <si>
    <t>DK11054</t>
  </si>
  <si>
    <t>Error in "Additional reference type" (12 04 002 000), document type does not exist.</t>
  </si>
  <si>
    <t xml:space="preserve">Fejl i "Supplerende reference type" (12 04 002 000), den dokument type som er angivet findes ikke. </t>
  </si>
  <si>
    <t>FT-7179, FT-10105, FT-15035</t>
  </si>
  <si>
    <t xml:space="preserve">If Additional Reference Code (12 02 008 000) is populated it must be validated against a referencedata/list </t>
  </si>
  <si>
    <t>Error in "Additional Reference Code (12 02 008 000) , code does not match the other information in the declaration or does not exist.</t>
  </si>
  <si>
    <t>Fejl i "supplerende oplysninger"  (12 02 008 000), Kode passer ikke til øvrige oplysninger i angivelsen eller findes ikke, se Kodeliste.</t>
  </si>
  <si>
    <t xml:space="preserve">If "Additional procedure" (1/11) = F49, then "Additional fiscal references" (3/40) must have "Role Code" = FR4 </t>
  </si>
  <si>
    <t>DK1056</t>
  </si>
  <si>
    <t>Error in "Additional fiscal references" (3/40), when "Additional procedure" (1/11) = F49, then "Role code" must be "FR4".</t>
  </si>
  <si>
    <t>Fejl i "Supplerende skattereference, Rollekode" (3/40), når supplerende procedure er angivet med "F49", skal rollekode i supplerende skattereference være "FR4"</t>
  </si>
  <si>
    <t>DKW1056</t>
  </si>
  <si>
    <t>If 'Additional fiscal references identification number' (13 16 034 000) is filled out on the 
declaration, then it must be sent to DK-IOSS for validation.</t>
  </si>
  <si>
    <t>DK2004</t>
  </si>
  <si>
    <t>Error in "Additional fiscal references identification no IOSS" (13 16 034 000), the number does not exist or is not valid.</t>
  </si>
  <si>
    <t>Fejl i 'Momsidentifikationsnummer IOSS' (13 16 034 000) , nummeret findes ikke eller er ikke validt.</t>
  </si>
  <si>
    <t>IOSS-Adapter</t>
  </si>
  <si>
    <t>VR #129</t>
  </si>
  <si>
    <t>If the amendment application contains a IOSS nr. in 3/40, then the amendment must be rejected if the original declaration does not contain a IOSS nr</t>
  </si>
  <si>
    <t>Validation of additional message</t>
  </si>
  <si>
    <t>Error in "Additional fiscal reference" (3/40), field must not be filled in, as the field cannot be added in relation to the original declaration.</t>
  </si>
  <si>
    <t>Fejl i "Additional fiscal reference" (3/40) feltet må ikke være udfyldt, da feltet ikke kan tilføjes i forhold til den oprindelige angivelse.</t>
  </si>
  <si>
    <t>FT-10344</t>
  </si>
  <si>
    <t>If "Additional Fiscal Reference Role" (13 16 031 000) is populated it must be with the values contained in a referencelist</t>
  </si>
  <si>
    <t>Error in "Additional Fiscal Reference Role" (13 16 031 000) role code does not exist.</t>
  </si>
  <si>
    <t xml:space="preserve">Fejl i "Rollekode, Momsidentifikationsnummer" (13 16 031 000), rollekode findes ikke, se kodeliste </t>
  </si>
  <si>
    <t>DK1222</t>
  </si>
  <si>
    <t>Error in "Additional declaration type" (11 02 001 000), the additional declaration type is only allowed for simplified declarations</t>
  </si>
  <si>
    <t>Fejl i "Supplerende angivelsestype" (11 02 001 000), den supplerende angivelsestype er kun tilladt for forenklede angivelser</t>
  </si>
  <si>
    <t>EKS-11939</t>
  </si>
  <si>
    <t>BR_VALI_0101_88</t>
  </si>
  <si>
    <t>DK1221</t>
  </si>
  <si>
    <t>Error in "Additional declaration type" (11 02 001 000), the additional declaration type is not allowed for simplified declarations</t>
  </si>
  <si>
    <t>Fejl i "Supplerende angivelsestype" (11 02 001 000), den supplerende angivelsestype er ikke tilladt for forenklede angivelser</t>
  </si>
  <si>
    <t>BR_VALI_0101_87</t>
  </si>
  <si>
    <t>DK1272</t>
  </si>
  <si>
    <t>Error in ""Location of goods"" (16 15 000 000), when type = ""C"", then Qualifier of identification must be  ""Z"".</t>
  </si>
  <si>
    <t>Fejl i ""Lokalisering af varerne"" (16 15 000 000), når type = ""C"" kan identifikationskode kun være ""Z""</t>
  </si>
  <si>
    <t>If Location of goods (16 15 045 000-GS) type of location = C , then Qualifier of identification must be Z</t>
  </si>
  <si>
    <t>DKW1272</t>
  </si>
  <si>
    <t>BR_VALI_0202_10</t>
  </si>
  <si>
    <t>Mandatory field validation of B1, B2, C1</t>
  </si>
  <si>
    <t>DK3081</t>
  </si>
  <si>
    <t xml:space="preserve">Error : Security (11 07 001 000) must be filled and cannot be empty </t>
  </si>
  <si>
    <t>Fejl: 'Sikkerhed' (11 07 001 000) skal være udfyldt og må ikke være tom</t>
  </si>
  <si>
    <t>EKS-9949, EKS-10134, EKS-7020</t>
  </si>
  <si>
    <t>"If D.E. 11 09 001 000 is either 21 or 22, then D.E. 12 12 001 000 must start with DKOPO and be valid with one or more guarantees and if "PIRP" = 2, then validation is passed" or                                                                                                         "If D.E. 11 09 001 000 is either 21 or 22, then a valid DKCGU must be part of the authorisation for DKOPO where "PIRP" = 1, when no "other guarantee form" is given in D.E.12 02 008 000"</t>
  </si>
  <si>
    <t>DK2046</t>
  </si>
  <si>
    <t>Error : PriorImportOfProcessedProductsIndication is not valid for this Guarantee type</t>
  </si>
  <si>
    <t>Fejl: PriorImportOfProcessedProductsIndication er ikke gyldig for denne garantitype</t>
  </si>
  <si>
    <t>EKS-7185</t>
  </si>
  <si>
    <t>"If D.E. 11 09 001 000 is either 21 or 22, then D.E. 12 12 001 000 must start with DKOPO and be valid with one or more guarantees and if "PIRP" = 1, then further guarantee validation must be performed"</t>
  </si>
  <si>
    <t>DK2045</t>
  </si>
  <si>
    <t>Error : PriorImportOfProcessedProductsIndication is missing and must be added</t>
  </si>
  <si>
    <t>Fejl: PriorImportOfProcessedProductsIndication mangler og skal tilføjes</t>
  </si>
  <si>
    <t>"If D.E. 11 09 001 000 is either 21 or 22, DKOPO authorisation have code 421 with "DKxxxxxxx" in ES with no DKCGU for "PIRP" = 1 and no "other guarantee form" is given in D.E.12 02 008 000, then the declaration must be rejected"</t>
  </si>
  <si>
    <t>DK2047</t>
  </si>
  <si>
    <t>Error : PriorImportOfProcessedProductsIndication is invalid, bev code requires guarantee type</t>
  </si>
  <si>
    <t>Fejl: PriorImportOfProcessedProductsIndication er ugyldig, bevilling-koden kræver garantitype</t>
  </si>
  <si>
    <t>VR #111</t>
  </si>
  <si>
    <t>Cross validate invalidation application 3/2 to declaration 3/18. The two values must be identical.</t>
  </si>
  <si>
    <t>DK2152</t>
  </si>
  <si>
    <t>EORI from invalidation application field 3/2 must match 3/18 from the declaration</t>
  </si>
  <si>
    <t>EORI nummeret fra invalideringen skal matche med EORI fra 3/18 på angivelsen</t>
  </si>
  <si>
    <t>FT-7478, FT-15277</t>
  </si>
  <si>
    <t>Document may be required</t>
  </si>
  <si>
    <t>DKW10108</t>
  </si>
  <si>
    <t>Dokument kan være påkrævet i forbindelse med frigivelse af varer.</t>
  </si>
  <si>
    <t>Statistisk værdi pr. kg nettovægt synes for lav</t>
  </si>
  <si>
    <t>DKW9898</t>
  </si>
  <si>
    <t>VR #123</t>
  </si>
  <si>
    <t>External validation of EORI number of the representative (data element 3/4) against DK-CRS.</t>
  </si>
  <si>
    <t>(External) Validation of additional message (invalidation and repayment application)</t>
  </si>
  <si>
    <t>DK2159</t>
  </si>
  <si>
    <t>Det angivne EORI nummer for representanten (data element 3/4) er ikke gyldigt.</t>
  </si>
  <si>
    <t>The EORI for the representative (data element 3/4) is not valid.</t>
  </si>
  <si>
    <t>Declaration of subheading submitted to physical restrictions (net weight/supplementary unit)</t>
  </si>
  <si>
    <t>DK10484</t>
  </si>
  <si>
    <t>Nettovægt/suppl m/ i forhold til varekoden.</t>
  </si>
  <si>
    <t>Declaration of subheading submitted to physical restrictions (declared supplementary unit)</t>
  </si>
  <si>
    <t>DK10493</t>
  </si>
  <si>
    <t>Den supplerende mængde er usandsynlig (for høj) for varekoden.</t>
  </si>
  <si>
    <t>Declaration of subheading submitted to physical restrictions (declared statistical value)</t>
  </si>
  <si>
    <t>DK10491</t>
  </si>
  <si>
    <t>værdi usandsynlig for varekode</t>
  </si>
  <si>
    <t>Declaration of subheading submitted to physical restrictions (declared net mass)</t>
  </si>
  <si>
    <t>DK10492</t>
  </si>
  <si>
    <t>Vægt usandsynlig for varekoden.</t>
  </si>
  <si>
    <t>Declaration of subheading submitted to legal restrictions (unit price)</t>
  </si>
  <si>
    <t>DK10483</t>
  </si>
  <si>
    <t>mængde/værdi for varekode</t>
  </si>
  <si>
    <t>Declaration of subheading submitted to legal restrictions (net weight/supplementary unit)</t>
  </si>
  <si>
    <t>DK10482</t>
  </si>
  <si>
    <t>Declaration of subheading submitted to legal restrictions (declared supplementary unit)</t>
  </si>
  <si>
    <t>DK10496</t>
  </si>
  <si>
    <t>Declaration of subheading submitted to legal restrictions (declared statistical value)</t>
  </si>
  <si>
    <t>DK10494</t>
  </si>
  <si>
    <t>Værdi er usandsynlig (for lav) for varekoden.</t>
  </si>
  <si>
    <t>Declaration of subheading submitted to legal restrictions (declared net mass)</t>
  </si>
  <si>
    <t>DK10495</t>
  </si>
  <si>
    <t>Nettovægten er usandsynlig (for lav) for varekoden.</t>
  </si>
  <si>
    <t>DK1264</t>
  </si>
  <si>
    <t>Declarant Identification Number (13 05 017 000) and Representative Identification Number (13 06 017 000) must not have the same value</t>
  </si>
  <si>
    <t>Klarerer identifikations-nummer (13 05 017 000) og Repræsentant identifikations-nummer (13 06 017 000) må ikke have samme værdi</t>
  </si>
  <si>
    <t>DKW1264</t>
  </si>
  <si>
    <t>Data element 13 05 017 000 'Declarant EORI' on an I2 presentation notification for an H1 declaration must coincide with the data element 13 05 017 000 'Declarant EORI' on the pre-lodged declaration</t>
  </si>
  <si>
    <t>DK1108</t>
  </si>
  <si>
    <t>Declarant EORI (13 05 017 000) on the I2 presentation notification must coincide with the Declarant EORI (13 05 017 000) on the pre-lodged H1 declaration</t>
  </si>
  <si>
    <t>Klarer EORI (13 05 017 000) på I2 frembydelsesmeddelelsen skal være det samme som Klarer EORI (13 05 017 000) på den forudindgivede H1 deklaration</t>
  </si>
  <si>
    <t>VR #126</t>
  </si>
  <si>
    <t>DK1066</t>
  </si>
  <si>
    <t>Data element 5/23: 'Location of Goods - Type of Location' must be filled out and must be max. (incl.) 1 letter</t>
  </si>
  <si>
    <t>Dataelement 5/23: 'Varelokation - Lokationstype' skal være udfyldt og må ikke være længere end 1 tegn</t>
  </si>
  <si>
    <t>BR_ADDM_0205_03</t>
  </si>
  <si>
    <t>VR #127</t>
  </si>
  <si>
    <t>DK1067</t>
  </si>
  <si>
    <t>Data element 5/23: 'Location of Goods - Qualifier of Identification' must be filled out and must be max. (incl.) 1 letter</t>
  </si>
  <si>
    <t>Dataelement 5/23: 'Varelokation - Lokations kvalificerer' skal være udfyldt og må ikke være længere end 1 tegn</t>
  </si>
  <si>
    <t>BR_ADDM_0205_04</t>
  </si>
  <si>
    <t>VR #124</t>
  </si>
  <si>
    <t>DK1069</t>
  </si>
  <si>
    <t>Data element 5/23: "Location of Goods - Identification of Location" must be filled out and must be max. 35, 8 or 17 characters depending on locationIdentification Type</t>
  </si>
  <si>
    <t>Dataelement 5/23: "Varelokation - Lokations ID" skal være udfyldt og må ikke være længere end 35, 8 eller 17 tegn afhængig af lokations id type</t>
  </si>
  <si>
    <t>BR_ADDM_0205_01</t>
  </si>
  <si>
    <t>VR #125</t>
  </si>
  <si>
    <t>DK1065</t>
  </si>
  <si>
    <t>Data element 5/23: "Location of Goods - Additional Identifier" must be filled out and must be max. (incl.) 4 characters</t>
  </si>
  <si>
    <t>Dataelement 5/23: "Varelokation - Ekstra ID" skal være udfyldt og må ikke være længere end 4 tegn</t>
  </si>
  <si>
    <t>BR_ADDM_0205_02</t>
  </si>
  <si>
    <t>VR #133</t>
  </si>
  <si>
    <t>DK1072</t>
  </si>
  <si>
    <t>Data element 5/23: "Address: CountryCode" must be 2 letters if Address is filled out</t>
  </si>
  <si>
    <t>Data element 5/23: "Adresse: Landekode" skal være to bogstaver hvis Adresse er udfyldt</t>
  </si>
  <si>
    <t>BR_ADDM_0205_08</t>
  </si>
  <si>
    <t>VR #131</t>
  </si>
  <si>
    <t>DK1071</t>
  </si>
  <si>
    <t>Data element 5/23: "Address - PostCode" must be filled out and must be max. (incl.) 17 letter</t>
  </si>
  <si>
    <t>Dataelement 5/23: "Adresse - Postnummer" skal være udfyldt og må ikke være længere end 17 tegn</t>
  </si>
  <si>
    <t>BR_ADDM_0205_06</t>
  </si>
  <si>
    <t>Data element 12 12 080 000 "Authorisation - Holder of the Authorisation" must be filled out and must be the same as 13 05 017 "Declarant - Identification Number"</t>
  </si>
  <si>
    <t>DK1306</t>
  </si>
  <si>
    <t>Data element 12 12 080 080 "Bevilling - Bevillingshaver" skal være udfyldt og skal være det samme som 13 05 017 "Klarerer - Identifikationsnummer"</t>
  </si>
  <si>
    <t>EKS-7374</t>
  </si>
  <si>
    <t>DKW1306</t>
  </si>
  <si>
    <t>If declaration has filled out previous document it has to have package details filled out too</t>
  </si>
  <si>
    <t>Mandatory field validation of A3</t>
  </si>
  <si>
    <t>DK3091</t>
  </si>
  <si>
    <t>If 12 01 000 000 (Previous Document) is filled out, then 12 01 001 000 (refrence number), 12 01 002 000 (type), 12 01 003 000 (type of packages), 12 01 004 000 (number of packages) and 12 01 006 000 (Quantity) must be filled out too (At Master Consignment level and Master Consignment Goods Item level</t>
  </si>
  <si>
    <t>Hvis 12 01 000 000 (tidligere dokument) er udfyldt, så 12 01 001 000 (referencenummer), 12 01 002 000 (type), 12 01 003 000 (type pakker), 12 01 004 00 (antal pakker) og 12 01 006 000 (Mængde) skal også udfyldes (På Master Consignment-niveau og Master Consignment Goods Item-niveau</t>
  </si>
  <si>
    <t>EKS-9538</t>
  </si>
  <si>
    <t>BR_VALI_0401_41_EXIT</t>
  </si>
  <si>
    <t>contact details has to have phone number and e-maill address</t>
  </si>
  <si>
    <t>DK3092</t>
  </si>
  <si>
    <t>If 13 05 074 016 (name) is provided, either 13 05 074 075 (phone number) or 13 05 074 076 (e-mail address) must be provided, or both (for Declaration/Declarant/Contact)</t>
  </si>
  <si>
    <t>Hvis 13 05 074 016 (navn) er angivet, skal enten 13 05 074 075 (telefonnummer) eller 13 05 074 076 (e-mail-adresse) oplyses, eller begge dele (til erklæring/oplyser/kontakt)</t>
  </si>
  <si>
    <t>BR_VALI_0401_43_EXIT</t>
  </si>
  <si>
    <t>DK3093</t>
  </si>
  <si>
    <t>If 13 06 074 016 (name) is provided, either 13 06 074 075 (phone number) or 13 06 074 076 (e-mail address) must be provided, or both (for Declaration/Agent/Contact)</t>
  </si>
  <si>
    <t>Hvis 13 06 074 016 (navn) er angivet, skal enten 13 06 074 075 (telefonnummer) eller 13 06 074 076 (e-mailadresse) oplyses, eller begge dele (til erklæring/agent/kontakt)</t>
  </si>
  <si>
    <t>BR_VALI_0401_44_EXIT</t>
  </si>
  <si>
    <t>DK3094</t>
  </si>
  <si>
    <t>If 13 12 074 016 (name) is provided, either 13 12 074 075 (phone number) or 13 12 074 076 (e-mail address) must be provided, or both (for Declaration/Consignment/Carrier/Contact)</t>
  </si>
  <si>
    <t>Hvis 13 12 074 016 (navn) er angivet, skal enten 13 12 074 075 (telefonnummer) eller 13 12 074 076 (e-mailadresse) oplyses, eller begge dele (til erklæring/forsendelse/fragtfører/kontakt)</t>
  </si>
  <si>
    <t>BR_VALI_0401_45_EXIT</t>
  </si>
  <si>
    <t>DK3095</t>
  </si>
  <si>
    <t>If 16 15 074 016 (name) is provided, either 16 15 074 075 (phone number) or 16 15 074 076 (e-mail address) must be provided, or both (in MasterConsignment)</t>
  </si>
  <si>
    <t>Hvis 16 15 074 016 (navn) er oplyst, skal enten 16 15 074 075 (telefonnummer) eller 16 15 074 076 (e-mailadresse) oplyses, eller begge dele (i MasterConsignment)</t>
  </si>
  <si>
    <t>BR_VALI_0401_46_EXIT</t>
  </si>
  <si>
    <t>If transport means type code is 1 then transport equipment is mandatory</t>
  </si>
  <si>
    <t>DK3096</t>
  </si>
  <si>
    <t>If 19 01 001 000 (Transport means type code) is 1 then the D.Es in 19 07 000 000 (Transport equipment) is mandatory</t>
  </si>
  <si>
    <t>Hvis 19 01 001 000 (Transport betyder typekode) er 1, er D.E'erne i 19 07 000 000 (Transportudstyr) obligatoriske</t>
  </si>
  <si>
    <t>BR_VALI_0401_47_EXIT</t>
  </si>
  <si>
    <t>DK3086</t>
  </si>
  <si>
    <t xml:space="preserve">Country of routing of consignment - Country (16 12 020 000) must be filled and cannot be empty </t>
  </si>
  <si>
    <t>Fejl 'Land for sending af forsendelse' (16 12 020 000) skal være udfyldt og må ikke være tom</t>
  </si>
  <si>
    <t>Country of Preferential Origin not Valid</t>
  </si>
  <si>
    <t>DK11070</t>
  </si>
  <si>
    <t>Præferenceland  ikke valid</t>
  </si>
  <si>
    <t>Country of Dispatch Missing</t>
  </si>
  <si>
    <t>DK11071</t>
  </si>
  <si>
    <t>Manglende angivelse af afsendelsesland.</t>
  </si>
  <si>
    <t>DKW11071</t>
  </si>
  <si>
    <t>DK1240</t>
  </si>
  <si>
    <t>Correction reason must be chosen and must be a valid reason</t>
  </si>
  <si>
    <t>Rettelses årsag skal være udfyldt og skal være en gyldig årsag</t>
  </si>
  <si>
    <t>FT-22665</t>
  </si>
  <si>
    <t>Conflicting Documents Prevent Calculation</t>
  </si>
  <si>
    <t>DK11104</t>
  </si>
  <si>
    <t>Fejl i dokumenter (12 03 002 000) de angivne dokumenter konflikter(reserve)</t>
  </si>
  <si>
    <t>Conflicting Document</t>
  </si>
  <si>
    <t>DK11107</t>
  </si>
  <si>
    <t>Fejl i 'vedlagte dokumenter' (12 03 002 000) de angivne   dokumenter konflikter</t>
  </si>
  <si>
    <t>Condition Not Fulfilled</t>
  </si>
  <si>
    <t>DK11105</t>
  </si>
  <si>
    <t>Betingelser for import/eksport ikke opfyldt (reserve)</t>
  </si>
  <si>
    <t>Classification Changes for Definitive Measures</t>
  </si>
  <si>
    <t>DK11072</t>
  </si>
  <si>
    <t>The invalidation application must be rejected unless the calculated customs debt amount is 0 and the declarant is not DK09999981</t>
  </si>
  <si>
    <t>DK1097</t>
  </si>
  <si>
    <t>As the goods have already been released, you must submit an invalidation 4c request</t>
  </si>
  <si>
    <t>Da varerne allerede er frigivet, skal du benytte en invalideringsanmodning 4c</t>
  </si>
  <si>
    <t>VR #110</t>
  </si>
  <si>
    <t>If data element 3/2 is populated with 'DK09999981', then data element 3/1 'Applicant' must be filled out in the application</t>
  </si>
  <si>
    <t>DK2151</t>
  </si>
  <si>
    <t>ApplicationHolder 3/2 is specified as private person, but no valid address was found in 3/1</t>
  </si>
  <si>
    <t>3/2 er specificeret som privat person, men ingen valid adresse blev fundet i 3/1</t>
  </si>
  <si>
    <t>Altenative Preference Code Possible</t>
  </si>
  <si>
    <t>DKW10109</t>
  </si>
  <si>
    <t>Alternativ præferencekode er mulig.</t>
  </si>
  <si>
    <t>Additional Code Not Valid For Commodity Code</t>
  </si>
  <si>
    <t>DK11010</t>
  </si>
  <si>
    <t>Fejl i Taric-tillægskode (18 09 059 000) tillægskoden kan ikke anvendes til varekoden.</t>
  </si>
  <si>
    <t>DK1414</t>
  </si>
  <si>
    <t>19 01 000 000, 19 01 001 000 Container indicator D/E is mandatory</t>
  </si>
  <si>
    <t>19 01 000 000, 19 01 000 000 Container indicator er obligatorisk.</t>
  </si>
  <si>
    <t>DKW1414</t>
  </si>
  <si>
    <t>DK1413</t>
  </si>
  <si>
    <t>18 06 004 000 Packaging/Number of packages D/E is mandatory</t>
  </si>
  <si>
    <t>18 06 004 000 Packaging - number of packages er obligatorisk.</t>
  </si>
  <si>
    <t>DKW1413</t>
  </si>
  <si>
    <t>DK1411</t>
  </si>
  <si>
    <t>16 03 000 000, 16 03 001 000 Country of destination must be mandatory</t>
  </si>
  <si>
    <t>16 03 000 000 16 03 001 000 Country of destination er obligatorisk(e).</t>
  </si>
  <si>
    <t>DKW1411</t>
  </si>
  <si>
    <t>DK1406</t>
  </si>
  <si>
    <t>13 03 000 000 Consignee D/E is mandatory</t>
  </si>
  <si>
    <t>13 03 000 000 Consignee dataelement er obligatorisk</t>
  </si>
  <si>
    <t>DKW1406</t>
  </si>
  <si>
    <t>DK1403</t>
  </si>
  <si>
    <t>13 02 000 000 Consignor If 13 02 000 000 is filled out, the group (13 02 016 000 to 13 02 018 022) must be filled out, though with respect to the conditions in 13 02 017 000</t>
  </si>
  <si>
    <t>Hvis 13 02 000 000 Consignor er udfyldt, er elementer i gruppen (13 02 016 000 til 13 02 018 022) obligatoriske dog med hensyntagen til betingelserne i 13 02 017 000.</t>
  </si>
  <si>
    <t>DKW1403</t>
  </si>
  <si>
    <t>DK1402</t>
  </si>
  <si>
    <t>12 03 000 000 Supporting document If 12 03 000 000 is filled out, all the Data elements within the group (12 03 001 000 to 12 03 002 000) must be filled out , 12 03 013 000 and 12 03 079 000 is not mandatory</t>
  </si>
  <si>
    <t>Hvis 12 03 000 000 Supporting Document er udfyldt, er alle elementer i gruppen (12 03 001 000 til 12 03 002 000) obligatoriske undtagen 12 03 013 000 og 12 03 079 000.</t>
  </si>
  <si>
    <t>DKW1402</t>
  </si>
  <si>
    <t>DK1401</t>
  </si>
  <si>
    <t>12 01 000 000 Previous document If 12 01 000 000 is filled out, all the Data elements within the group (12 01 001 000 to 12 01 007 000) needs to be filled out , except 12 01 079 000</t>
  </si>
  <si>
    <t>Hvis 12 01 000 000 Previous Document er udfyldt, er alle elementer i gruppen (12 01 001 000 til 12 01 007 000) obligatoriske undtagen 12 01 079 000.</t>
  </si>
  <si>
    <t>DKW1401</t>
  </si>
  <si>
    <t>DK3054</t>
  </si>
  <si>
    <t xml:space="preserve"> Error: Identication of warehouse (12 11 002 000) must be R, S, U and must have a valid warehouse identifier (12 11 015 000)</t>
  </si>
  <si>
    <t>Fejl: Identifikation af lager (12 11 002 000) skal være R, S, U og skal have en gyldig lageridentifikator (12 11 015 000)</t>
  </si>
  <si>
    <t>DK3088</t>
  </si>
  <si>
    <t>DK3089</t>
  </si>
  <si>
    <t>DK3090</t>
  </si>
  <si>
    <t xml:space="preserve"> If "additional declaration type" (11 02 001 000) = "X" "Y" or "U", then "Previous documents Type" (12 01 002 000) must be filled in with type "YSDE"</t>
  </si>
  <si>
    <t>10.03.2023 by MITA</t>
  </si>
  <si>
    <t xml:space="preserve"> If "additional declaration type" (11 02 001 000) = "Z" or "V", then "Previous documents Type" (12 01 002 000) must be filled in with type "YCLE" </t>
  </si>
  <si>
    <t xml:space="preserve">If "Previous documents Type" (12 01 002 000) = "YSDE", then "Referencenumber" (12 01 001 000) must be a MRN </t>
  </si>
  <si>
    <t xml:space="preserve">If "Previous documents Type" (12 01 002 000) = "YCLE", then "Referencenumber" (12 01 001 000) must be a date coded as: yyyymmdd </t>
  </si>
  <si>
    <t>18.04.2023 by MITA</t>
  </si>
  <si>
    <t>If "Authorisation Type" (12 12 002) = "C626" or "C627", then "Holder of the authorisation" (12 12 080) must be filled in (H1)</t>
  </si>
  <si>
    <t xml:space="preserve">Under Packaging, Number of packages is mandatory for IE015. </t>
  </si>
  <si>
    <t>DK11614</t>
  </si>
  <si>
    <t>Packaging - Number of packages' (18 06 004 000) is mandatory</t>
  </si>
  <si>
    <t>Packaging - Number of packages' (18 06 004 000) er obligatorisk</t>
  </si>
  <si>
    <t>DKW11614</t>
  </si>
  <si>
    <t>Trigger manual release when Supporting document type in codelist</t>
  </si>
  <si>
    <t>FT-14888</t>
  </si>
  <si>
    <t>DKW1420</t>
  </si>
  <si>
    <t>BR_VALI_10085</t>
  </si>
  <si>
    <t>If AuthorisationDocument type=C019 then RequestedProcedure code must be 21, 22, 48 or 61</t>
  </si>
  <si>
    <t>DK1309</t>
  </si>
  <si>
    <t>The Requested Procedure code (DE 11 09 001 000) is invalid for the Authorisation type (DE 12 12 002 000) C019.</t>
  </si>
  <si>
    <t>Den Anmodede Procedure (11 09 001 000) er ugyldig for Bevilling Type (12 12 002 000) C019.</t>
  </si>
  <si>
    <t>FT-25660</t>
  </si>
  <si>
    <t>DKW1309</t>
  </si>
  <si>
    <t>BR_VALI_675_005
BR_VALI_675_006</t>
  </si>
  <si>
    <t>For declaration with procedure category H6 currency (14 12 012 000) and amount (14 12 014 000) of Declared Customs Value (14 12 000 000) must be filled in</t>
  </si>
  <si>
    <t>DK1310</t>
  </si>
  <si>
    <t>Currency (14 12 012 000) and amount (14 12 014 000) of Declared Customs Value (14 12 000 000) must be filled in.</t>
  </si>
  <si>
    <t>Valuta (14 12 012 000) og beløb (14 12 014 000) for postværd (14 12 000 000) skal være udfyldt.</t>
  </si>
  <si>
    <t>FT-26483</t>
  </si>
  <si>
    <t>DKW1310</t>
  </si>
  <si>
    <t>BR_VALI_0101_49</t>
  </si>
  <si>
    <t>For declaration with procedure category H6 currency (14 13 012 000) and amount (14 13 014 000) of Postal charges (14 13 000 000) must be filled in</t>
  </si>
  <si>
    <t>DK1311</t>
  </si>
  <si>
    <t>Currency (14 13 012 000) and amount (14 13 014 000) of Postal charges (14 13 000 000) must be filled in.</t>
  </si>
  <si>
    <t>Valuta (14 13 012 000) og beløb (14 13 014 000) for porto (14 13 000 000) skal være udfyldt.</t>
  </si>
  <si>
    <t>DKW1311</t>
  </si>
  <si>
    <t>BR_VALI_0101_50</t>
  </si>
  <si>
    <t>25.04.2023 by MITA</t>
  </si>
  <si>
    <t>UN/LOCODE (16 15 036) must be in national codelist 50001</t>
  </si>
  <si>
    <t>DK1312</t>
  </si>
  <si>
    <t>Error: The value filled out in 16 15 036 000 is not a valid UN/LOCODE </t>
  </si>
  <si>
    <t>FT-16983</t>
  </si>
  <si>
    <t>DKW1312</t>
  </si>
  <si>
    <t>BR_VALI_0501_05</t>
  </si>
  <si>
    <t>Customs office (16 15 047) must be in codelist 10230</t>
  </si>
  <si>
    <t>DK1313</t>
  </si>
  <si>
    <t>Error: The value filled out in 16 15 047 000 is not a valid Customs office</t>
  </si>
  <si>
    <t>DKW1313</t>
  </si>
  <si>
    <t>BR_VALI_0501_06</t>
  </si>
  <si>
    <t>The TARIC code (18 09 058 000) must be available for the trader of national adaption (DK), and must be filled out, else the declaration must be rejected (H6)</t>
  </si>
  <si>
    <t>DK1314</t>
  </si>
  <si>
    <t>Error: The 'TARIC code' (18 09 058 000) must be provided</t>
  </si>
  <si>
    <t>Fejl: 'TARIC-kode' (18 09 058 000) skal angives</t>
  </si>
  <si>
    <t>FT-26490</t>
  </si>
  <si>
    <t>DKW1314</t>
  </si>
  <si>
    <t>BR_VALI_0401_37</t>
  </si>
  <si>
    <t>DE 14 10 001 000 Valuation method is mandatory</t>
  </si>
  <si>
    <t>DK1315</t>
  </si>
  <si>
    <t>Error: Valuation method (14 10 000 000) is mandatory.</t>
  </si>
  <si>
    <t>Fejl: Værdiansættelsesmetode (14 10 000 000) er obligatorisk.</t>
  </si>
  <si>
    <t>FT-25943</t>
  </si>
  <si>
    <t>DKW1315</t>
  </si>
  <si>
    <t>BR_VALI_0401_38</t>
  </si>
  <si>
    <t>DE 14 11 001 000 Preference is mandatory</t>
  </si>
  <si>
    <t>DK1316</t>
  </si>
  <si>
    <t>Error: Preference (14 11 000 000) is mandatory.</t>
  </si>
  <si>
    <t>Fejl: Præference (14 11 000 000) er obligatorisk.</t>
  </si>
  <si>
    <t>DKW1316</t>
  </si>
  <si>
    <t>BR_VALI_0401_39</t>
  </si>
  <si>
    <t>DE 16 08 001 000 Country of origin is mandatory</t>
  </si>
  <si>
    <t>DK1317</t>
  </si>
  <si>
    <t>Error: Country of origin (16 08 000 000) is mandatory.</t>
  </si>
  <si>
    <t>Fejl: Oprindelsesland (16 08 000 000) er obligatorisk.</t>
  </si>
  <si>
    <t>DKW1317</t>
  </si>
  <si>
    <t>BR_VALI_0401_40</t>
  </si>
  <si>
    <t xml:space="preserve"> Supporting documents (D.E. 12 03 002) must be in codelist CL213</t>
  </si>
  <si>
    <t>Fejl i forudgående dokument type 12 01 002 000, ikke relevant for typen af angivelse eller findes ikke.</t>
  </si>
  <si>
    <t>DKW1003</t>
  </si>
  <si>
    <t>Transport document (type 12 05 002 000 and reference 12 05 001 000) must be declared on GS level OR on SI level (all goods items) OR on both GS level and SI level (one or more goods items)</t>
  </si>
  <si>
    <t>DK1320</t>
  </si>
  <si>
    <t>Error: Transport document (12 05 000 000) must be provided with type (12 05 002 000) and reference (12 05 001 000) filed in.</t>
  </si>
  <si>
    <t>Fejl: Transportdokument (12 05 000 000) skal udfyldes med type (12 05 002 000) og referencenummer (12 05 001 000).</t>
  </si>
  <si>
    <t>FT-25988</t>
  </si>
  <si>
    <t>DKW1320</t>
  </si>
  <si>
    <t>BR_VALI_0401_42</t>
  </si>
  <si>
    <t>DK6007</t>
  </si>
  <si>
    <t>Error: You are not allowed to add "DKSEN" to the code field (12 02 008 000) in Additional Information (12 02 000 000) without supplying a SE number in the text field (12 02 009 000).</t>
  </si>
  <si>
    <t>Fejl: Du må ikke tilføje "DKSEN" til kodefeltet (12 02 008 000) i Yderligere Information (12 02 000 000) uden at angive et SE-nummer i tekstfeltet (12 02 009 000).</t>
  </si>
  <si>
    <t>DK6008</t>
  </si>
  <si>
    <t>Error:  The SE number supplied in Additional Information (12 02 000 000) is on the wrong format. Should be eight (8) digits.</t>
  </si>
  <si>
    <t>Fejl: SE-nummeret, der er angivet i Yderligere information (12 02 000 000) er i det forkerte format. Skal være otte (8) cifre.</t>
  </si>
  <si>
    <t>DK6009</t>
  </si>
  <si>
    <t>Error:  The SE number supplied in Additional Information (12 02 000 000) is not the same across the declaration.</t>
  </si>
  <si>
    <t>Fejl: SE-nummeret, der er angivet i Yderligere oplysninger (12 02 000 000), er ikke det samme på tværs af erklæringen.</t>
  </si>
  <si>
    <t>DK6010</t>
  </si>
  <si>
    <t>Error in SE-number (12 02 009 000), the SE number for the declarant must be registered as an exporter in DK.</t>
  </si>
  <si>
    <t>Fejl i SE-nummer (12 02 009 000), SE-nummeret for klarereren skal være eksportørregistreret i Danmark.</t>
  </si>
  <si>
    <t>DK6011</t>
  </si>
  <si>
    <t>Error in SE-number (12 02 009 000), the SE number for the representative must be registered as an exporter in DK.</t>
  </si>
  <si>
    <t>Fejl i SE-nummer (12 02 009 000), SE-nummeret for repræsentanten skal være eksportørregistreret i Danmark.</t>
  </si>
  <si>
    <t>DK6012</t>
  </si>
  <si>
    <t>Error in SE-number (12 02 009 000), the EORI based on the SE number provided is invalid</t>
  </si>
  <si>
    <t>Fejl i SE-nummer (12 02 009 000), EORI baseret på det angivne SE-nummer er ugyldig.</t>
  </si>
  <si>
    <t>DE 16 06 000 000 Country of dispatch (DE 16 06 001 000 Country of dispatch) is mandatory (H2)</t>
  </si>
  <si>
    <t>DK1318</t>
  </si>
  <si>
    <t>FT-27336</t>
  </si>
  <si>
    <t>DKW1318</t>
  </si>
  <si>
    <t>BR_VALI_0401_55</t>
  </si>
  <si>
    <t>Error code</t>
  </si>
  <si>
    <t>Details for Count of Item code (Error) - Item code (Error): CWM10019</t>
  </si>
  <si>
    <t>/*</t>
  </si>
  <si>
    <t xml:space="preserve"> * Custom error codes</t>
  </si>
  <si>
    <t xml:space="preserve"> * Custom error labels in Danish</t>
  </si>
  <si>
    <t xml:space="preserve"> * Custom error labels in English</t>
  </si>
  <si>
    <t xml:space="preserve"> * Custom parent (error) codes</t>
  </si>
  <si>
    <t xml:space="preserve"> * Custom parent (error) labels in Danish</t>
  </si>
  <si>
    <t xml:space="preserve"> * Custom parent (error) labels in English</t>
  </si>
  <si>
    <t xml:space="preserve"> * Custom warning codes</t>
  </si>
  <si>
    <t xml:space="preserve"> * Custom warning labels in Danish</t>
  </si>
  <si>
    <t xml:space="preserve"> * Custom warning labels in English</t>
  </si>
  <si>
    <t xml:space="preserve"> * Custom parent (warning) codes</t>
  </si>
  <si>
    <t xml:space="preserve"> * Custom parent (warning) labels in Danish</t>
  </si>
  <si>
    <t xml:space="preserve"> * Custom parent (warning) labels in English</t>
  </si>
  <si>
    <t xml:space="preserve"> * TP - Custom error codes</t>
  </si>
  <si>
    <t xml:space="preserve"> * TP - Custom error labels in Danish</t>
  </si>
  <si>
    <t xml:space="preserve"> * TP - Custom error labels in English</t>
  </si>
  <si>
    <t xml:space="preserve"> * TP - Custom warning codes</t>
  </si>
  <si>
    <t xml:space="preserve"> * TP - Custom warning labels in Danish</t>
  </si>
  <si>
    <t xml:space="preserve"> * TP - Custom warning labels in English</t>
  </si>
  <si>
    <t xml:space="preserve"> */</t>
  </si>
  <si>
    <t>Data element</t>
  </si>
  <si>
    <t>ID</t>
  </si>
  <si>
    <t>Validation Rule Description (Internal description of the error/warning)</t>
  </si>
  <si>
    <t>User story &amp; AC</t>
  </si>
  <si>
    <t>EUCDM reference</t>
  </si>
  <si>
    <t>Error/Warning</t>
  </si>
  <si>
    <t>Codelist key (filled by NCIS)</t>
  </si>
  <si>
    <t>Item code (filled by NCIS)</t>
  </si>
  <si>
    <t>1/11 (Supplementary procedurecode) must be in the reference data list.</t>
  </si>
  <si>
    <t>FT-2392, AC 1</t>
  </si>
  <si>
    <t>Ulovlig værdi i "Supplerende Procedure".</t>
  </si>
  <si>
    <t>DK1001 EN (dummy)</t>
  </si>
  <si>
    <t>2/1 (Simplified declaration/Previous documents) must be in the reference data list.must be in the reference data list.</t>
  </si>
  <si>
    <t>FT-2392, AC 2</t>
  </si>
  <si>
    <t>Ulovlig type i "Forudgående Dokumenter".</t>
  </si>
  <si>
    <t>DK1002 EN (dummy)</t>
  </si>
  <si>
    <t>In 2/3 (Attached Documents, certificates and authorisations, further references) the type of entry must be in the reference data list.</t>
  </si>
  <si>
    <t>FT-2392, AC 3</t>
  </si>
  <si>
    <t>Ulovlig type i "Vedlagte Dokumenter, Certifikater og Bevillinger".</t>
  </si>
  <si>
    <t>DK1003 EN (dummy)</t>
  </si>
  <si>
    <t> 3/21 (Code for representation status) must be in the reference data list.</t>
  </si>
  <si>
    <t>FT-2392, AC 4</t>
  </si>
  <si>
    <t>Ulovlig type i "Kode for Repræsentantstatus".</t>
  </si>
  <si>
    <t>DK1004 EN (dummy)</t>
  </si>
  <si>
    <t>1/2 (Additional Declaration type) must be in the reference data list.</t>
  </si>
  <si>
    <t>FT-2392, AC 5</t>
  </si>
  <si>
    <t>Ulovlig type i "Supplerende Angivelsestype".</t>
  </si>
  <si>
    <t>DK1005 EN (dummy)</t>
  </si>
  <si>
    <t>When 6/2 (Supplementary units) is filled, 1/11 (Additional procedure) must be C08.</t>
  </si>
  <si>
    <t>FT-2442, AC 1</t>
  </si>
  <si>
    <t>Hvis "Yderligere Enheder" er udfyldt, så skal "Yderligere Toldprocedurer" være C08 og kun det.</t>
  </si>
  <si>
    <t>DK1006 EN (dummy)</t>
  </si>
  <si>
    <t>When 1/11 (Additional procedure) is C08 and 4/18 (Value) is in DKK, then the amount must not excced 360.</t>
  </si>
  <si>
    <t>FT-2442, AC 2</t>
  </si>
  <si>
    <t>Hvis "Yderligere Toldprocedurer" er C08 og valuta er DKK, så skal toldværdien være 360 eller derunder.</t>
  </si>
  <si>
    <t>DK1007 EN (dummy)</t>
  </si>
  <si>
    <t>When 3/40 (Additional fiscal references identification No.) is filled, 1/11 (Additional procedure) must be C07 or F48</t>
  </si>
  <si>
    <t>FT-2442, AC 3</t>
  </si>
  <si>
    <t>DK1008 DA (dummy)</t>
  </si>
  <si>
    <t>An additional fiscal reference has been specified for a procedure combination which is not C07 or F48.</t>
  </si>
  <si>
    <t>When "Information on Representative" (3/19, 3/20 and 3/21) is filled in, then Declarant Identification No. and Representative Identification No. must not be the same,</t>
  </si>
  <si>
    <t>FT-2442, AC 4</t>
  </si>
  <si>
    <t>3/19, 3/20 and 3/21</t>
  </si>
  <si>
    <t>DK1009 DA (dummy)</t>
  </si>
  <si>
    <t>Information on Representative is filled in and the identification numbers for the representitative and declarant are the same.</t>
  </si>
  <si>
    <t>When 3/40 (Additional fiscal references identification No.) is filled, 6/14 (Commodity code – Combined Nomenclature code) must not have the format 99xxxx</t>
  </si>
  <si>
    <t>FT-2442, AC 5</t>
  </si>
  <si>
    <t>3/40 (Additional fiscal references identification No.) is filled, 6/14</t>
  </si>
  <si>
    <t>DK1010 DA (dummy)</t>
  </si>
  <si>
    <r>
      <t>When additional fiscal reference has been specified</t>
    </r>
    <r>
      <rPr>
        <sz val="11"/>
        <color rgb="FF172B4D"/>
        <rFont val="Calibri"/>
        <family val="2"/>
        <scheme val="minor"/>
      </rPr>
      <t>, then "Commodity code – Combined Nomenclature code" cannot have the format 99xxxx</t>
    </r>
    <r>
      <rPr>
        <sz val="11"/>
        <color theme="1"/>
        <rFont val="Calibri"/>
        <family val="2"/>
        <scheme val="minor"/>
      </rPr>
      <t>.</t>
    </r>
  </si>
  <si>
    <r>
      <t>When 1/11 (Additional Procedure) is C07, then 6/14 </t>
    </r>
    <r>
      <rPr>
        <sz val="11"/>
        <color rgb="FF172B4D"/>
        <rFont val="Calibri"/>
        <family val="2"/>
        <scheme val="minor"/>
      </rPr>
      <t>(Commodity code – Combined Nomenclature code)</t>
    </r>
    <r>
      <rPr>
        <sz val="11"/>
        <color theme="1"/>
        <rFont val="Calibri"/>
        <family val="2"/>
        <scheme val="minor"/>
      </rPr>
      <t xml:space="preserve"> must have a valid CN code for C07.</t>
    </r>
  </si>
  <si>
    <t>FT-2442, AC 6</t>
  </si>
  <si>
    <t>Ulovlig varekode, for Supplerende Procedurekode C07.</t>
  </si>
  <si>
    <t>DK1011 EN (dummy)</t>
  </si>
  <si>
    <r>
      <t>When 1/11 (Additional Procedure) is C08, then 6/14 </t>
    </r>
    <r>
      <rPr>
        <sz val="11"/>
        <color rgb="FF172B4D"/>
        <rFont val="Calibri"/>
        <family val="2"/>
        <scheme val="minor"/>
      </rPr>
      <t>(Commodity code – Combined Nomenclature code)</t>
    </r>
    <r>
      <rPr>
        <sz val="11"/>
        <color theme="1"/>
        <rFont val="Calibri"/>
        <family val="2"/>
        <scheme val="minor"/>
      </rPr>
      <t xml:space="preserve"> must have a valid CN code for C08.</t>
    </r>
  </si>
  <si>
    <t>FT-2442, AC 7</t>
  </si>
  <si>
    <t>Ulovlig varekode, for Supplerende Procedurekode C08.</t>
  </si>
  <si>
    <t>DK1012 EN (dummy)</t>
  </si>
  <si>
    <t>-</t>
  </si>
  <si>
    <t>FT-3360, AC 1</t>
  </si>
  <si>
    <t>DK1013 DA (dummy)</t>
  </si>
  <si>
    <t>DK1013 EN (dummy)</t>
  </si>
  <si>
    <t>The data element 6/5 (Gross mass (kg)) must coincide with data element 6/5 (Gross mass (kg)) on the pre-lodged declaration</t>
  </si>
  <si>
    <t>FT-3360, AC 2</t>
  </si>
  <si>
    <t>6/5 (Gross mass (kg)) must coincide with data element 6/5 (Gross mass</t>
  </si>
  <si>
    <t>Afvist: Fejl i feltet 6/5 på angivelsen. Værdien skal være tal og udgøre samme brutto vægt som på den forudanmeldte MRN.</t>
  </si>
  <si>
    <t>Rejected: Error in check box 6/5 in the customs declaration. The value must be numbers and must be the same gross weight as prelodged on the MRN.</t>
  </si>
  <si>
    <t>FT-3360, AC 3</t>
  </si>
  <si>
    <t>6/10 (Number of packages) must coincide with data element 6/10</t>
  </si>
  <si>
    <t>Afvist: Fejl i feltet 6/10 på angivelsen. Værdien skal være tal og udgøre samme antal kolli som angivet på den forudanmeldte MRN.</t>
  </si>
  <si>
    <t>Rejected: Error in check box 6/10 in the customs declaration. The value must be the same number of packages as prelodged on MRN.</t>
  </si>
  <si>
    <t>FT-3404, AC 0</t>
  </si>
  <si>
    <t>DK1016</t>
  </si>
  <si>
    <t>DK1016 DA (dummy)</t>
  </si>
  <si>
    <t>DK1016 EN (dummy)</t>
  </si>
  <si>
    <t>FT-3404, AC 1</t>
  </si>
  <si>
    <t>DK1017</t>
  </si>
  <si>
    <t>DK1017 DA (dummy)</t>
  </si>
  <si>
    <t>DK1017 EN (dummy)</t>
  </si>
  <si>
    <t>FT-2203, AC 20</t>
  </si>
  <si>
    <t>DK1018 DA (dummy)</t>
  </si>
  <si>
    <t>Rejected: Error in field 4/18 - the value must be less than 1150 DKK.</t>
  </si>
  <si>
    <t>FT-2203, AC 21</t>
  </si>
  <si>
    <t>DK1019 DA (dummy)</t>
  </si>
  <si>
    <t>Rejected: Error in field 6/2 - supplementary units must be less than 50. </t>
  </si>
  <si>
    <t>FT-2203, AC 22</t>
  </si>
  <si>
    <t>DK1020 DA (dummy)</t>
  </si>
  <si>
    <t>Rejected: Error in field 6/5 - gross mass must be less than 100 kg. </t>
  </si>
  <si>
    <t>FT-2203, AC 23</t>
  </si>
  <si>
    <t>DK1021 DA (dummy)</t>
  </si>
  <si>
    <t>Rejected: Error in field 6/10 - number of packages must be less than 50.</t>
  </si>
  <si>
    <t>FT-2203, AC 24</t>
  </si>
  <si>
    <t>DK1022</t>
  </si>
  <si>
    <t>DK1022 DA (dummy)</t>
  </si>
  <si>
    <t>DK1022 EN (dummy)</t>
  </si>
  <si>
    <t>FT-5122, AC 1</t>
  </si>
  <si>
    <t>DK1023 DA (dummy)</t>
  </si>
  <si>
    <t>Rejected: When the data element 1/11 (Additional procedure) has the value "F48", then the data element 3/40 (Additional fiscal references identification no.) must be filled out with an IOSS number.</t>
  </si>
  <si>
    <t>According to danish rules the data element 3/1 'Exporter - name' the entry must be more than or equal to an3</t>
  </si>
  <si>
    <t>FT-2382, DIAC 55</t>
  </si>
  <si>
    <t>3/1 'Exporter - name' the entry must be more than or equal to an3</t>
  </si>
  <si>
    <t>DK1024</t>
  </si>
  <si>
    <t>Formatfejl i dataelement 3/1: Eksportør navn. Feltet skal indeholde mindst 3 og højest 70 tegn.</t>
  </si>
  <si>
    <t>DK1024 EN (dummy)</t>
  </si>
  <si>
    <t>According to danish rules the data element 3/1 'Exporter - city' the entry must be more than or equal to an2</t>
  </si>
  <si>
    <t>FT-2382, DIAC 56</t>
  </si>
  <si>
    <t>3/1 'Exporter - city' the entry must be more than or equal to an2</t>
  </si>
  <si>
    <t>DK1025</t>
  </si>
  <si>
    <t>DK1025 EN (dummy)</t>
  </si>
  <si>
    <t>According to danish rules the data element 3/1 'Exporter - street and number' the entry must be more than or equal to an3</t>
  </si>
  <si>
    <t>FT-2382, DIAC 57</t>
  </si>
  <si>
    <t>3/1 'Exporter - street and number' the entry must be more than or equal to an3</t>
  </si>
  <si>
    <t>DK1026</t>
  </si>
  <si>
    <t>Formatfejl i dataelement 3/1: Eksportør adresse.  Feltet skal indeholde mindst 3 og højest 70 tegn.</t>
  </si>
  <si>
    <t>DK1026 EN (dummy)</t>
  </si>
  <si>
    <t>According to danish rules the data element 3/1 'Exporter - postcode' the entry must be more than or equal to an2</t>
  </si>
  <si>
    <t>FT-2382, DIAC 58</t>
  </si>
  <si>
    <t>3/1 'Exporter - postcode' the entry must be more than or equal to an2</t>
  </si>
  <si>
    <t>DK1027</t>
  </si>
  <si>
    <t>DK1027 EN (dummy)</t>
  </si>
  <si>
    <t>According to danish rules the data element 3/15 'Importer - name' the entry must be more than or equal to an3</t>
  </si>
  <si>
    <t>FT-2382, DIAC 59</t>
  </si>
  <si>
    <t>3/15 'Importer - name' the entry must be more than or equal to an3</t>
  </si>
  <si>
    <t>DK1028</t>
  </si>
  <si>
    <t>DK1028 EN (dummy)</t>
  </si>
  <si>
    <t>According to danish rules the data element 3/15 'Importer - city' the entry must be more than or equal to an2</t>
  </si>
  <si>
    <t>FT-2382, DIAC 60</t>
  </si>
  <si>
    <t>3/15 'Importer - city' the entry must be more than or equal to an2</t>
  </si>
  <si>
    <t>DK1029</t>
  </si>
  <si>
    <t>DK1029 EN (dummy)</t>
  </si>
  <si>
    <t>According to danish rules the data element 3/15 'Importer - street and number' the entry must be more than or equal to an3</t>
  </si>
  <si>
    <t>FT-2382, DIAC 61</t>
  </si>
  <si>
    <t>3/15 'Importer - street and number' the entry must be more than or equal to an3</t>
  </si>
  <si>
    <t>DK1030</t>
  </si>
  <si>
    <t>DK1030 EN (dummy)</t>
  </si>
  <si>
    <t>According to danish rules the data element 3/15 'Importer - postcode' the entry must be more than or equal to an2</t>
  </si>
  <si>
    <t>FT-2382, DIAC 62</t>
  </si>
  <si>
    <t>3/15 'Importer - postcode' the entry must be more than or equal to an2</t>
  </si>
  <si>
    <t>DK1031</t>
  </si>
  <si>
    <t>DK1031 EN (dummy)</t>
  </si>
  <si>
    <t>According to danish rules the data element 3/17 'Declarant - name' the entry must be more than or equal to an3</t>
  </si>
  <si>
    <t>FT-2382, DIAC 63</t>
  </si>
  <si>
    <t>3/17 'Declarant - name' the entry must be more than or equal to an3</t>
  </si>
  <si>
    <t>DK1032</t>
  </si>
  <si>
    <t>DK1032 EN (dummy)</t>
  </si>
  <si>
    <t>According to danish rules the data element 3/17 'Declarant - city' the entry must be more than or equal to an2</t>
  </si>
  <si>
    <t>FT-2382, DIAC 64</t>
  </si>
  <si>
    <t>3/17 'Declarant - city' the entry must be more than or equal to an2</t>
  </si>
  <si>
    <t>DK1033</t>
  </si>
  <si>
    <t>DK1033 EN (dummy)</t>
  </si>
  <si>
    <t>According to danish rules the data element 3/17 'Declarant - street and number' the entry must be more than or equal to an3</t>
  </si>
  <si>
    <t>FT-2382, DIAC 65</t>
  </si>
  <si>
    <t>3/17 'Declarant - street and number' the entry must be more than or equal to an3</t>
  </si>
  <si>
    <t>DK1034</t>
  </si>
  <si>
    <t>DK1034 EN (dummy)</t>
  </si>
  <si>
    <t>According to danish rules the data element 3/17 'Declarant - postcode' the entry must be more than or equal to an2</t>
  </si>
  <si>
    <t>FT-2382, DIAC 66</t>
  </si>
  <si>
    <t>3/17 'Declarant - postcode' the entry must be more than or equal to an2</t>
  </si>
  <si>
    <t>DK1035</t>
  </si>
  <si>
    <t>DK1035 EN (dummy)</t>
  </si>
  <si>
    <t>According to Danish rules the data element 3/19 'Representative - name' the entry must be more than or equal to an3</t>
  </si>
  <si>
    <t>FT-2382, DIAC 67</t>
  </si>
  <si>
    <t>DK1036</t>
  </si>
  <si>
    <t>DK1036 EN (dummy)</t>
  </si>
  <si>
    <t>According to danish rules the data element 3/19 'Representative - city' the entry must be more than or equal to an2</t>
  </si>
  <si>
    <t>FT-2382, DIAC 68</t>
  </si>
  <si>
    <t>3/19 'Representative - city' the entry must be more than or equal to an2</t>
  </si>
  <si>
    <t>DK1037</t>
  </si>
  <si>
    <t>DK1037 EN (dummy)</t>
  </si>
  <si>
    <t>According to danish rules the data element 3/19 'Representative - street and number' the entry must be more than or equal to an3</t>
  </si>
  <si>
    <t>FT-2382, DIAC 69</t>
  </si>
  <si>
    <t>3/19 'Representative - street and number' the entry must be more than or equal to an3</t>
  </si>
  <si>
    <t>DK1038</t>
  </si>
  <si>
    <t>DK1038 EN (dummy)</t>
  </si>
  <si>
    <t>According to danish rules the data element 3/19 'Representative - postcode' the entry must be more than or equal to an2</t>
  </si>
  <si>
    <t>FT-2382, DIAC 70</t>
  </si>
  <si>
    <t>DK1039 EN (dummy)</t>
  </si>
  <si>
    <t>Name</t>
  </si>
  <si>
    <t>SQL Inserts - errors</t>
  </si>
  <si>
    <t>Instruction</t>
  </si>
  <si>
    <t>CODELIST_ITEM_CHILD</t>
  </si>
  <si>
    <t>Copy the rows marked with blue color and paste into your SQL client.</t>
  </si>
  <si>
    <t>CODELIST_ITEM_LABEL_CHILD_DK</t>
  </si>
  <si>
    <t>CODELIST_ITEM_LABEL_CHILD_EN</t>
  </si>
  <si>
    <t>CODELIST_ITEM_PARENT</t>
  </si>
  <si>
    <t>CODELIST_ITEM_LABEL_PARENT_DK</t>
  </si>
  <si>
    <t>CODELIST_ITEM_LABEL_PARENT_EN</t>
  </si>
  <si>
    <t>SQL Inserts - warnings</t>
  </si>
  <si>
    <t>SQL Updates - errors</t>
  </si>
  <si>
    <t>SQL Updates - warnings</t>
  </si>
  <si>
    <t>SQL Cleanup</t>
  </si>
  <si>
    <t>delete from public.codelist_item_label cil
  where cil.item_id in
    (select id from codelist_item ci 
      where (item_code like 'DK1%' or item_code like 'DK2%' or item_code like 'DKW1%' or item_code like 'DKW2%') and codelist_id in 
        (select id from codelist where codelist_key in (10040, 10075, 10080))) 
    and cil.language_id in (1,3);
delete from public.codelist_item 
  where (item_code like 'DK1%' or item_code like 'DK2%' or item_code like 'DKW1%' or item_code like 'DKW2%') and codelist_id in 
    (select id from codelist where codelist_key in (10040, 10075, 10080));</t>
  </si>
  <si>
    <t>Note:</t>
  </si>
  <si>
    <t>The SQL statements doesn't take into considering if the relevant rows already exists on the environment. I.e. in case you need to update one or more code items on a environment you need to do it manually.</t>
  </si>
  <si>
    <t>SQL expressions are commented out (using /* and */) if either the code list key or code list item is missing from the 'Validation rule' sheet</t>
  </si>
  <si>
    <t>SQL for Trader Portal management</t>
  </si>
  <si>
    <t>SQL insert error messages</t>
  </si>
  <si>
    <t>SQL delete error messages</t>
  </si>
  <si>
    <t>DELETE FROM PUBLIC.labels_codelist_items lci
  WHERE lci.item_id IN (SELECT * FROM codelist_items cli
WHERE cli.itemcode LIKE 'DK%'
AND cli.codelist_id = 436);
DELETE FROM PUBLIC.codelist_items ci
  WHERE ci.itemcode LIKE 'DK%'
     AND CODELIST_ID = 436;</t>
  </si>
  <si>
    <t>Count of Item code (Error)</t>
  </si>
  <si>
    <t>DK1047</t>
  </si>
  <si>
    <t>DK1048</t>
  </si>
  <si>
    <t>DK1051</t>
  </si>
  <si>
    <t>DK1054</t>
  </si>
  <si>
    <t>DK1063</t>
  </si>
  <si>
    <t>DK1064</t>
  </si>
  <si>
    <t>(blank)</t>
  </si>
  <si>
    <t>Grand Total</t>
  </si>
  <si>
    <t>If Authorisation Reference Number (12 12 015 000) starts with DKCW1, DKCW2 or DKCWP then Warehouse - Identifier (12 11 015 000) must be non-empty</t>
  </si>
  <si>
    <t>DK3106</t>
  </si>
  <si>
    <t>Hvis bevillingsnummer (12 12 015 000) starter med DKCW1, DKCW2 eller DKCWP så skal Oplag - Datanavn (12 11 015 000) være udfyldt</t>
  </si>
  <si>
    <t>CRD-386</t>
  </si>
  <si>
    <t>DKW3106</t>
  </si>
  <si>
    <t>BR_VALI_0101_106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</si>
</sst>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rgb="FF172B4D"/>
      <name val="Calibri"/>
      <family val="2"/>
      <scheme val="minor"/>
    </font>
    <font>
      <sz val="14"/>
      <color theme="1"/>
      <name val="Calibri"/>
      <family val="2"/>
      <scheme val="minor"/>
    </font>
    <font>
      <sz val="11"/>
      <name val="Calibri"/>
      <family val="2"/>
      <scheme val="minor"/>
    </font>
    <font>
      <sz val="11"/>
      <color rgb="FF000000"/>
      <name val="Calibri"/>
      <family val="2"/>
      <scheme val="minor"/>
    </font>
    <font>
      <sz val="11"/>
      <color rgb="FF000000"/>
      <name val="Calibri"/>
      <family val="2"/>
    </font>
    <font>
      <b/>
      <sz val="11"/>
      <color rgb="FF000000"/>
      <name val="Calibri"/>
      <family val="2"/>
    </font>
    <font>
      <sz val="11"/>
      <color rgb="FFC00000"/>
      <name val="Calibri"/>
      <family val="2"/>
      <scheme val="minor"/>
    </font>
    <font>
      <sz val="11"/>
      <color theme="1"/>
      <name val="Calibri"/>
      <family val="2"/>
      <scheme val="minor"/>
    </font>
    <font>
      <sz val="11"/>
      <color theme="0"/>
      <name val="Calibri"/>
      <family val="2"/>
      <scheme val="minor"/>
    </font>
    <font>
      <sz val="11"/>
      <color rgb="FF444444"/>
      <name val="Calibri"/>
      <family val="2"/>
    </font>
    <font>
      <sz val="11"/>
      <name val="Calibri"/>
      <family val="2"/>
    </font>
    <font>
      <sz val="11"/>
      <color theme="1"/>
      <name val="Calibri"/>
      <family val="2"/>
      <charset val="1"/>
    </font>
    <font>
      <sz val="11"/>
      <color rgb="FF444444"/>
      <name val="Calibri"/>
      <family val="2"/>
      <charset val="1"/>
    </font>
    <font>
      <b/>
      <u/>
      <sz val="11"/>
      <color theme="1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rgb="FF172B4D"/>
      <name val="Calibri"/>
      <family val="2"/>
    </font>
    <font>
      <sz val="11"/>
      <color rgb="FF000000"/>
      <name val="Calibri"/>
      <family val="2"/>
      <charset val="1"/>
    </font>
    <font>
      <sz val="8"/>
      <name val="Calibri"/>
      <family val="2"/>
      <scheme val="minor"/>
    </font>
    <font>
      <sz val="11"/>
      <color rgb="FF212121"/>
      <name val="Arial"/>
      <family val="2"/>
    </font>
    <font>
      <sz val="11"/>
      <color rgb="FF242424"/>
      <name val="Segoe UI"/>
      <family val="2"/>
    </font>
    <font>
      <sz val="11"/>
      <color rgb="FF000000"/>
      <name val="Segoe UI"/>
      <family val="2"/>
    </font>
    <font>
      <sz val="11"/>
      <color rgb="FFFF0000"/>
      <name val="Calibri"/>
      <family val="2"/>
      <charset val="1"/>
    </font>
    <font>
      <sz val="11"/>
      <color rgb="FFFF0000"/>
      <name val="Calibri"/>
      <family val="2"/>
    </font>
    <font>
      <b/>
      <sz val="11"/>
      <name val="Calibri"/>
      <family val="2"/>
      <scheme val="minor"/>
    </font>
    <font>
      <b/>
      <sz val="11"/>
      <color rgb="FF000000"/>
      <name val="Calibri"/>
      <family val="2"/>
      <scheme val="minor"/>
    </font>
    <font>
      <b/>
      <sz val="11"/>
      <color rgb="FF212121"/>
      <name val="Arial"/>
      <family val="2"/>
    </font>
    <font>
      <strike/>
      <sz val="11"/>
      <color theme="1"/>
      <name val="Calibri"/>
      <family val="2"/>
      <scheme val="minor"/>
    </font>
    <font>
      <sz val="11"/>
      <color rgb="FF242424"/>
      <name val="Calibri"/>
      <family val="2"/>
    </font>
    <font>
      <sz val="11"/>
      <color theme="1"/>
      <name val="Calibri"/>
      <family val="2"/>
    </font>
    <font>
      <sz val="11"/>
      <color rgb="FF000000"/>
      <name val="Calibri"/>
      <family val="2"/>
      <charset val="238"/>
    </font>
    <font>
      <sz val="11"/>
      <color theme="1"/>
      <name val="Calibri"/>
      <charset val="1"/>
    </font>
    <font>
      <sz val="11"/>
      <color rgb="FF000000"/>
      <name val="Calibri"/>
      <charset val="1"/>
    </font>
  </fonts>
  <fills count="54">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rgb="FF9BC2E6"/>
        <bgColor rgb="FF000000"/>
      </patternFill>
    </fill>
    <fill>
      <patternFill patternType="solid">
        <fgColor rgb="FFFFFFFF"/>
        <bgColor indexed="64"/>
      </patternFill>
    </fill>
    <fill>
      <patternFill patternType="solid">
        <fgColor rgb="FF9BC2E6"/>
        <bgColor indexed="64"/>
      </patternFill>
    </fill>
    <fill>
      <patternFill patternType="solid">
        <fgColor rgb="FFF4B084"/>
        <bgColor indexed="64"/>
      </patternFill>
    </fill>
    <fill>
      <patternFill patternType="solid">
        <fgColor theme="5" tint="0.39997558519241921"/>
        <bgColor indexed="65"/>
      </patternFill>
    </fill>
    <fill>
      <patternFill patternType="solid">
        <fgColor theme="8" tint="0.39997558519241921"/>
        <bgColor indexed="65"/>
      </patternFill>
    </fill>
    <fill>
      <patternFill patternType="solid">
        <fgColor rgb="FFFFE699"/>
        <bgColor indexed="64"/>
      </patternFill>
    </fill>
    <fill>
      <patternFill patternType="solid">
        <fgColor rgb="FFD0CECE"/>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D9D9D9"/>
        <bgColor indexed="64"/>
      </patternFill>
    </fill>
    <fill>
      <patternFill patternType="solid">
        <fgColor rgb="FFE7E6E6"/>
        <bgColor indexed="64"/>
      </patternFill>
    </fill>
    <fill>
      <patternFill patternType="solid">
        <fgColor rgb="FF8EA9DB"/>
        <bgColor indexed="64"/>
      </patternFill>
    </fill>
    <fill>
      <patternFill patternType="solid">
        <fgColor rgb="FFFFF2CC"/>
        <bgColor indexed="64"/>
      </patternFill>
    </fill>
    <fill>
      <patternFill patternType="solid">
        <fgColor rgb="FFDDEBF7"/>
        <bgColor indexed="64"/>
      </patternFill>
    </fill>
    <fill>
      <patternFill patternType="solid">
        <fgColor rgb="FFFFC00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rgb="FF000000"/>
      </left>
      <right style="thin">
        <color rgb="FF000000"/>
      </right>
      <top/>
      <bottom/>
      <diagonal/>
    </border>
    <border>
      <left/>
      <right style="thin">
        <color rgb="FF000000"/>
      </right>
      <top style="thin">
        <color rgb="FF000000"/>
      </top>
      <bottom/>
      <diagonal/>
    </border>
    <border>
      <left/>
      <right/>
      <top style="thin">
        <color rgb="FF000000"/>
      </top>
      <bottom/>
      <diagonal/>
    </border>
    <border>
      <left style="thin">
        <color indexed="64"/>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indexed="64"/>
      </top>
      <bottom/>
      <diagonal/>
    </border>
    <border>
      <left style="thin">
        <color rgb="FF000000"/>
      </left>
      <right/>
      <top style="thin">
        <color rgb="FF000000"/>
      </top>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right style="thin">
        <color rgb="FF000000"/>
      </right>
      <top/>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theme="1"/>
      </top>
      <bottom/>
      <diagonal/>
    </border>
    <border>
      <left style="thin">
        <color rgb="FF000000"/>
      </left>
      <right style="thin">
        <color rgb="FF000000"/>
      </right>
      <top style="thin">
        <color theme="1"/>
      </top>
      <bottom/>
      <diagonal/>
    </border>
    <border>
      <left/>
      <right/>
      <top style="thin">
        <color indexed="64"/>
      </top>
      <bottom style="thin">
        <color indexed="64"/>
      </bottom>
      <diagonal/>
    </border>
    <border>
      <left style="thin">
        <color rgb="FF000000"/>
      </left>
      <right/>
      <top/>
      <bottom style="thin">
        <color rgb="FF000000"/>
      </bottom>
      <diagonal/>
    </border>
    <border>
      <left/>
      <right/>
      <top style="thin">
        <color theme="1"/>
      </top>
      <bottom style="thin">
        <color rgb="FF000000"/>
      </bottom>
      <diagonal/>
    </border>
    <border>
      <left style="thin">
        <color rgb="FF000000"/>
      </left>
      <right/>
      <top style="thin">
        <color theme="1"/>
      </top>
      <bottom style="thin">
        <color rgb="FF000000"/>
      </bottom>
      <diagonal/>
    </border>
    <border>
      <left style="thin">
        <color rgb="FF000000"/>
      </left>
      <right/>
      <top style="thin">
        <color theme="1"/>
      </top>
      <bottom/>
      <diagonal/>
    </border>
    <border>
      <left style="thin">
        <color rgb="FF000000"/>
      </left>
      <right style="thin">
        <color rgb="FF000000"/>
      </right>
      <top style="thin">
        <color theme="1"/>
      </top>
      <bottom style="thin">
        <color rgb="FF000000"/>
      </bottom>
      <diagonal/>
    </border>
  </borders>
  <cellStyleXfs count="43">
    <xf numFmtId="0" fontId="0" fillId="0" borderId="0"/>
    <xf numFmtId="0" fontId="4" fillId="0" borderId="0" applyNumberFormat="0" applyFill="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9" fillId="0" borderId="0" applyNumberFormat="0" applyFill="0" applyBorder="0" applyAlignment="0" applyProtection="0"/>
    <xf numFmtId="0" fontId="20" fillId="0" borderId="15" applyNumberFormat="0" applyFill="0" applyAlignment="0" applyProtection="0"/>
    <xf numFmtId="0" fontId="21" fillId="0" borderId="16" applyNumberFormat="0" applyFill="0" applyAlignment="0" applyProtection="0"/>
    <xf numFmtId="0" fontId="22" fillId="0" borderId="17" applyNumberFormat="0" applyFill="0" applyAlignment="0" applyProtection="0"/>
    <xf numFmtId="0" fontId="22" fillId="0" borderId="0" applyNumberFormat="0" applyFill="0" applyBorder="0" applyAlignment="0" applyProtection="0"/>
    <xf numFmtId="0" fontId="23" fillId="15" borderId="0" applyNumberFormat="0" applyBorder="0" applyAlignment="0" applyProtection="0"/>
    <xf numFmtId="0" fontId="24" fillId="16" borderId="0" applyNumberFormat="0" applyBorder="0" applyAlignment="0" applyProtection="0"/>
    <xf numFmtId="0" fontId="25" fillId="17" borderId="0" applyNumberFormat="0" applyBorder="0" applyAlignment="0" applyProtection="0"/>
    <xf numFmtId="0" fontId="26" fillId="18" borderId="18" applyNumberFormat="0" applyAlignment="0" applyProtection="0"/>
    <xf numFmtId="0" fontId="27" fillId="19" borderId="19" applyNumberFormat="0" applyAlignment="0" applyProtection="0"/>
    <xf numFmtId="0" fontId="28" fillId="19" borderId="18" applyNumberFormat="0" applyAlignment="0" applyProtection="0"/>
    <xf numFmtId="0" fontId="29" fillId="0" borderId="20" applyNumberFormat="0" applyFill="0" applyAlignment="0" applyProtection="0"/>
    <xf numFmtId="0" fontId="2" fillId="20" borderId="21" applyNumberFormat="0" applyAlignment="0" applyProtection="0"/>
    <xf numFmtId="0" fontId="30" fillId="0" borderId="0" applyNumberFormat="0" applyFill="0" applyBorder="0" applyAlignment="0" applyProtection="0"/>
    <xf numFmtId="0" fontId="12" fillId="21" borderId="22" applyNumberFormat="0" applyFont="0" applyAlignment="0" applyProtection="0"/>
    <xf numFmtId="0" fontId="31" fillId="0" borderId="0" applyNumberFormat="0" applyFill="0" applyBorder="0" applyAlignment="0" applyProtection="0"/>
    <xf numFmtId="0" fontId="3" fillId="0" borderId="23" applyNumberFormat="0" applyFill="0" applyAlignment="0" applyProtection="0"/>
    <xf numFmtId="0" fontId="13"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3"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3"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12" fillId="36" borderId="0" applyNumberFormat="0" applyBorder="0" applyAlignment="0" applyProtection="0"/>
    <xf numFmtId="0" fontId="13" fillId="37" borderId="0" applyNumberFormat="0" applyBorder="0" applyAlignment="0" applyProtection="0"/>
    <xf numFmtId="0" fontId="12" fillId="38" borderId="0" applyNumberFormat="0" applyBorder="0" applyAlignment="0" applyProtection="0"/>
    <xf numFmtId="0" fontId="12" fillId="39" borderId="0" applyNumberFormat="0" applyBorder="0" applyAlignment="0" applyProtection="0"/>
    <xf numFmtId="0" fontId="13" fillId="40" borderId="0" applyNumberFormat="0" applyBorder="0" applyAlignment="0" applyProtection="0"/>
    <xf numFmtId="0" fontId="12" fillId="41" borderId="0" applyNumberFormat="0" applyBorder="0" applyAlignment="0" applyProtection="0"/>
    <xf numFmtId="0" fontId="12" fillId="42" borderId="0" applyNumberFormat="0" applyBorder="0" applyAlignment="0" applyProtection="0"/>
    <xf numFmtId="0" fontId="12" fillId="43" borderId="0" applyNumberFormat="0" applyBorder="0" applyAlignment="0" applyProtection="0"/>
  </cellStyleXfs>
  <cellXfs count="368">
    <xf numFmtId="0" fontId="0" fillId="0" borderId="0" xfId="0"/>
    <xf numFmtId="0" fontId="0" fillId="0" borderId="0" xfId="0" applyAlignment="1">
      <alignment vertical="center"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49" fontId="3" fillId="0" borderId="0" xfId="0" applyNumberFormat="1" applyFont="1" applyAlignment="1">
      <alignment horizontal="center" vertical="center" wrapText="1"/>
    </xf>
    <xf numFmtId="0" fontId="0" fillId="0" borderId="0" xfId="0" applyAlignment="1">
      <alignment vertical="center"/>
    </xf>
    <xf numFmtId="0" fontId="4" fillId="0" borderId="0" xfId="1" applyAlignment="1">
      <alignment vertical="center"/>
    </xf>
    <xf numFmtId="49" fontId="0" fillId="0" borderId="0" xfId="0" applyNumberFormat="1" applyAlignment="1">
      <alignment vertical="center"/>
    </xf>
    <xf numFmtId="49" fontId="0" fillId="0" borderId="0" xfId="0" applyNumberFormat="1"/>
    <xf numFmtId="0" fontId="0" fillId="0" borderId="0" xfId="0" applyAlignment="1">
      <alignment wrapText="1"/>
    </xf>
    <xf numFmtId="0" fontId="0" fillId="0" borderId="0" xfId="0" applyAlignment="1">
      <alignment horizontal="center"/>
    </xf>
    <xf numFmtId="0" fontId="2" fillId="3" borderId="1" xfId="0" applyFont="1" applyFill="1" applyBorder="1" applyAlignment="1">
      <alignment horizontal="center" vertical="center" wrapText="1"/>
    </xf>
    <xf numFmtId="0" fontId="0" fillId="0" borderId="0" xfId="0" applyAlignment="1">
      <alignment vertical="top"/>
    </xf>
    <xf numFmtId="49" fontId="6" fillId="0" borderId="0" xfId="0" applyNumberFormat="1" applyFont="1"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2" fillId="4" borderId="1" xfId="0" applyFont="1" applyFill="1" applyBorder="1" applyAlignment="1">
      <alignment horizontal="center" vertical="center" wrapText="1"/>
    </xf>
    <xf numFmtId="0" fontId="9" fillId="0" borderId="0" xfId="0" applyFont="1"/>
    <xf numFmtId="0" fontId="0" fillId="0" borderId="1" xfId="0" applyBorder="1" applyAlignment="1">
      <alignment horizontal="center"/>
    </xf>
    <xf numFmtId="0" fontId="8"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wrapText="1"/>
    </xf>
    <xf numFmtId="0" fontId="0" fillId="0" borderId="4" xfId="0" applyBorder="1" applyAlignment="1">
      <alignment horizontal="left" vertical="top"/>
    </xf>
    <xf numFmtId="0" fontId="0" fillId="0" borderId="4" xfId="0" applyBorder="1" applyAlignment="1">
      <alignment horizontal="center"/>
    </xf>
    <xf numFmtId="0" fontId="0" fillId="0" borderId="2" xfId="0" applyBorder="1" applyAlignment="1">
      <alignment horizontal="center"/>
    </xf>
    <xf numFmtId="0" fontId="3" fillId="0" borderId="0" xfId="0" applyFont="1"/>
    <xf numFmtId="0" fontId="2" fillId="3" borderId="5" xfId="0" applyFont="1" applyFill="1" applyBorder="1" applyAlignment="1">
      <alignment horizontal="center" vertical="center" wrapText="1"/>
    </xf>
    <xf numFmtId="0" fontId="9" fillId="7" borderId="0" xfId="0" applyFont="1" applyFill="1"/>
    <xf numFmtId="0" fontId="10" fillId="0" borderId="0" xfId="0" applyFont="1"/>
    <xf numFmtId="0" fontId="11" fillId="0" borderId="0" xfId="0" applyFont="1"/>
    <xf numFmtId="0" fontId="0" fillId="0" borderId="6" xfId="0" applyBorder="1" applyAlignment="1">
      <alignment horizontal="left" vertical="top"/>
    </xf>
    <xf numFmtId="0" fontId="9" fillId="0" borderId="4" xfId="0" applyFont="1" applyBorder="1" applyAlignment="1">
      <alignment vertical="top" wrapText="1"/>
    </xf>
    <xf numFmtId="0" fontId="0" fillId="0" borderId="6" xfId="0" applyBorder="1" applyAlignment="1">
      <alignment horizontal="left" vertical="top" wrapText="1"/>
    </xf>
    <xf numFmtId="0" fontId="0" fillId="9" borderId="0" xfId="0" applyFill="1"/>
    <xf numFmtId="0" fontId="0" fillId="10" borderId="0" xfId="0" applyFill="1" applyAlignment="1">
      <alignment wrapText="1"/>
    </xf>
    <xf numFmtId="0" fontId="9" fillId="0" borderId="4" xfId="0" applyFont="1" applyBorder="1" applyAlignment="1">
      <alignment horizontal="center"/>
    </xf>
    <xf numFmtId="0" fontId="0" fillId="0" borderId="7" xfId="0" applyBorder="1" applyAlignment="1">
      <alignment horizontal="left" vertical="top"/>
    </xf>
    <xf numFmtId="17" fontId="13" fillId="3" borderId="5" xfId="0" applyNumberFormat="1" applyFont="1" applyFill="1" applyBorder="1" applyAlignment="1">
      <alignment horizontal="center" vertical="center" wrapText="1"/>
    </xf>
    <xf numFmtId="0" fontId="14" fillId="0" borderId="0" xfId="0" quotePrefix="1" applyFont="1"/>
    <xf numFmtId="0" fontId="9" fillId="0" borderId="0" xfId="0" applyFont="1" applyAlignment="1">
      <alignment wrapText="1"/>
    </xf>
    <xf numFmtId="0" fontId="10" fillId="0" borderId="0" xfId="0" applyFont="1" applyAlignment="1">
      <alignment wrapText="1"/>
    </xf>
    <xf numFmtId="0" fontId="16" fillId="0" borderId="0" xfId="0" applyFont="1" applyAlignment="1">
      <alignment vertical="top" wrapText="1"/>
    </xf>
    <xf numFmtId="0" fontId="4" fillId="0" borderId="0" xfId="1"/>
    <xf numFmtId="0" fontId="4" fillId="0" borderId="0" xfId="1" applyNumberFormat="1"/>
    <xf numFmtId="0" fontId="0" fillId="13" borderId="0" xfId="0" applyFill="1" applyAlignment="1">
      <alignment wrapText="1"/>
    </xf>
    <xf numFmtId="0" fontId="0" fillId="0" borderId="11" xfId="0" applyBorder="1" applyAlignment="1">
      <alignment horizontal="left" vertical="top"/>
    </xf>
    <xf numFmtId="0" fontId="0" fillId="8" borderId="0" xfId="0" applyFill="1" applyAlignment="1">
      <alignment horizontal="left" vertical="top" wrapText="1"/>
    </xf>
    <xf numFmtId="0" fontId="16" fillId="0" borderId="4" xfId="0" applyFont="1" applyBorder="1" applyAlignment="1">
      <alignment vertical="top" wrapText="1"/>
    </xf>
    <xf numFmtId="0" fontId="7" fillId="0" borderId="1" xfId="0" applyFont="1" applyBorder="1" applyAlignment="1">
      <alignment horizontal="left" vertical="top" wrapText="1"/>
    </xf>
    <xf numFmtId="0" fontId="16" fillId="0" borderId="4" xfId="0" applyFont="1" applyBorder="1" applyAlignment="1">
      <alignment horizontal="left" vertical="top" wrapText="1"/>
    </xf>
    <xf numFmtId="0" fontId="15" fillId="0" borderId="4" xfId="0" applyFont="1" applyBorder="1" applyAlignment="1">
      <alignment horizontal="left" vertical="top" wrapText="1"/>
    </xf>
    <xf numFmtId="0" fontId="0" fillId="0" borderId="13" xfId="0" applyBorder="1" applyAlignment="1">
      <alignment horizontal="center"/>
    </xf>
    <xf numFmtId="0" fontId="0" fillId="0" borderId="14" xfId="0" applyBorder="1" applyAlignment="1">
      <alignment horizontal="left" vertical="top"/>
    </xf>
    <xf numFmtId="14" fontId="4" fillId="0" borderId="0" xfId="1" applyNumberFormat="1" applyAlignment="1">
      <alignment wrapText="1"/>
    </xf>
    <xf numFmtId="0" fontId="7" fillId="0" borderId="2" xfId="0" applyFont="1" applyBorder="1" applyAlignment="1">
      <alignment horizontal="left" vertical="top" wrapText="1"/>
    </xf>
    <xf numFmtId="0" fontId="3" fillId="0" borderId="0" xfId="0" applyFont="1" applyAlignment="1">
      <alignment vertical="center"/>
    </xf>
    <xf numFmtId="0" fontId="18" fillId="0" borderId="0" xfId="1" applyFont="1" applyAlignment="1">
      <alignment vertical="center"/>
    </xf>
    <xf numFmtId="49" fontId="3" fillId="0" borderId="0" xfId="0" applyNumberFormat="1" applyFont="1" applyAlignment="1">
      <alignment vertical="center"/>
    </xf>
    <xf numFmtId="0" fontId="3" fillId="0" borderId="4" xfId="0" applyFont="1" applyBorder="1" applyAlignment="1">
      <alignment horizontal="left" vertical="top"/>
    </xf>
    <xf numFmtId="0" fontId="0" fillId="0" borderId="4" xfId="0" applyBorder="1" applyAlignment="1">
      <alignment horizontal="center" vertical="top"/>
    </xf>
    <xf numFmtId="0" fontId="3" fillId="0" borderId="1" xfId="0" applyFont="1" applyBorder="1" applyAlignment="1">
      <alignment horizontal="left" vertical="top" wrapText="1"/>
    </xf>
    <xf numFmtId="0" fontId="0" fillId="0" borderId="12" xfId="0" applyBorder="1" applyAlignment="1">
      <alignment horizontal="left" vertical="top"/>
    </xf>
    <xf numFmtId="0" fontId="0" fillId="5" borderId="4" xfId="0" applyFill="1" applyBorder="1" applyAlignment="1">
      <alignment horizontal="left" vertical="top" wrapText="1"/>
    </xf>
    <xf numFmtId="0" fontId="0" fillId="0" borderId="10" xfId="0" applyBorder="1" applyAlignment="1">
      <alignment horizontal="left" vertical="top"/>
    </xf>
    <xf numFmtId="0" fontId="2" fillId="4" borderId="1" xfId="0" applyFont="1" applyFill="1" applyBorder="1" applyAlignment="1">
      <alignment horizontal="center" vertical="top" wrapText="1"/>
    </xf>
    <xf numFmtId="0" fontId="6" fillId="0" borderId="0" xfId="0" applyFont="1" applyAlignment="1">
      <alignment vertical="top"/>
    </xf>
    <xf numFmtId="0" fontId="0" fillId="0" borderId="4" xfId="0" applyBorder="1" applyAlignment="1">
      <alignment vertical="top" wrapText="1"/>
    </xf>
    <xf numFmtId="49" fontId="0" fillId="2" borderId="1" xfId="0" applyNumberFormat="1" applyFill="1" applyBorder="1" applyAlignment="1">
      <alignment horizontal="left" vertical="top"/>
    </xf>
    <xf numFmtId="49" fontId="0" fillId="2" borderId="1" xfId="0" applyNumberFormat="1" applyFill="1" applyBorder="1" applyAlignment="1">
      <alignment horizontal="left" vertical="top" wrapText="1"/>
    </xf>
    <xf numFmtId="49" fontId="0" fillId="2" borderId="1" xfId="0" applyNumberFormat="1" applyFill="1" applyBorder="1"/>
    <xf numFmtId="0" fontId="0" fillId="2" borderId="1" xfId="0" applyFill="1" applyBorder="1"/>
    <xf numFmtId="0" fontId="0" fillId="2" borderId="1" xfId="0" applyFill="1" applyBorder="1" applyAlignment="1">
      <alignment wrapText="1"/>
    </xf>
    <xf numFmtId="0" fontId="0" fillId="2" borderId="1" xfId="0" applyFill="1" applyBorder="1" applyAlignment="1">
      <alignment horizontal="left" wrapText="1"/>
    </xf>
    <xf numFmtId="0" fontId="0" fillId="0" borderId="1" xfId="0" applyBorder="1" applyAlignment="1">
      <alignment vertical="top"/>
    </xf>
    <xf numFmtId="0" fontId="0" fillId="0" borderId="1" xfId="0" applyBorder="1" applyAlignment="1">
      <alignment vertical="top" wrapText="1"/>
    </xf>
    <xf numFmtId="0" fontId="3" fillId="0" borderId="1" xfId="0" applyFont="1" applyBorder="1" applyAlignment="1">
      <alignment vertical="top" wrapText="1"/>
    </xf>
    <xf numFmtId="49" fontId="6" fillId="2" borderId="1" xfId="0" applyNumberFormat="1" applyFont="1" applyFill="1" applyBorder="1" applyAlignment="1">
      <alignment vertical="top" wrapText="1"/>
    </xf>
    <xf numFmtId="0" fontId="0" fillId="2" borderId="1" xfId="0" applyFill="1" applyBorder="1" applyAlignment="1">
      <alignment horizontal="left" vertical="top" wrapText="1"/>
    </xf>
    <xf numFmtId="0" fontId="0" fillId="2" borderId="1" xfId="0" applyFill="1" applyBorder="1" applyAlignment="1">
      <alignment vertical="top"/>
    </xf>
    <xf numFmtId="0" fontId="0" fillId="2" borderId="1" xfId="0" applyFill="1" applyBorder="1" applyAlignment="1">
      <alignment vertical="top" wrapText="1"/>
    </xf>
    <xf numFmtId="49" fontId="6" fillId="0" borderId="1" xfId="0" applyNumberFormat="1" applyFont="1" applyBorder="1" applyAlignment="1">
      <alignment vertical="top"/>
    </xf>
    <xf numFmtId="0" fontId="9" fillId="0" borderId="1" xfId="0" applyFont="1" applyBorder="1"/>
    <xf numFmtId="0" fontId="0" fillId="14" borderId="1" xfId="0" applyFill="1" applyBorder="1" applyAlignment="1">
      <alignment horizontal="left" vertical="top" wrapText="1"/>
    </xf>
    <xf numFmtId="0" fontId="9" fillId="0" borderId="1" xfId="0" applyFont="1" applyBorder="1" applyAlignment="1">
      <alignment vertical="top"/>
    </xf>
    <xf numFmtId="49" fontId="6" fillId="2" borderId="1" xfId="0" applyNumberFormat="1" applyFont="1" applyFill="1" applyBorder="1" applyAlignment="1">
      <alignment vertical="top"/>
    </xf>
    <xf numFmtId="49" fontId="6" fillId="0" borderId="1" xfId="0" applyNumberFormat="1" applyFont="1" applyBorder="1" applyAlignment="1">
      <alignment vertical="top" wrapText="1"/>
    </xf>
    <xf numFmtId="0" fontId="6" fillId="0" borderId="1" xfId="0" applyFont="1" applyBorder="1" applyAlignment="1">
      <alignment vertical="top"/>
    </xf>
    <xf numFmtId="49" fontId="6" fillId="44" borderId="1" xfId="0" applyNumberFormat="1" applyFont="1" applyFill="1" applyBorder="1" applyAlignment="1">
      <alignment wrapText="1"/>
    </xf>
    <xf numFmtId="49" fontId="6" fillId="44" borderId="1" xfId="0" applyNumberFormat="1" applyFont="1" applyFill="1" applyBorder="1" applyAlignment="1">
      <alignment vertical="top" wrapText="1"/>
    </xf>
    <xf numFmtId="0" fontId="0" fillId="0" borderId="13" xfId="0" applyBorder="1" applyAlignment="1">
      <alignment horizontal="left" vertical="top"/>
    </xf>
    <xf numFmtId="0" fontId="33" fillId="0" borderId="4" xfId="0" applyFont="1" applyBorder="1" applyAlignment="1">
      <alignment horizontal="center"/>
    </xf>
    <xf numFmtId="0" fontId="33" fillId="0" borderId="2" xfId="0" applyFont="1" applyBorder="1" applyAlignment="1">
      <alignment horizontal="center"/>
    </xf>
    <xf numFmtId="0" fontId="3" fillId="0" borderId="0" xfId="0" quotePrefix="1" applyFont="1" applyAlignment="1">
      <alignment horizontal="center" vertical="center" wrapText="1"/>
    </xf>
    <xf numFmtId="0" fontId="0" fillId="0" borderId="0" xfId="0" pivotButton="1"/>
    <xf numFmtId="0" fontId="1" fillId="12" borderId="0" xfId="3" applyFont="1"/>
    <xf numFmtId="0" fontId="1" fillId="11" borderId="0" xfId="2" applyFont="1" applyAlignment="1">
      <alignment wrapText="1"/>
    </xf>
    <xf numFmtId="0" fontId="9" fillId="0" borderId="1" xfId="0" applyFont="1" applyBorder="1" applyAlignment="1">
      <alignment wrapText="1"/>
    </xf>
    <xf numFmtId="0" fontId="9" fillId="0" borderId="1" xfId="0" applyFont="1" applyBorder="1" applyAlignment="1">
      <alignment vertical="top" wrapText="1"/>
    </xf>
    <xf numFmtId="0" fontId="9" fillId="0" borderId="0" xfId="0" applyFont="1" applyAlignment="1">
      <alignment vertical="top" wrapText="1"/>
    </xf>
    <xf numFmtId="0" fontId="9" fillId="0" borderId="4" xfId="0" applyFont="1" applyBorder="1" applyAlignment="1">
      <alignment wrapText="1"/>
    </xf>
    <xf numFmtId="0" fontId="9" fillId="0" borderId="2" xfId="0" applyFont="1" applyBorder="1" applyAlignment="1">
      <alignment vertical="top" wrapText="1"/>
    </xf>
    <xf numFmtId="0" fontId="9" fillId="0" borderId="4" xfId="0" applyFont="1" applyBorder="1" applyAlignment="1">
      <alignment vertical="top"/>
    </xf>
    <xf numFmtId="0" fontId="9" fillId="0" borderId="4" xfId="0" applyFont="1" applyBorder="1" applyAlignment="1">
      <alignment horizontal="left" vertical="top"/>
    </xf>
    <xf numFmtId="0" fontId="9" fillId="0" borderId="4" xfId="0" applyFont="1" applyBorder="1" applyAlignment="1">
      <alignment horizontal="left" vertical="top" wrapText="1"/>
    </xf>
    <xf numFmtId="0" fontId="35" fillId="8" borderId="24" xfId="0" applyFont="1" applyFill="1" applyBorder="1" applyAlignment="1">
      <alignment wrapText="1"/>
    </xf>
    <xf numFmtId="0" fontId="3" fillId="0" borderId="1" xfId="0" applyFont="1" applyBorder="1" applyAlignment="1">
      <alignment horizontal="left" vertical="top"/>
    </xf>
    <xf numFmtId="0" fontId="3" fillId="0" borderId="0" xfId="0" applyFont="1" applyAlignment="1">
      <alignment wrapText="1"/>
    </xf>
    <xf numFmtId="0" fontId="7" fillId="0" borderId="4" xfId="0" applyFont="1" applyBorder="1" applyAlignment="1">
      <alignment horizontal="left" vertical="top" wrapText="1"/>
    </xf>
    <xf numFmtId="0" fontId="2" fillId="3" borderId="5" xfId="0" applyFont="1" applyFill="1" applyBorder="1" applyAlignment="1">
      <alignment horizontal="center" vertical="top" wrapText="1"/>
    </xf>
    <xf numFmtId="0" fontId="0" fillId="0" borderId="0" xfId="0" applyAlignment="1">
      <alignment horizontal="center" vertical="top"/>
    </xf>
    <xf numFmtId="0" fontId="0" fillId="0" borderId="7" xfId="0" applyBorder="1" applyAlignment="1">
      <alignment horizontal="left" vertical="top" wrapText="1"/>
    </xf>
    <xf numFmtId="0" fontId="3" fillId="0" borderId="4" xfId="0" applyFont="1" applyBorder="1" applyAlignment="1">
      <alignment horizontal="left" vertical="top" wrapText="1"/>
    </xf>
    <xf numFmtId="0" fontId="0" fillId="0" borderId="6" xfId="0" applyBorder="1" applyAlignment="1">
      <alignment horizontal="center"/>
    </xf>
    <xf numFmtId="49" fontId="0" fillId="0" borderId="1" xfId="0" applyNumberFormat="1" applyBorder="1" applyAlignment="1">
      <alignment vertical="top"/>
    </xf>
    <xf numFmtId="49" fontId="6" fillId="0" borderId="26" xfId="0" applyNumberFormat="1" applyFont="1" applyBorder="1" applyAlignment="1">
      <alignment vertical="top"/>
    </xf>
    <xf numFmtId="0" fontId="0" fillId="45" borderId="1" xfId="0" applyFill="1" applyBorder="1" applyAlignment="1">
      <alignment horizontal="left" vertical="top" wrapText="1"/>
    </xf>
    <xf numFmtId="0" fontId="0" fillId="0" borderId="28" xfId="0" applyBorder="1" applyAlignment="1">
      <alignment horizontal="left" vertical="top" wrapText="1"/>
    </xf>
    <xf numFmtId="0" fontId="9" fillId="0" borderId="4" xfId="0" applyFont="1" applyBorder="1" applyAlignment="1">
      <alignment horizontal="center" vertical="top"/>
    </xf>
    <xf numFmtId="0" fontId="0" fillId="0" borderId="8" xfId="0" applyBorder="1" applyAlignment="1">
      <alignment vertical="top" wrapText="1"/>
    </xf>
    <xf numFmtId="0" fontId="0" fillId="0" borderId="8" xfId="0" applyBorder="1" applyAlignment="1">
      <alignment wrapText="1"/>
    </xf>
    <xf numFmtId="0" fontId="0" fillId="0" borderId="9" xfId="0" applyBorder="1" applyAlignment="1">
      <alignment vertical="top" wrapText="1"/>
    </xf>
    <xf numFmtId="0" fontId="0" fillId="0" borderId="4" xfId="0" applyBorder="1" applyAlignment="1">
      <alignment vertical="top"/>
    </xf>
    <xf numFmtId="0" fontId="16" fillId="0" borderId="0" xfId="0" applyFont="1" applyAlignment="1">
      <alignment horizontal="left" vertical="top" wrapText="1"/>
    </xf>
    <xf numFmtId="0" fontId="0" fillId="5" borderId="1" xfId="0" applyFill="1" applyBorder="1" applyAlignment="1">
      <alignment horizontal="left" vertical="top" wrapText="1"/>
    </xf>
    <xf numFmtId="49" fontId="6" fillId="8" borderId="1" xfId="0" applyNumberFormat="1" applyFont="1" applyFill="1" applyBorder="1" applyAlignment="1">
      <alignment vertical="top" wrapText="1"/>
    </xf>
    <xf numFmtId="0" fontId="0" fillId="8" borderId="1" xfId="0" applyFill="1" applyBorder="1" applyAlignment="1">
      <alignment vertical="top"/>
    </xf>
    <xf numFmtId="0" fontId="0" fillId="8" borderId="1" xfId="0" applyFill="1" applyBorder="1" applyAlignment="1">
      <alignment vertical="top" wrapText="1"/>
    </xf>
    <xf numFmtId="49" fontId="0" fillId="2" borderId="2" xfId="0" applyNumberFormat="1" applyFill="1" applyBorder="1" applyAlignment="1">
      <alignment horizontal="left" vertical="top"/>
    </xf>
    <xf numFmtId="49" fontId="6" fillId="2" borderId="26" xfId="0" applyNumberFormat="1" applyFont="1" applyFill="1" applyBorder="1" applyAlignment="1">
      <alignment vertical="top" wrapText="1"/>
    </xf>
    <xf numFmtId="49" fontId="6" fillId="2" borderId="28" xfId="0" applyNumberFormat="1" applyFont="1" applyFill="1" applyBorder="1" applyAlignment="1">
      <alignment vertical="top" wrapText="1"/>
    </xf>
    <xf numFmtId="0" fontId="0" fillId="0" borderId="5" xfId="0" applyBorder="1" applyAlignment="1">
      <alignment horizontal="left" vertical="top"/>
    </xf>
    <xf numFmtId="0" fontId="33" fillId="0" borderId="1" xfId="0" applyFont="1" applyBorder="1" applyAlignment="1">
      <alignment horizontal="center"/>
    </xf>
    <xf numFmtId="49" fontId="0" fillId="2" borderId="4" xfId="0" applyNumberFormat="1" applyFill="1" applyBorder="1" applyAlignment="1">
      <alignment horizontal="left" vertical="top"/>
    </xf>
    <xf numFmtId="0" fontId="0" fillId="45" borderId="1" xfId="0" applyFill="1" applyBorder="1" applyAlignment="1">
      <alignment horizontal="left" vertical="top"/>
    </xf>
    <xf numFmtId="0" fontId="33" fillId="0" borderId="1" xfId="0" applyFont="1" applyBorder="1"/>
    <xf numFmtId="0" fontId="9" fillId="0" borderId="2" xfId="0" applyFont="1" applyBorder="1" applyAlignment="1">
      <alignment wrapText="1"/>
    </xf>
    <xf numFmtId="0" fontId="33" fillId="0" borderId="1" xfId="0" applyFont="1" applyBorder="1" applyAlignment="1">
      <alignment horizontal="center" vertical="top"/>
    </xf>
    <xf numFmtId="0" fontId="0" fillId="0" borderId="1" xfId="0" applyBorder="1" applyAlignment="1">
      <alignment horizontal="center" vertical="top"/>
    </xf>
    <xf numFmtId="0" fontId="9" fillId="0" borderId="4" xfId="0" applyFont="1" applyBorder="1"/>
    <xf numFmtId="49" fontId="6" fillId="2" borderId="0" xfId="0" applyNumberFormat="1" applyFont="1" applyFill="1" applyAlignment="1">
      <alignment vertical="top"/>
    </xf>
    <xf numFmtId="0" fontId="0" fillId="0" borderId="29" xfId="0" applyBorder="1" applyAlignment="1">
      <alignment horizontal="left" vertical="top"/>
    </xf>
    <xf numFmtId="49" fontId="6" fillId="0" borderId="5" xfId="0" applyNumberFormat="1" applyFont="1" applyBorder="1" applyAlignment="1">
      <alignment vertical="top"/>
    </xf>
    <xf numFmtId="0" fontId="33" fillId="0" borderId="1" xfId="0" applyFont="1" applyBorder="1" applyAlignment="1">
      <alignment vertical="top"/>
    </xf>
    <xf numFmtId="0" fontId="9" fillId="0" borderId="2" xfId="0" applyFont="1" applyBorder="1" applyAlignment="1">
      <alignment vertical="top"/>
    </xf>
    <xf numFmtId="49" fontId="0" fillId="0" borderId="0" xfId="0" applyNumberFormat="1" applyAlignment="1">
      <alignment vertical="top"/>
    </xf>
    <xf numFmtId="0" fontId="0" fillId="46" borderId="0" xfId="0" applyFill="1"/>
    <xf numFmtId="0" fontId="0" fillId="46" borderId="0" xfId="0" applyFill="1" applyAlignment="1">
      <alignment horizontal="left" vertical="top"/>
    </xf>
    <xf numFmtId="0" fontId="0" fillId="46" borderId="0" xfId="0" applyFill="1" applyAlignment="1">
      <alignment horizontal="left" vertical="top" wrapText="1"/>
    </xf>
    <xf numFmtId="0" fontId="0" fillId="46" borderId="0" xfId="0" applyFill="1" applyAlignment="1">
      <alignment wrapText="1"/>
    </xf>
    <xf numFmtId="49" fontId="0" fillId="46" borderId="0" xfId="0" applyNumberFormat="1" applyFill="1" applyAlignment="1">
      <alignment vertical="top"/>
    </xf>
    <xf numFmtId="0" fontId="0" fillId="47" borderId="0" xfId="0" applyFill="1" applyAlignment="1">
      <alignment wrapText="1"/>
    </xf>
    <xf numFmtId="49" fontId="0" fillId="47" borderId="0" xfId="0" applyNumberFormat="1" applyFill="1" applyAlignment="1">
      <alignment vertical="top" wrapText="1"/>
    </xf>
    <xf numFmtId="0" fontId="0" fillId="47" borderId="0" xfId="0" applyFill="1" applyAlignment="1">
      <alignment horizontal="left" vertical="top" wrapText="1"/>
    </xf>
    <xf numFmtId="0" fontId="0" fillId="8" borderId="0" xfId="0" applyFill="1" applyAlignment="1">
      <alignment vertical="top" wrapText="1"/>
    </xf>
    <xf numFmtId="0" fontId="7" fillId="5" borderId="1" xfId="0" applyFont="1" applyFill="1" applyBorder="1" applyAlignment="1">
      <alignment horizontal="left" vertical="top" wrapText="1"/>
    </xf>
    <xf numFmtId="0" fontId="9" fillId="48" borderId="4" xfId="0" applyFont="1" applyFill="1" applyBorder="1" applyAlignment="1">
      <alignment vertical="top" wrapText="1"/>
    </xf>
    <xf numFmtId="0" fontId="9" fillId="48" borderId="2" xfId="0" applyFont="1" applyFill="1" applyBorder="1" applyAlignment="1">
      <alignment vertical="top" wrapText="1"/>
    </xf>
    <xf numFmtId="0" fontId="9" fillId="49" borderId="4" xfId="0" applyFont="1" applyFill="1" applyBorder="1" applyAlignment="1">
      <alignment vertical="top" wrapText="1"/>
    </xf>
    <xf numFmtId="0" fontId="0" fillId="8" borderId="4" xfId="0" applyFill="1" applyBorder="1" applyAlignment="1">
      <alignment horizontal="left" vertical="top" wrapText="1"/>
    </xf>
    <xf numFmtId="0" fontId="0" fillId="0" borderId="2" xfId="0" applyBorder="1" applyAlignment="1">
      <alignment vertical="top" wrapText="1"/>
    </xf>
    <xf numFmtId="0" fontId="0" fillId="50" borderId="0" xfId="0" applyFill="1" applyAlignment="1">
      <alignment horizontal="left" vertical="top" wrapText="1"/>
    </xf>
    <xf numFmtId="0" fontId="0" fillId="50" borderId="4" xfId="0" applyFill="1" applyBorder="1" applyAlignment="1">
      <alignment horizontal="left" vertical="top" wrapText="1"/>
    </xf>
    <xf numFmtId="0" fontId="0" fillId="50" borderId="4" xfId="0" applyFill="1" applyBorder="1" applyAlignment="1">
      <alignment horizontal="left" vertical="top"/>
    </xf>
    <xf numFmtId="0" fontId="0" fillId="5" borderId="0" xfId="0" applyFill="1" applyAlignment="1">
      <alignment horizontal="left" vertical="top" wrapText="1"/>
    </xf>
    <xf numFmtId="0" fontId="9" fillId="0" borderId="6" xfId="0" applyFont="1" applyBorder="1" applyAlignment="1">
      <alignment horizontal="left" vertical="top"/>
    </xf>
    <xf numFmtId="0" fontId="0" fillId="47" borderId="0" xfId="0" applyFill="1" applyAlignment="1">
      <alignment vertical="top" wrapText="1"/>
    </xf>
    <xf numFmtId="0" fontId="37" fillId="0" borderId="0" xfId="0" applyFont="1"/>
    <xf numFmtId="0" fontId="17" fillId="0" borderId="4" xfId="0" applyFont="1" applyBorder="1"/>
    <xf numFmtId="0" fontId="0" fillId="0" borderId="4" xfId="0" applyBorder="1" applyAlignment="1">
      <alignment wrapText="1"/>
    </xf>
    <xf numFmtId="0" fontId="0" fillId="8" borderId="1" xfId="0" applyFill="1" applyBorder="1" applyAlignment="1">
      <alignment horizontal="left" vertical="top" wrapText="1"/>
    </xf>
    <xf numFmtId="0" fontId="0" fillId="5" borderId="4" xfId="0" applyFill="1" applyBorder="1" applyAlignment="1">
      <alignment horizontal="left" vertical="top"/>
    </xf>
    <xf numFmtId="0" fontId="9" fillId="0" borderId="7" xfId="0" applyFont="1" applyBorder="1" applyAlignment="1">
      <alignment horizontal="left" vertical="top"/>
    </xf>
    <xf numFmtId="0" fontId="3" fillId="0" borderId="0" xfId="0" applyFont="1" applyAlignment="1">
      <alignment vertical="top"/>
    </xf>
    <xf numFmtId="0" fontId="0" fillId="5" borderId="0" xfId="0" applyFill="1" applyAlignment="1">
      <alignment vertical="top" wrapText="1"/>
    </xf>
    <xf numFmtId="0" fontId="7" fillId="0" borderId="0" xfId="0" applyFont="1" applyAlignment="1">
      <alignment horizontal="left" vertical="top" wrapText="1"/>
    </xf>
    <xf numFmtId="0" fontId="30" fillId="0" borderId="4" xfId="0" applyFont="1" applyBorder="1" applyAlignment="1">
      <alignment horizontal="left" vertical="top" wrapText="1"/>
    </xf>
    <xf numFmtId="0" fontId="8" fillId="0" borderId="0" xfId="0" applyFont="1" applyAlignment="1">
      <alignment vertical="top" wrapText="1"/>
    </xf>
    <xf numFmtId="0" fontId="8" fillId="0" borderId="4" xfId="0" applyFont="1" applyBorder="1" applyAlignment="1">
      <alignment horizontal="left" vertical="top"/>
    </xf>
    <xf numFmtId="0" fontId="0" fillId="0" borderId="2" xfId="0" applyBorder="1" applyAlignment="1">
      <alignment horizontal="center" vertical="top"/>
    </xf>
    <xf numFmtId="0" fontId="0" fillId="5" borderId="2" xfId="0" applyFill="1" applyBorder="1" applyAlignment="1">
      <alignment horizontal="left" vertical="top" wrapText="1"/>
    </xf>
    <xf numFmtId="0" fontId="0" fillId="50" borderId="2" xfId="0" applyFill="1" applyBorder="1" applyAlignment="1">
      <alignment horizontal="left" vertical="top" wrapText="1"/>
    </xf>
    <xf numFmtId="0" fontId="30" fillId="0" borderId="0" xfId="0" applyFont="1" applyAlignment="1">
      <alignment horizontal="left" vertical="top" wrapText="1"/>
    </xf>
    <xf numFmtId="0" fontId="0" fillId="0" borderId="8" xfId="0" applyBorder="1" applyAlignment="1">
      <alignment horizontal="left" vertical="top" wrapText="1"/>
    </xf>
    <xf numFmtId="0" fontId="0" fillId="50" borderId="0" xfId="0" applyFill="1" applyAlignment="1">
      <alignment horizontal="left" vertical="top"/>
    </xf>
    <xf numFmtId="0" fontId="0" fillId="0" borderId="3" xfId="0" applyBorder="1"/>
    <xf numFmtId="0" fontId="9" fillId="0" borderId="6" xfId="0" applyFont="1" applyBorder="1" applyAlignment="1">
      <alignment vertical="top" wrapText="1"/>
    </xf>
    <xf numFmtId="0" fontId="16" fillId="0" borderId="2" xfId="0" applyFont="1" applyBorder="1" applyAlignment="1">
      <alignment vertical="top" wrapText="1"/>
    </xf>
    <xf numFmtId="0" fontId="0" fillId="0" borderId="4" xfId="0" quotePrefix="1" applyBorder="1" applyAlignment="1">
      <alignment horizontal="left" vertical="top" wrapText="1"/>
    </xf>
    <xf numFmtId="0" fontId="3" fillId="0" borderId="6" xfId="0" applyFont="1" applyBorder="1" applyAlignment="1">
      <alignment horizontal="left" vertical="top"/>
    </xf>
    <xf numFmtId="0" fontId="9" fillId="8" borderId="6" xfId="0" applyFont="1" applyFill="1" applyBorder="1" applyAlignment="1">
      <alignment horizontal="left" vertical="top" wrapText="1"/>
    </xf>
    <xf numFmtId="0" fontId="40" fillId="51" borderId="1" xfId="0" applyFont="1" applyFill="1" applyBorder="1" applyAlignment="1">
      <alignment horizontal="center" vertical="center" wrapText="1"/>
    </xf>
    <xf numFmtId="0" fontId="3" fillId="0" borderId="1" xfId="0" applyFont="1" applyBorder="1" applyAlignment="1">
      <alignment wrapText="1"/>
    </xf>
    <xf numFmtId="0" fontId="3" fillId="52" borderId="1" xfId="0" applyFont="1" applyFill="1" applyBorder="1" applyAlignment="1">
      <alignment wrapText="1"/>
    </xf>
    <xf numFmtId="0" fontId="3" fillId="52" borderId="1" xfId="0" applyFont="1" applyFill="1" applyBorder="1" applyAlignment="1">
      <alignment horizontal="left" vertical="top"/>
    </xf>
    <xf numFmtId="0" fontId="3" fillId="52" borderId="1" xfId="0" applyFont="1" applyFill="1" applyBorder="1" applyAlignment="1">
      <alignment horizontal="left" vertical="top" wrapText="1"/>
    </xf>
    <xf numFmtId="0" fontId="41" fillId="0" borderId="1" xfId="0" applyFont="1" applyBorder="1" applyAlignment="1">
      <alignment vertical="top"/>
    </xf>
    <xf numFmtId="0" fontId="41" fillId="52" borderId="1" xfId="0" applyFont="1" applyFill="1" applyBorder="1" applyAlignment="1">
      <alignment horizontal="left" vertical="top"/>
    </xf>
    <xf numFmtId="0" fontId="41" fillId="0" borderId="1" xfId="0" applyFont="1" applyBorder="1" applyAlignment="1">
      <alignment horizontal="left" vertical="top"/>
    </xf>
    <xf numFmtId="0" fontId="0" fillId="53" borderId="0" xfId="0" applyFill="1"/>
    <xf numFmtId="0" fontId="0" fillId="0" borderId="32" xfId="0" applyBorder="1" applyAlignment="1">
      <alignment horizontal="left" vertical="top" wrapText="1"/>
    </xf>
    <xf numFmtId="0" fontId="0" fillId="0" borderId="33" xfId="0" applyBorder="1" applyAlignment="1">
      <alignment horizontal="left" vertical="top" wrapText="1"/>
    </xf>
    <xf numFmtId="0" fontId="42" fillId="0" borderId="0" xfId="0" applyFont="1"/>
    <xf numFmtId="0" fontId="43" fillId="0" borderId="4" xfId="0" applyFont="1" applyBorder="1"/>
    <xf numFmtId="0" fontId="43" fillId="0" borderId="4" xfId="0" applyFont="1" applyBorder="1" applyAlignment="1">
      <alignment horizontal="left" vertical="top"/>
    </xf>
    <xf numFmtId="0" fontId="43" fillId="0" borderId="4" xfId="0" applyFont="1" applyBorder="1" applyAlignment="1">
      <alignment horizontal="left" vertical="top" wrapText="1"/>
    </xf>
    <xf numFmtId="0" fontId="0" fillId="0" borderId="2" xfId="0" applyBorder="1" applyAlignment="1">
      <alignment wrapText="1"/>
    </xf>
    <xf numFmtId="0" fontId="9" fillId="48" borderId="0" xfId="0" applyFont="1" applyFill="1" applyAlignment="1">
      <alignment wrapText="1"/>
    </xf>
    <xf numFmtId="0" fontId="9" fillId="0" borderId="0" xfId="0" applyFont="1" applyAlignment="1">
      <alignment vertical="top"/>
    </xf>
    <xf numFmtId="0" fontId="9" fillId="0" borderId="0" xfId="0" applyFont="1" applyAlignment="1">
      <alignment horizontal="left" vertical="top" wrapText="1"/>
    </xf>
    <xf numFmtId="0" fontId="0" fillId="0" borderId="4" xfId="0" applyBorder="1"/>
    <xf numFmtId="0" fontId="9" fillId="49" borderId="0" xfId="0" applyFont="1" applyFill="1" applyAlignment="1">
      <alignment vertical="top" wrapText="1"/>
    </xf>
    <xf numFmtId="0" fontId="9" fillId="49" borderId="2" xfId="0" applyFont="1" applyFill="1" applyBorder="1" applyAlignment="1">
      <alignment vertical="top" wrapText="1"/>
    </xf>
    <xf numFmtId="0" fontId="9" fillId="0" borderId="4" xfId="0" quotePrefix="1" applyFont="1" applyBorder="1" applyAlignment="1">
      <alignment vertical="top" wrapText="1"/>
    </xf>
    <xf numFmtId="0" fontId="17" fillId="0" borderId="4" xfId="0" applyFont="1" applyBorder="1" applyAlignment="1">
      <alignment horizontal="left" vertical="top" wrapText="1"/>
    </xf>
    <xf numFmtId="0" fontId="45" fillId="0" borderId="4" xfId="0" applyFont="1" applyBorder="1" applyAlignment="1">
      <alignment horizontal="left" vertical="top" wrapText="1"/>
    </xf>
    <xf numFmtId="0" fontId="9" fillId="0" borderId="6" xfId="0" applyFont="1" applyBorder="1" applyAlignment="1">
      <alignment horizontal="center"/>
    </xf>
    <xf numFmtId="0" fontId="0" fillId="0" borderId="2" xfId="0" applyBorder="1" applyAlignment="1">
      <alignment vertical="top"/>
    </xf>
    <xf numFmtId="0" fontId="0" fillId="0" borderId="2" xfId="0" applyBorder="1"/>
    <xf numFmtId="0" fontId="0" fillId="0" borderId="27" xfId="0" applyBorder="1" applyAlignment="1">
      <alignment horizontal="left" vertical="top" wrapText="1"/>
    </xf>
    <xf numFmtId="0" fontId="39" fillId="0" borderId="4" xfId="0" applyFont="1" applyBorder="1" applyAlignment="1">
      <alignment horizontal="left" vertical="top" wrapText="1"/>
    </xf>
    <xf numFmtId="0" fontId="9" fillId="0" borderId="6" xfId="0" applyFont="1" applyBorder="1" applyAlignment="1">
      <alignment horizontal="left" vertical="top" wrapText="1"/>
    </xf>
    <xf numFmtId="0" fontId="16" fillId="0" borderId="6" xfId="0" applyFont="1" applyBorder="1" applyAlignment="1">
      <alignment vertical="top" wrapText="1"/>
    </xf>
    <xf numFmtId="0" fontId="0" fillId="0" borderId="13" xfId="0" applyBorder="1" applyAlignment="1">
      <alignment horizontal="left" vertical="top" wrapText="1"/>
    </xf>
    <xf numFmtId="0" fontId="9" fillId="8" borderId="4" xfId="0" applyFont="1" applyFill="1" applyBorder="1" applyAlignment="1">
      <alignment horizontal="left" vertical="top" wrapText="1"/>
    </xf>
    <xf numFmtId="0" fontId="0" fillId="8" borderId="4" xfId="0" applyFill="1" applyBorder="1" applyAlignment="1">
      <alignment horizontal="left" vertical="top"/>
    </xf>
    <xf numFmtId="0" fontId="8" fillId="0" borderId="4" xfId="0" applyFont="1" applyBorder="1" applyAlignment="1">
      <alignment horizontal="left" vertical="top" wrapText="1"/>
    </xf>
    <xf numFmtId="0" fontId="0" fillId="0" borderId="34" xfId="0" applyBorder="1" applyAlignment="1">
      <alignment horizontal="left" vertical="top"/>
    </xf>
    <xf numFmtId="0" fontId="0" fillId="0" borderId="27" xfId="0" applyBorder="1" applyAlignment="1">
      <alignment horizontal="left" vertical="top"/>
    </xf>
    <xf numFmtId="0" fontId="9" fillId="0" borderId="4" xfId="1" applyFont="1" applyBorder="1" applyAlignment="1">
      <alignment wrapText="1"/>
    </xf>
    <xf numFmtId="0" fontId="0" fillId="49" borderId="0" xfId="0" applyFill="1" applyAlignment="1">
      <alignment wrapText="1"/>
    </xf>
    <xf numFmtId="0" fontId="0" fillId="50" borderId="7" xfId="0" applyFill="1" applyBorder="1" applyAlignment="1">
      <alignment horizontal="left" vertical="top"/>
    </xf>
    <xf numFmtId="0" fontId="9" fillId="8" borderId="4" xfId="0" applyFont="1" applyFill="1" applyBorder="1" applyAlignment="1">
      <alignment wrapText="1"/>
    </xf>
    <xf numFmtId="0" fontId="0" fillId="0" borderId="4" xfId="0" applyBorder="1" applyAlignment="1">
      <alignment horizontal="left" wrapText="1"/>
    </xf>
    <xf numFmtId="0" fontId="0" fillId="0" borderId="31" xfId="0" applyBorder="1" applyAlignment="1">
      <alignment horizontal="left" vertical="top" wrapText="1"/>
    </xf>
    <xf numFmtId="0" fontId="16" fillId="0" borderId="2" xfId="0" applyFont="1" applyBorder="1" applyAlignment="1">
      <alignment horizontal="left" vertical="top" wrapText="1"/>
    </xf>
    <xf numFmtId="0" fontId="44" fillId="0" borderId="4" xfId="0" applyFont="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center" wrapText="1"/>
    </xf>
    <xf numFmtId="0" fontId="9" fillId="0" borderId="13" xfId="0" applyFont="1" applyBorder="1" applyAlignment="1">
      <alignment horizontal="center"/>
    </xf>
    <xf numFmtId="0" fontId="9" fillId="0" borderId="0" xfId="1" applyFont="1" applyBorder="1" applyAlignment="1">
      <alignment wrapText="1"/>
    </xf>
    <xf numFmtId="0" fontId="0" fillId="0" borderId="36" xfId="0" applyBorder="1" applyAlignment="1">
      <alignment horizontal="left" vertical="top" wrapText="1"/>
    </xf>
    <xf numFmtId="0" fontId="0" fillId="0" borderId="6" xfId="0" applyBorder="1" applyAlignment="1">
      <alignment horizontal="center" vertical="top"/>
    </xf>
    <xf numFmtId="0" fontId="0" fillId="0" borderId="36" xfId="0" applyBorder="1" applyAlignment="1">
      <alignment vertical="top" wrapText="1"/>
    </xf>
    <xf numFmtId="0" fontId="0" fillId="0" borderId="31" xfId="0" applyBorder="1" applyAlignment="1">
      <alignment vertical="top" wrapText="1"/>
    </xf>
    <xf numFmtId="0" fontId="17" fillId="0" borderId="6" xfId="0" applyFont="1" applyBorder="1" applyAlignment="1">
      <alignment wrapText="1"/>
    </xf>
    <xf numFmtId="0" fontId="9" fillId="0" borderId="1" xfId="0" applyFont="1" applyBorder="1" applyAlignment="1">
      <alignment horizontal="center"/>
    </xf>
    <xf numFmtId="0" fontId="7" fillId="0" borderId="3" xfId="0" applyFont="1" applyBorder="1" applyAlignment="1">
      <alignment horizontal="left" vertical="top" wrapText="1"/>
    </xf>
    <xf numFmtId="0" fontId="43" fillId="0" borderId="0" xfId="0" applyFont="1"/>
    <xf numFmtId="0" fontId="8" fillId="0" borderId="0" xfId="0" applyFont="1" applyAlignment="1">
      <alignment horizontal="left" vertical="top" wrapText="1"/>
    </xf>
    <xf numFmtId="0" fontId="30" fillId="0" borderId="0" xfId="0" applyFont="1" applyAlignment="1">
      <alignment vertical="top" wrapText="1"/>
    </xf>
    <xf numFmtId="0" fontId="0" fillId="0" borderId="0" xfId="0" quotePrefix="1"/>
    <xf numFmtId="0" fontId="0" fillId="0" borderId="2" xfId="0" quotePrefix="1" applyBorder="1" applyAlignment="1">
      <alignment horizontal="left" vertical="top" wrapText="1"/>
    </xf>
    <xf numFmtId="0" fontId="9" fillId="0" borderId="2" xfId="0" applyFont="1" applyBorder="1"/>
    <xf numFmtId="0" fontId="9" fillId="0" borderId="2" xfId="0" applyFont="1" applyBorder="1" applyAlignment="1">
      <alignment horizontal="left" vertical="top"/>
    </xf>
    <xf numFmtId="0" fontId="46" fillId="0" borderId="2" xfId="0" applyFont="1" applyBorder="1"/>
    <xf numFmtId="0" fontId="0" fillId="0" borderId="31" xfId="0" applyBorder="1" applyAlignment="1">
      <alignment horizontal="center" vertical="top"/>
    </xf>
    <xf numFmtId="0" fontId="0" fillId="0" borderId="31" xfId="0" applyBorder="1" applyAlignment="1">
      <alignment vertical="top"/>
    </xf>
    <xf numFmtId="0" fontId="0" fillId="0" borderId="31" xfId="0" applyBorder="1" applyAlignment="1">
      <alignment wrapText="1"/>
    </xf>
    <xf numFmtId="0" fontId="0" fillId="0" borderId="30" xfId="0" applyBorder="1"/>
    <xf numFmtId="0" fontId="0" fillId="8" borderId="4" xfId="0" applyFill="1" applyBorder="1" applyAlignment="1">
      <alignment horizontal="center"/>
    </xf>
    <xf numFmtId="0" fontId="0" fillId="0" borderId="1" xfId="0" applyBorder="1" applyAlignment="1">
      <alignment horizontal="center" wrapText="1"/>
    </xf>
    <xf numFmtId="0" fontId="0" fillId="6" borderId="1" xfId="0" applyFill="1" applyBorder="1" applyAlignment="1">
      <alignment horizontal="center" vertical="top"/>
    </xf>
    <xf numFmtId="49" fontId="6" fillId="0" borderId="1" xfId="0" applyNumberFormat="1" applyFont="1" applyBorder="1" applyAlignment="1">
      <alignment horizontal="center"/>
    </xf>
    <xf numFmtId="0" fontId="9" fillId="0" borderId="2" xfId="0" applyFont="1" applyBorder="1" applyAlignment="1">
      <alignment horizontal="center"/>
    </xf>
    <xf numFmtId="0" fontId="0" fillId="50" borderId="4" xfId="0" applyFill="1" applyBorder="1" applyAlignment="1">
      <alignment horizontal="center"/>
    </xf>
    <xf numFmtId="0" fontId="9" fillId="0" borderId="4" xfId="0" applyFont="1" applyBorder="1" applyAlignment="1">
      <alignment horizontal="center" vertical="top" wrapText="1"/>
    </xf>
    <xf numFmtId="0" fontId="0" fillId="0" borderId="12" xfId="0" applyBorder="1" applyAlignment="1">
      <alignment horizontal="center"/>
    </xf>
    <xf numFmtId="0" fontId="0" fillId="8" borderId="6" xfId="0" applyFill="1" applyBorder="1" applyAlignment="1">
      <alignment horizontal="center"/>
    </xf>
    <xf numFmtId="0" fontId="0" fillId="0" borderId="3" xfId="0" applyBorder="1" applyAlignment="1">
      <alignment horizontal="center"/>
    </xf>
    <xf numFmtId="0" fontId="9" fillId="0" borderId="0" xfId="0" applyFont="1" applyAlignment="1">
      <alignment horizontal="center"/>
    </xf>
    <xf numFmtId="0" fontId="0" fillId="0" borderId="8" xfId="0" applyBorder="1" applyAlignment="1">
      <alignment vertical="top"/>
    </xf>
    <xf numFmtId="0" fontId="0" fillId="0" borderId="36" xfId="0" applyBorder="1" applyAlignment="1">
      <alignment vertical="top"/>
    </xf>
    <xf numFmtId="0" fontId="43" fillId="0" borderId="0" xfId="0" applyFont="1" applyAlignment="1">
      <alignment horizontal="left" vertical="top" wrapText="1"/>
    </xf>
    <xf numFmtId="0" fontId="0" fillId="0" borderId="27" xfId="0" applyBorder="1" applyAlignment="1">
      <alignment vertical="top"/>
    </xf>
    <xf numFmtId="0" fontId="0" fillId="0" borderId="0" xfId="0" quotePrefix="1" applyAlignment="1">
      <alignment wrapText="1"/>
    </xf>
    <xf numFmtId="0" fontId="8" fillId="0" borderId="0" xfId="0" quotePrefix="1" applyFont="1" applyAlignment="1">
      <alignment horizontal="left" vertical="top" wrapText="1"/>
    </xf>
    <xf numFmtId="0" fontId="8" fillId="5" borderId="0" xfId="0" applyFont="1" applyFill="1" applyAlignment="1">
      <alignment horizontal="left" vertical="top" wrapText="1"/>
    </xf>
    <xf numFmtId="0" fontId="0" fillId="0" borderId="1" xfId="0" applyBorder="1" applyAlignment="1">
      <alignment wrapText="1"/>
    </xf>
    <xf numFmtId="0" fontId="0" fillId="0" borderId="35" xfId="0" applyBorder="1" applyAlignment="1">
      <alignment horizontal="left" vertical="top" wrapText="1"/>
    </xf>
    <xf numFmtId="0" fontId="32" fillId="0" borderId="0" xfId="0" applyFont="1" applyAlignment="1">
      <alignment vertical="top" wrapText="1"/>
    </xf>
    <xf numFmtId="0" fontId="30" fillId="0" borderId="2" xfId="0" applyFont="1" applyBorder="1" applyAlignment="1">
      <alignment horizontal="left" vertical="top" wrapText="1"/>
    </xf>
    <xf numFmtId="0" fontId="8" fillId="0" borderId="8" xfId="0" applyFont="1" applyBorder="1" applyAlignment="1">
      <alignment horizontal="left" vertical="top" wrapText="1"/>
    </xf>
    <xf numFmtId="0" fontId="0" fillId="0" borderId="32" xfId="0" applyBorder="1" applyAlignment="1">
      <alignment vertical="top"/>
    </xf>
    <xf numFmtId="0" fontId="0" fillId="0" borderId="3" xfId="0" applyBorder="1" applyAlignment="1">
      <alignment vertical="top"/>
    </xf>
    <xf numFmtId="0" fontId="0" fillId="0" borderId="0" xfId="0" quotePrefix="1" applyAlignment="1">
      <alignment vertical="top" wrapText="1"/>
    </xf>
    <xf numFmtId="0" fontId="33" fillId="0" borderId="0" xfId="0" applyFont="1" applyAlignment="1">
      <alignment vertical="top" wrapText="1"/>
    </xf>
    <xf numFmtId="0" fontId="0" fillId="0" borderId="9" xfId="0" applyBorder="1"/>
    <xf numFmtId="0" fontId="7" fillId="8" borderId="0" xfId="0" applyFont="1" applyFill="1" applyAlignment="1">
      <alignment horizontal="left" vertical="top" wrapText="1"/>
    </xf>
    <xf numFmtId="0" fontId="0" fillId="0" borderId="1" xfId="0" applyBorder="1"/>
    <xf numFmtId="0" fontId="0" fillId="0" borderId="9" xfId="0" applyBorder="1" applyAlignment="1">
      <alignment vertical="top"/>
    </xf>
    <xf numFmtId="0" fontId="9" fillId="48" borderId="3" xfId="0" applyFont="1" applyFill="1" applyBorder="1" applyAlignment="1">
      <alignment wrapText="1"/>
    </xf>
    <xf numFmtId="0" fontId="9" fillId="49" borderId="1" xfId="0" applyFont="1" applyFill="1" applyBorder="1" applyAlignment="1">
      <alignment vertical="top" wrapText="1"/>
    </xf>
    <xf numFmtId="0" fontId="9" fillId="48" borderId="4" xfId="0" applyFont="1" applyFill="1" applyBorder="1" applyAlignment="1">
      <alignment wrapText="1"/>
    </xf>
    <xf numFmtId="0" fontId="9" fillId="49" borderId="37" xfId="0" applyFont="1" applyFill="1" applyBorder="1" applyAlignment="1">
      <alignment vertical="top" wrapText="1"/>
    </xf>
    <xf numFmtId="0" fontId="0" fillId="49" borderId="0" xfId="0" applyFill="1" applyAlignment="1">
      <alignment horizontal="left" vertical="top" wrapText="1"/>
    </xf>
    <xf numFmtId="0" fontId="9" fillId="48" borderId="3" xfId="0" applyFont="1" applyFill="1" applyBorder="1" applyAlignment="1">
      <alignment vertical="top" wrapText="1"/>
    </xf>
    <xf numFmtId="0" fontId="5" fillId="0" borderId="0" xfId="0" applyFont="1" applyAlignment="1">
      <alignment horizontal="left" vertical="top" wrapText="1"/>
    </xf>
    <xf numFmtId="0" fontId="17" fillId="0" borderId="1" xfId="0" applyFont="1" applyBorder="1" applyAlignment="1">
      <alignment wrapText="1"/>
    </xf>
    <xf numFmtId="0" fontId="9" fillId="0" borderId="13" xfId="0" applyFont="1" applyBorder="1" applyAlignment="1">
      <alignment vertical="top" wrapText="1"/>
    </xf>
    <xf numFmtId="0" fontId="9" fillId="49" borderId="9" xfId="0" applyFont="1" applyFill="1" applyBorder="1" applyAlignment="1">
      <alignment vertical="top" wrapText="1"/>
    </xf>
    <xf numFmtId="0" fontId="0" fillId="0" borderId="6" xfId="0" applyBorder="1"/>
    <xf numFmtId="0" fontId="7" fillId="0" borderId="31" xfId="0" applyFont="1" applyBorder="1" applyAlignment="1">
      <alignment horizontal="left" vertical="top" wrapText="1"/>
    </xf>
    <xf numFmtId="0" fontId="9" fillId="48" borderId="0" xfId="0" applyFont="1" applyFill="1" applyAlignment="1">
      <alignment vertical="top" wrapText="1"/>
    </xf>
    <xf numFmtId="0" fontId="7" fillId="0" borderId="9" xfId="0" applyFont="1" applyBorder="1" applyAlignment="1">
      <alignment horizontal="left" vertical="top" wrapText="1"/>
    </xf>
    <xf numFmtId="0" fontId="33" fillId="0" borderId="2" xfId="0" applyFont="1" applyBorder="1" applyAlignment="1">
      <alignment vertical="top" wrapText="1"/>
    </xf>
    <xf numFmtId="0" fontId="9" fillId="0" borderId="27" xfId="0" applyFont="1" applyBorder="1" applyAlignment="1">
      <alignment vertical="top" wrapText="1"/>
    </xf>
    <xf numFmtId="0" fontId="7" fillId="0" borderId="36" xfId="0" applyFont="1" applyBorder="1" applyAlignment="1">
      <alignment horizontal="left" vertical="top" wrapText="1"/>
    </xf>
    <xf numFmtId="0" fontId="8" fillId="0" borderId="9" xfId="0" applyFont="1" applyBorder="1" applyAlignment="1">
      <alignment horizontal="left" vertical="top" wrapText="1"/>
    </xf>
    <xf numFmtId="0" fontId="33" fillId="0" borderId="4" xfId="0" applyFont="1" applyBorder="1" applyAlignment="1">
      <alignment vertical="top" wrapText="1"/>
    </xf>
    <xf numFmtId="0" fontId="7" fillId="0" borderId="38" xfId="0" applyFont="1" applyBorder="1" applyAlignment="1">
      <alignment horizontal="left" vertical="top" wrapText="1"/>
    </xf>
    <xf numFmtId="0" fontId="10" fillId="0" borderId="1" xfId="0" applyFont="1" applyBorder="1"/>
    <xf numFmtId="0" fontId="9" fillId="8" borderId="1" xfId="0" applyFont="1" applyFill="1" applyBorder="1" applyAlignment="1">
      <alignment vertical="top" wrapText="1"/>
    </xf>
    <xf numFmtId="0" fontId="9" fillId="48" borderId="2" xfId="0" applyFont="1" applyFill="1" applyBorder="1" applyAlignment="1">
      <alignment wrapText="1"/>
    </xf>
    <xf numFmtId="0" fontId="0" fillId="0" borderId="13" xfId="0" applyBorder="1" applyAlignment="1">
      <alignment vertical="top"/>
    </xf>
    <xf numFmtId="0" fontId="9" fillId="48" borderId="1" xfId="0" applyFont="1" applyFill="1" applyBorder="1" applyAlignment="1">
      <alignment wrapText="1"/>
    </xf>
    <xf numFmtId="0" fontId="43" fillId="0" borderId="6" xfId="0" applyFont="1" applyBorder="1" applyAlignment="1">
      <alignment horizontal="left" vertical="top"/>
    </xf>
    <xf numFmtId="0" fontId="9" fillId="0" borderId="1" xfId="0" applyFont="1" applyBorder="1" applyAlignment="1">
      <alignment horizontal="left" vertical="top"/>
    </xf>
    <xf numFmtId="0" fontId="39" fillId="0" borderId="2" xfId="0" applyFont="1" applyBorder="1" applyAlignment="1">
      <alignment horizontal="left" vertical="top" wrapText="1"/>
    </xf>
    <xf numFmtId="0" fontId="9" fillId="0" borderId="25" xfId="0" applyFont="1" applyBorder="1" applyAlignment="1">
      <alignment horizontal="left" vertical="top"/>
    </xf>
    <xf numFmtId="0" fontId="9" fillId="0" borderId="11" xfId="0" applyFont="1" applyBorder="1" applyAlignment="1">
      <alignment horizontal="left" vertical="top"/>
    </xf>
    <xf numFmtId="0" fontId="0" fillId="50" borderId="13" xfId="0" applyFill="1" applyBorder="1" applyAlignment="1">
      <alignment horizontal="left" vertical="top"/>
    </xf>
    <xf numFmtId="0" fontId="0" fillId="0" borderId="39" xfId="0" applyBorder="1" applyAlignment="1">
      <alignment horizontal="left" vertical="top" wrapText="1"/>
    </xf>
    <xf numFmtId="0" fontId="43" fillId="0" borderId="6" xfId="0" applyFont="1" applyBorder="1" applyAlignment="1">
      <alignment horizontal="left" vertical="top" wrapText="1"/>
    </xf>
    <xf numFmtId="0" fontId="36" fillId="0" borderId="2" xfId="0" applyFont="1" applyBorder="1" applyAlignment="1">
      <alignment horizontal="left" wrapText="1"/>
    </xf>
    <xf numFmtId="0" fontId="17" fillId="0" borderId="0" xfId="0" applyFont="1" applyAlignment="1">
      <alignment vertical="top" wrapText="1"/>
    </xf>
    <xf numFmtId="0" fontId="16" fillId="5" borderId="1" xfId="0" applyFont="1" applyFill="1" applyBorder="1" applyAlignment="1">
      <alignment vertical="top" wrapText="1"/>
    </xf>
    <xf numFmtId="0" fontId="17" fillId="0" borderId="1" xfId="0" applyFont="1" applyBorder="1" applyAlignment="1">
      <alignment vertical="top" wrapText="1"/>
    </xf>
    <xf numFmtId="0" fontId="16" fillId="0" borderId="13" xfId="0" applyFont="1" applyBorder="1" applyAlignment="1">
      <alignment vertical="top" wrapText="1"/>
    </xf>
    <xf numFmtId="0" fontId="16" fillId="50" borderId="2" xfId="0" applyFont="1" applyFill="1" applyBorder="1" applyAlignment="1">
      <alignment vertical="top" wrapText="1"/>
    </xf>
    <xf numFmtId="0" fontId="32" fillId="0" borderId="4" xfId="0" applyFont="1" applyBorder="1" applyAlignment="1">
      <alignment horizontal="left" vertical="top" wrapText="1"/>
    </xf>
    <xf numFmtId="0" fontId="0" fillId="0" borderId="0" xfId="0" quotePrefix="1" applyAlignment="1">
      <alignment horizontal="left" vertical="top" wrapText="1"/>
    </xf>
    <xf numFmtId="0" fontId="32" fillId="0" borderId="4" xfId="0" applyFont="1" applyBorder="1" applyAlignment="1">
      <alignment vertical="top" wrapText="1"/>
    </xf>
    <xf numFmtId="0" fontId="0" fillId="8" borderId="2" xfId="0" applyFill="1" applyBorder="1" applyAlignment="1">
      <alignment horizontal="left" vertical="top" wrapText="1"/>
    </xf>
    <xf numFmtId="0" fontId="16" fillId="0" borderId="1" xfId="0" applyFont="1" applyBorder="1" applyAlignment="1">
      <alignment horizontal="left" vertical="top" wrapText="1"/>
    </xf>
    <xf numFmtId="0" fontId="9" fillId="0" borderId="33" xfId="0" applyFont="1" applyBorder="1" applyAlignment="1">
      <alignment wrapText="1"/>
    </xf>
    <xf numFmtId="0" fontId="36" fillId="0" borderId="2" xfId="0" applyFont="1" applyBorder="1" applyAlignment="1">
      <alignment wrapText="1"/>
    </xf>
    <xf numFmtId="0" fontId="0" fillId="6" borderId="1" xfId="0" applyFill="1" applyBorder="1" applyAlignment="1">
      <alignment horizontal="left" vertical="top" wrapText="1"/>
    </xf>
    <xf numFmtId="0" fontId="0" fillId="0" borderId="4" xfId="0" quotePrefix="1" applyBorder="1"/>
    <xf numFmtId="0" fontId="17" fillId="0" borderId="0" xfId="0" applyFont="1" applyAlignment="1">
      <alignment horizontal="left" vertical="top" wrapText="1"/>
    </xf>
    <xf numFmtId="0" fontId="9" fillId="0" borderId="1" xfId="0" applyFont="1" applyBorder="1" applyAlignment="1">
      <alignment horizontal="left" vertical="top" wrapText="1"/>
    </xf>
    <xf numFmtId="0" fontId="8" fillId="0" borderId="2" xfId="0" applyFont="1" applyBorder="1" applyAlignment="1">
      <alignment horizontal="left" vertical="top" wrapText="1"/>
    </xf>
    <xf numFmtId="0" fontId="38" fillId="0" borderId="2" xfId="0" applyFont="1" applyBorder="1" applyAlignment="1">
      <alignment vertical="top" wrapText="1"/>
    </xf>
    <xf numFmtId="0" fontId="17" fillId="0" borderId="6" xfId="0" applyFont="1" applyBorder="1" applyAlignment="1">
      <alignment horizontal="left" vertical="top" wrapText="1"/>
    </xf>
    <xf numFmtId="0" fontId="0" fillId="5" borderId="6" xfId="0" applyFill="1" applyBorder="1" applyAlignment="1">
      <alignment horizontal="left" vertical="top" wrapText="1"/>
    </xf>
    <xf numFmtId="0" fontId="17" fillId="0" borderId="1" xfId="0" applyFont="1" applyBorder="1"/>
    <xf numFmtId="0" fontId="0" fillId="0" borderId="30" xfId="0" applyBorder="1" applyAlignment="1">
      <alignment horizontal="left" vertical="top"/>
    </xf>
    <xf numFmtId="0" fontId="0" fillId="50" borderId="30" xfId="0" applyFill="1" applyBorder="1" applyAlignment="1">
      <alignment horizontal="left" vertical="top" wrapText="1"/>
    </xf>
    <xf numFmtId="0" fontId="9" fillId="0" borderId="0" xfId="0" applyFont="1" applyAlignment="1">
      <alignment horizontal="left" vertical="top"/>
    </xf>
    <xf numFmtId="0" fontId="14" fillId="0" borderId="4" xfId="0" applyFont="1" applyBorder="1"/>
    <xf numFmtId="0" fontId="47" fillId="0" borderId="0" xfId="0" applyFont="1" applyAlignment="1">
      <alignment wrapText="1"/>
    </xf>
    <xf numFmtId="0" fontId="47" fillId="0" borderId="2" xfId="0" applyFont="1" applyBorder="1" applyAlignment="1">
      <alignment wrapText="1"/>
    </xf>
    <xf numFmtId="0" fontId="47" fillId="0" borderId="4" xfId="0" applyFont="1" applyBorder="1" applyAlignment="1">
      <alignment wrapText="1"/>
    </xf>
    <xf numFmtId="0" fontId="0" fillId="0" borderId="27" xfId="0" applyBorder="1"/>
    <xf numFmtId="0" fontId="47" fillId="0" borderId="27" xfId="0" applyFont="1" applyBorder="1" applyAlignment="1">
      <alignment wrapText="1"/>
    </xf>
    <xf numFmtId="0" fontId="48" fillId="0" borderId="0" xfId="0" applyFont="1" applyAlignment="1">
      <alignment wrapText="1"/>
    </xf>
    <xf numFmtId="0" fontId="3" fillId="0" borderId="0" xfId="0" quotePrefix="1" applyFont="1" applyAlignment="1">
      <alignment horizontal="center" vertical="center" wrapText="1"/>
    </xf>
    <xf numFmtId="0" fontId="0" fillId="0" borderId="31" xfId="0" applyBorder="1"/>
    <xf numFmtId="0" fontId="8" fillId="0" borderId="1" xfId="0" applyFont="1" applyBorder="1" applyAlignment="1">
      <alignment vertical="top"/>
    </xf>
    <xf numFmtId="0" fontId="8" fillId="0" borderId="1" xfId="0" applyFont="1" applyBorder="1" applyAlignment="1">
      <alignment vertical="top" wrapText="1"/>
    </xf>
    <xf numFmtId="0" fontId="8" fillId="0" borderId="1" xfId="0" applyFont="1" applyBorder="1" applyAlignment="1">
      <alignment wrapText="1"/>
    </xf>
    <xf numFmtId="0" fontId="8" fillId="0" borderId="1" xfId="0" applyFont="1" applyBorder="1"/>
  </cellXfs>
  <cellStyles count="43">
    <cellStyle name="20% - Accent1" xfId="22" builtinId="30" customBuiltin="1"/>
    <cellStyle name="20% - Accent2" xfId="26" builtinId="34" customBuiltin="1"/>
    <cellStyle name="20% - Accent3" xfId="29" builtinId="38" customBuiltin="1"/>
    <cellStyle name="20% - Accent4" xfId="33" builtinId="42" customBuiltin="1"/>
    <cellStyle name="20% - Accent5" xfId="37" builtinId="46" customBuiltin="1"/>
    <cellStyle name="20% - Accent6" xfId="40" builtinId="50" customBuiltin="1"/>
    <cellStyle name="40% - Accent1" xfId="23" builtinId="31" customBuiltin="1"/>
    <cellStyle name="40% - Accent2" xfId="27" builtinId="35" customBuiltin="1"/>
    <cellStyle name="40% - Accent3" xfId="30" builtinId="39" customBuiltin="1"/>
    <cellStyle name="40% - Accent4" xfId="34" builtinId="43" customBuiltin="1"/>
    <cellStyle name="40% - Accent5" xfId="38" builtinId="47" customBuiltin="1"/>
    <cellStyle name="40% - Accent6" xfId="41" builtinId="51" customBuiltin="1"/>
    <cellStyle name="60% - Accent1" xfId="24" builtinId="32" customBuiltin="1"/>
    <cellStyle name="60% - Accent2" xfId="2" builtinId="36" customBuiltin="1"/>
    <cellStyle name="60% - Accent3" xfId="31" builtinId="40" customBuiltin="1"/>
    <cellStyle name="60% - Accent4" xfId="35" builtinId="44" customBuiltin="1"/>
    <cellStyle name="60% - Accent5" xfId="3" builtinId="48" customBuiltin="1"/>
    <cellStyle name="60% - Accent6" xfId="42" builtinId="52" customBuiltin="1"/>
    <cellStyle name="Accent1" xfId="21" builtinId="29" customBuiltin="1"/>
    <cellStyle name="Accent2" xfId="25" builtinId="33" customBuiltin="1"/>
    <cellStyle name="Accent3" xfId="28" builtinId="37" customBuiltin="1"/>
    <cellStyle name="Accent4" xfId="32" builtinId="41" customBuiltin="1"/>
    <cellStyle name="Accent5" xfId="36" builtinId="45" customBuiltin="1"/>
    <cellStyle name="Accent6" xfId="39" builtinId="49" customBuiltin="1"/>
    <cellStyle name="Bad" xfId="10" builtinId="27" customBuiltin="1"/>
    <cellStyle name="Calculation" xfId="14" builtinId="22" customBuiltin="1"/>
    <cellStyle name="Check Cell" xfId="16" builtinId="23" customBuiltin="1"/>
    <cellStyle name="Explanatory Text" xfId="19"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xfId="1" xr:uid="{00000000-000B-0000-0000-000008000000}"/>
    <cellStyle name="Input" xfId="12" builtinId="20" customBuiltin="1"/>
    <cellStyle name="Linked Cell" xfId="15" builtinId="24" customBuiltin="1"/>
    <cellStyle name="Neutral" xfId="11" builtinId="28" customBuiltin="1"/>
    <cellStyle name="Normal" xfId="0" builtinId="0"/>
    <cellStyle name="Note" xfId="18" builtinId="10" customBuiltin="1"/>
    <cellStyle name="Output" xfId="13" builtinId="21" customBuiltin="1"/>
    <cellStyle name="Title" xfId="4" builtinId="15" customBuiltin="1"/>
    <cellStyle name="Total" xfId="20" builtinId="25" customBuiltin="1"/>
    <cellStyle name="Warning Text" xfId="17" builtinId="11" customBuiltin="1"/>
  </cellStyles>
  <dxfs count="49">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alignment horizontal="left" vertical="top" textRotation="0" wrapText="1" indent="0" justifyLastLine="0" shrinkToFit="0" readingOrder="0"/>
      <border diagonalUp="0" diagonalDown="0">
        <left style="thin">
          <color rgb="FF000000"/>
        </left>
        <right style="thin">
          <color rgb="FF000000"/>
        </right>
        <top style="thin">
          <color rgb="FF000000"/>
        </top>
        <bottom/>
        <vertical/>
        <horizontal/>
      </border>
    </dxf>
    <dxf>
      <alignment horizontal="left" vertical="top"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left" vertical="top"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left" vertical="top"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left" vertical="top" textRotation="0" wrapText="1" indent="0" justifyLastLine="0" shrinkToFit="0" readingOrder="0"/>
      <border diagonalUp="0" diagonalDown="0">
        <left style="thin">
          <color rgb="FF000000"/>
        </left>
        <right style="thin">
          <color rgb="FF000000"/>
        </right>
        <top style="thin">
          <color rgb="FF000000"/>
        </top>
        <bottom/>
        <vertical/>
        <horizontal/>
      </border>
    </dxf>
    <dxf>
      <alignment horizontal="left" vertical="top" textRotation="0" wrapText="1" indent="0" justifyLastLine="0" shrinkToFit="0" readingOrder="0"/>
      <border diagonalUp="0" diagonalDown="0">
        <left style="thin">
          <color rgb="FF000000"/>
        </left>
        <right style="thin">
          <color rgb="FF000000"/>
        </right>
        <top style="thin">
          <color rgb="FF000000"/>
        </top>
        <bottom/>
        <vertical/>
        <horizontal/>
      </border>
    </dxf>
    <dxf>
      <alignment horizontal="left" vertical="top"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left" vertical="top"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border outline="0">
        <top style="thin">
          <color indexed="64"/>
        </top>
        <bottom style="thin">
          <color rgb="FF000000"/>
        </bottom>
      </border>
    </dxf>
    <dxf>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1" tint="0.499984740745262"/>
        </patternFill>
      </fill>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general" vertical="top"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numFmt numFmtId="0" formatCode="General"/>
      <fill>
        <patternFill patternType="none">
          <fgColor indexed="64"/>
          <bgColor auto="1"/>
        </patternFill>
      </fill>
      <alignment horizontal="general" vertical="top" textRotation="0" wrapText="1" indent="0" justifyLastLine="0" shrinkToFit="0" readingOrder="0"/>
    </dxf>
    <dxf>
      <numFmt numFmtId="0" formatCode="General"/>
      <fill>
        <patternFill patternType="none">
          <fgColor indexed="64"/>
          <bgColor auto="1"/>
        </patternFill>
      </fill>
      <alignment horizontal="general" vertical="top" textRotation="0" wrapText="1" indent="0" justifyLastLine="0" shrinkToFit="0" readingOrder="0"/>
    </dxf>
    <dxf>
      <numFmt numFmtId="0" formatCode="General"/>
      <fill>
        <patternFill patternType="none">
          <fgColor indexed="64"/>
          <bgColor auto="1"/>
        </patternFill>
      </fill>
      <alignment horizontal="general" vertical="top"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top"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fill>
        <patternFill patternType="none">
          <fgColor indexed="64"/>
          <bgColor auto="1"/>
        </patternFill>
      </fill>
      <alignment horizontal="general" vertical="top" textRotation="0" wrapText="0" indent="0" justifyLastLine="0" shrinkToFit="0" readingOrder="0"/>
    </dxf>
    <dxf>
      <fill>
        <patternFill patternType="none">
          <fgColor indexed="64"/>
          <bgColor auto="1"/>
        </patternFill>
      </fill>
    </dxf>
    <dxf>
      <fill>
        <patternFill patternType="none">
          <fgColor indexed="64"/>
          <bgColor auto="1"/>
        </patternFill>
      </fill>
      <alignment horizontal="general" vertical="bottom" textRotation="0" wrapText="1" indent="0" justifyLastLine="0" shrinkToFit="0" readingOrder="0"/>
    </dxf>
    <dxf>
      <fill>
        <patternFill patternType="solid">
          <fgColor indexed="64"/>
          <bgColor rgb="FF8EA9DB"/>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4.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eetMetadata" Target="metadata.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1.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474.439259722225" createdVersion="6" refreshedVersion="7" minRefreshableVersion="3" recordCount="147" xr:uid="{DE251E0C-F22C-4633-9211-208BC07903BC}">
  <cacheSource type="worksheet">
    <worksheetSource ref="E1:E1048576" sheet="Validation rule"/>
  </cacheSource>
  <cacheFields count="1">
    <cacheField name="Item code (Error)" numFmtId="0">
      <sharedItems containsBlank="1" count="125">
        <s v="DK1001"/>
        <s v="DK1010"/>
        <s v="DK1057"/>
        <s v="DK1058"/>
        <s v="DK1059"/>
        <s v="DK1060"/>
        <s v="DK1062"/>
        <s v="DK2007"/>
        <s v="DK2008"/>
        <s v="DK2009"/>
        <s v="DK2010"/>
        <s v="CWM10019"/>
        <s v="DK1011"/>
        <s v="DK2151"/>
        <s v="DK2152"/>
        <s v="DK2153"/>
        <s v="DK2154"/>
        <s v="DK2155"/>
        <s v="DK2156"/>
        <s v="DK2157"/>
        <s v="DK2011"/>
        <s v="DK2158"/>
        <s v="DK2012"/>
        <s v="DK1063"/>
        <s v="DK1012"/>
        <s v="DK1064"/>
        <m/>
        <s v="DK2159"/>
        <s v="DK1069"/>
        <s v="DK1065"/>
        <s v="DK1066"/>
        <s v="DK1067"/>
        <s v="DK1068"/>
        <s v="DK1014"/>
        <s v="DK1070"/>
        <s v="DK1071"/>
        <s v="DK0000"/>
        <s v="DK1072"/>
        <s v="DK1073"/>
        <s v="DK1074"/>
        <s v="DK1075"/>
        <s v="DK1015"/>
        <s v="DK1002"/>
        <s v="DK1003"/>
        <s v="DK1013"/>
        <s v="DK2004"/>
        <s v="DK1047"/>
        <s v="DK1048"/>
        <s v="DK1046"/>
        <s v="DK1049"/>
        <s v="DK1050"/>
        <s v="DK2001"/>
        <s v="DK2005"/>
        <s v="DK1004"/>
        <s v="DK2006"/>
        <s v="DK1054"/>
        <s v="DK1018"/>
        <s v="DK1019"/>
        <s v="DK1020"/>
        <s v="DK1021"/>
        <s v="DK1023"/>
        <s v="DK2000"/>
        <s v="DK1005"/>
        <s v="DK1006"/>
        <s v="DK2002"/>
        <s v="DK1040"/>
        <s v="DK1041"/>
        <s v="DK1044"/>
        <s v="DK1042"/>
        <s v="DK1045"/>
        <s v="DK1043"/>
        <s v="DK2003"/>
        <s v="DK1052"/>
        <s v="DK1007"/>
        <s v="DK1051"/>
        <s v="DK3001"/>
        <s v="DK3002"/>
        <s v="DK3003"/>
        <s v="DK3004"/>
        <s v="DK3005"/>
        <s v="DK3006"/>
        <s v="DK3007"/>
        <s v="DK3008"/>
        <s v="DK3009"/>
        <s v="DK1008"/>
        <s v="DK3010"/>
        <s v="DK3011"/>
        <s v="DK3012"/>
        <s v="DK3013"/>
        <s v="DK3014"/>
        <s v="DK3015"/>
        <s v="DK3016"/>
        <s v="DK3017"/>
        <s v="DK3018"/>
        <s v="DK3019"/>
        <s v="DK1009"/>
        <s v="DK3020"/>
        <s v="DK3021"/>
        <s v="DK3022"/>
        <s v="DK3023"/>
        <s v="DK3024"/>
        <s v="DK1053"/>
        <s v="DK1055"/>
        <s v="DK1056"/>
        <s v="DK1061"/>
        <s v="DK2013"/>
        <s v="DK2014"/>
        <s v="DK2015"/>
        <s v="DK2016"/>
        <s v="DK2017"/>
        <s v="DK2018"/>
        <s v="DK4001"/>
        <s v="DK1076"/>
        <s v="DK1077"/>
        <s v="DK1078"/>
        <s v="DK1079"/>
        <s v="DK1080"/>
        <s v="DK1081"/>
        <s v="DK1082"/>
        <s v="DK1083"/>
        <s v="DK1084"/>
        <s v="DK1085"/>
        <s v="DK1087"/>
        <s v="DK1086"/>
        <s v="DK108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r>
  <r>
    <x v="1"/>
  </r>
  <r>
    <x v="2"/>
  </r>
  <r>
    <x v="3"/>
  </r>
  <r>
    <x v="4"/>
  </r>
  <r>
    <x v="5"/>
  </r>
  <r>
    <x v="6"/>
  </r>
  <r>
    <x v="7"/>
  </r>
  <r>
    <x v="8"/>
  </r>
  <r>
    <x v="9"/>
  </r>
  <r>
    <x v="10"/>
  </r>
  <r>
    <x v="11"/>
  </r>
  <r>
    <x v="12"/>
  </r>
  <r>
    <x v="13"/>
  </r>
  <r>
    <x v="14"/>
  </r>
  <r>
    <x v="15"/>
  </r>
  <r>
    <x v="16"/>
  </r>
  <r>
    <x v="17"/>
  </r>
  <r>
    <x v="18"/>
  </r>
  <r>
    <x v="19"/>
  </r>
  <r>
    <x v="20"/>
  </r>
  <r>
    <x v="21"/>
  </r>
  <r>
    <x v="22"/>
  </r>
  <r>
    <x v="23"/>
  </r>
  <r>
    <x v="24"/>
  </r>
  <r>
    <x v="25"/>
  </r>
  <r>
    <x v="26"/>
  </r>
  <r>
    <x v="26"/>
  </r>
  <r>
    <x v="27"/>
  </r>
  <r>
    <x v="28"/>
  </r>
  <r>
    <x v="29"/>
  </r>
  <r>
    <x v="30"/>
  </r>
  <r>
    <x v="31"/>
  </r>
  <r>
    <x v="32"/>
  </r>
  <r>
    <x v="26"/>
  </r>
  <r>
    <x v="33"/>
  </r>
  <r>
    <x v="34"/>
  </r>
  <r>
    <x v="35"/>
  </r>
  <r>
    <x v="36"/>
  </r>
  <r>
    <x v="37"/>
  </r>
  <r>
    <x v="38"/>
  </r>
  <r>
    <x v="39"/>
  </r>
  <r>
    <x v="40"/>
  </r>
  <r>
    <x v="26"/>
  </r>
  <r>
    <x v="41"/>
  </r>
  <r>
    <x v="42"/>
  </r>
  <r>
    <x v="43"/>
  </r>
  <r>
    <x v="44"/>
  </r>
  <r>
    <x v="45"/>
  </r>
  <r>
    <x v="46"/>
  </r>
  <r>
    <x v="47"/>
  </r>
  <r>
    <x v="48"/>
  </r>
  <r>
    <x v="49"/>
  </r>
  <r>
    <x v="50"/>
  </r>
  <r>
    <x v="51"/>
  </r>
  <r>
    <x v="52"/>
  </r>
  <r>
    <x v="53"/>
  </r>
  <r>
    <x v="54"/>
  </r>
  <r>
    <x v="55"/>
  </r>
  <r>
    <x v="56"/>
  </r>
  <r>
    <x v="57"/>
  </r>
  <r>
    <x v="58"/>
  </r>
  <r>
    <x v="59"/>
  </r>
  <r>
    <x v="60"/>
  </r>
  <r>
    <x v="61"/>
  </r>
  <r>
    <x v="26"/>
  </r>
  <r>
    <x v="62"/>
  </r>
  <r>
    <x v="26"/>
  </r>
  <r>
    <x v="26"/>
  </r>
  <r>
    <x v="26"/>
  </r>
  <r>
    <x v="26"/>
  </r>
  <r>
    <x v="26"/>
  </r>
  <r>
    <x v="26"/>
  </r>
  <r>
    <x v="26"/>
  </r>
  <r>
    <x v="26"/>
  </r>
  <r>
    <x v="26"/>
  </r>
  <r>
    <x v="26"/>
  </r>
  <r>
    <x v="63"/>
  </r>
  <r>
    <x v="26"/>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26"/>
  </r>
  <r>
    <x v="26"/>
  </r>
  <r>
    <x v="26"/>
  </r>
  <r>
    <x v="26"/>
  </r>
  <r>
    <x v="26"/>
  </r>
  <r>
    <x v="117"/>
  </r>
  <r>
    <x v="118"/>
  </r>
  <r>
    <x v="119"/>
  </r>
  <r>
    <x v="120"/>
  </r>
  <r>
    <x v="121"/>
  </r>
  <r>
    <x v="122"/>
  </r>
  <r>
    <x v="123"/>
  </r>
  <r>
    <x v="124"/>
  </r>
  <r>
    <x v="26"/>
  </r>
  <r>
    <x v="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0FA545-627A-43C3-A033-45E6E57B7890}" name="Pivottabel1" cacheId="0" applyNumberFormats="0" applyBorderFormats="0" applyFontFormats="0" applyPatternFormats="0" applyAlignmentFormats="0" applyWidthHeightFormats="1" dataCaption="Værdier" updatedVersion="7" minRefreshableVersion="3" useAutoFormatting="1" itemPrintTitles="1" createdVersion="6" indent="0" compact="0" compactData="0" multipleFieldFilters="0">
  <location ref="A1:B127" firstHeaderRow="1" firstDataRow="1" firstDataCol="1"/>
  <pivotFields count="1">
    <pivotField axis="axisRow" dataField="1" compact="0" outline="0" showAll="0" sortType="ascending">
      <items count="126">
        <item x="11"/>
        <item x="36"/>
        <item x="0"/>
        <item x="42"/>
        <item x="43"/>
        <item x="53"/>
        <item x="62"/>
        <item x="63"/>
        <item x="73"/>
        <item x="84"/>
        <item x="95"/>
        <item x="1"/>
        <item x="12"/>
        <item x="24"/>
        <item x="44"/>
        <item x="33"/>
        <item x="41"/>
        <item x="56"/>
        <item x="57"/>
        <item x="58"/>
        <item x="59"/>
        <item x="60"/>
        <item x="65"/>
        <item x="66"/>
        <item x="68"/>
        <item x="70"/>
        <item x="67"/>
        <item x="69"/>
        <item x="48"/>
        <item x="46"/>
        <item x="47"/>
        <item x="49"/>
        <item x="50"/>
        <item x="74"/>
        <item x="72"/>
        <item x="101"/>
        <item x="55"/>
        <item x="102"/>
        <item x="103"/>
        <item x="2"/>
        <item x="3"/>
        <item x="4"/>
        <item x="5"/>
        <item x="104"/>
        <item x="6"/>
        <item x="23"/>
        <item x="25"/>
        <item x="29"/>
        <item x="30"/>
        <item x="31"/>
        <item x="32"/>
        <item x="28"/>
        <item x="34"/>
        <item x="35"/>
        <item x="37"/>
        <item x="38"/>
        <item x="39"/>
        <item x="40"/>
        <item x="112"/>
        <item x="113"/>
        <item x="114"/>
        <item x="115"/>
        <item x="116"/>
        <item x="117"/>
        <item x="118"/>
        <item x="119"/>
        <item x="120"/>
        <item x="121"/>
        <item x="123"/>
        <item x="122"/>
        <item x="124"/>
        <item x="61"/>
        <item x="51"/>
        <item x="64"/>
        <item x="71"/>
        <item x="45"/>
        <item x="52"/>
        <item x="54"/>
        <item x="7"/>
        <item x="8"/>
        <item x="9"/>
        <item x="10"/>
        <item x="20"/>
        <item x="22"/>
        <item x="105"/>
        <item x="106"/>
        <item x="107"/>
        <item x="108"/>
        <item x="109"/>
        <item x="110"/>
        <item x="13"/>
        <item x="14"/>
        <item x="15"/>
        <item x="16"/>
        <item x="17"/>
        <item x="18"/>
        <item x="19"/>
        <item x="21"/>
        <item x="27"/>
        <item x="75"/>
        <item x="76"/>
        <item x="77"/>
        <item x="78"/>
        <item x="79"/>
        <item x="80"/>
        <item x="81"/>
        <item x="82"/>
        <item x="83"/>
        <item x="85"/>
        <item x="86"/>
        <item x="87"/>
        <item x="88"/>
        <item x="89"/>
        <item x="90"/>
        <item x="91"/>
        <item x="92"/>
        <item x="93"/>
        <item x="94"/>
        <item x="96"/>
        <item x="97"/>
        <item x="98"/>
        <item x="99"/>
        <item x="100"/>
        <item x="111"/>
        <item x="26"/>
        <item t="default"/>
      </items>
    </pivotField>
  </pivotFields>
  <rowFields count="1">
    <field x="0"/>
  </rowFields>
  <rowItems count="12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t="grand">
      <x/>
    </i>
  </rowItems>
  <colItems count="1">
    <i/>
  </colItems>
  <dataFields count="1">
    <dataField name="Count of Item code (Erro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8</v>
    <v>424</v>
    <v>1</v>
  </rv>
  <rv s="1">
    <v>13</v>
    <v>605</v>
    <v>9</v>
  </rv>
</rvData>
</file>

<file path=xl/richData/rdrichvaluestructure.xml><?xml version="1.0" encoding="utf-8"?>
<rvStructures xmlns="http://schemas.microsoft.com/office/spreadsheetml/2017/richdata" count="2">
  <s t="_error">
    <k n="colOffset" t="i"/>
    <k n="errorType" t="i"/>
    <k n="rwOffset" t="i"/>
    <k n="subType" t="i"/>
  </s>
  <s t="_error">
    <k n="errorType" t="i"/>
    <k n="iftab"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74204F9-92C9-4CE5-8CC1-109F95E3D101}" name="Table24" displayName="Table24" ref="A1:M272" totalsRowShown="0" headerRowDxfId="48" dataDxfId="47">
  <autoFilter ref="A1:M272" xr:uid="{E74204F9-92C9-4CE5-8CC1-109F95E3D101}"/>
  <sortState xmlns:xlrd2="http://schemas.microsoft.com/office/spreadsheetml/2017/richdata2" ref="A2:M272">
    <sortCondition ref="A1:A272"/>
  </sortState>
  <tableColumns count="13">
    <tableColumn id="1" xr3:uid="{C244ABC6-1B1E-43C6-936D-3315A55BC5B1}" name="#" dataDxfId="46">
      <calculatedColumnFormula array="1">ROW()-ROW(Table24[#Headers])</calculatedColumnFormula>
    </tableColumn>
    <tableColumn id="2" xr3:uid="{532C5217-467B-4BFE-A885-792C3BDA3A75}" name="5.2" dataDxfId="45"/>
    <tableColumn id="3" xr3:uid="{D8ED9ED6-BAE6-4ED2-8A6A-EFB177827452}" name="Data Element 6.1" dataDxfId="44"/>
    <tableColumn id="4" xr3:uid="{17555422-B6E4-4162-9154-88CFA9289975}" name="Field Name" dataDxfId="43"/>
    <tableColumn id="5" xr3:uid="{D4DA0BAC-AB7B-47DD-A64D-C34EEBD177C3}" name="VR #ID" dataDxfId="42"/>
    <tableColumn id="6" xr3:uid="{1C1063B6-D947-4D1F-97B0-46D6041557A9}" name="Validation Rule Description" dataDxfId="41">
      <calculatedColumnFormula array="1">D61HVIS(E2="","",VLOOKUP(E2,'Validation rule'!$A$2:$J$100050,2,FALSE))</calculatedColumnFormula>
    </tableColumn>
    <tableColumn id="7" xr3:uid="{90AAD01D-9A29-4805-AE17-6030D9AE7957}" name="Type Of Validation" dataDxfId="40">
      <calculatedColumnFormula>IF(E2="","",VLOOKUP(E2,'Validation rule'!$A$2:$J$100050,3,FALSE))</calculatedColumnFormula>
    </tableColumn>
    <tableColumn id="8" xr3:uid="{4270B1C3-716C-4ED3-9962-C76ED734F7FC}" name="Codelist Key" dataDxfId="39">
      <calculatedColumnFormula>IF(E2="","",VLOOKUP(E2,'Validation rule'!$A$2:$J$100050,4,FALSE))</calculatedColumnFormula>
    </tableColumn>
    <tableColumn id="9" xr3:uid="{9B5607BA-0939-44D6-8C27-3BBD8038C78C}" name="Item Code " dataDxfId="38">
      <calculatedColumnFormula>IF(E2="","",VLOOKUP(E2,'Validation rule'!$A$2:$J$100050,5,FALSE))</calculatedColumnFormula>
    </tableColumn>
    <tableColumn id="10" xr3:uid="{052B6193-9DBE-4FB3-86A9-B8479ABBF199}" name="Description In English" dataDxfId="37">
      <calculatedColumnFormula>IF(E2="","",VLOOKUP(E2,'Validation rule'!$A$2:$J$100050,6,FALSE))</calculatedColumnFormula>
    </tableColumn>
    <tableColumn id="11" xr3:uid="{EF05631E-F0BA-47B3-9DC1-A2FCEEE53300}" name="Description In Danish" dataDxfId="36">
      <calculatedColumnFormula>IF(E2="","",VLOOKUP(E2,'Validation rule'!$A$2:$J$100050,7,FALSE))</calculatedColumnFormula>
    </tableColumn>
    <tableColumn id="12" xr3:uid="{0F1793E1-251D-4376-8D2C-B24172042800}" name="User Story Link" dataDxfId="35">
      <calculatedColumnFormula>IF(E2="","",VLOOKUP(E2,'Validation rule'!$A$2:$J$100050,8,FALSE))</calculatedColumnFormula>
    </tableColumn>
    <tableColumn id="13" xr3:uid="{1869C814-F4E8-48D7-B301-5E5BDA22BDC3}" name="Declaration Type" dataDxfId="3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63C5FA3-9A68-4AA6-8B06-5705F698D1EB}" name="Table2" displayName="Table2" ref="A409:M464" totalsRowShown="0" headerRowDxfId="33" dataDxfId="32">
  <autoFilter ref="A409:M464" xr:uid="{F63C5FA3-9A68-4AA6-8B06-5705F698D1EB}"/>
  <tableColumns count="13">
    <tableColumn id="1" xr3:uid="{0B3D5195-76BB-4791-9E33-2C0F977ADB8A}" name="#">
      <calculatedColumnFormula array="1">ROW()-ROW(Table2[#Headers])</calculatedColumnFormula>
    </tableColumn>
    <tableColumn id="2" xr3:uid="{E78B590D-2281-4032-9789-CBE319899227}" name="Data Element 5.2" dataDxfId="31"/>
    <tableColumn id="3" xr3:uid="{CD81B0BA-ED48-45FC-8516-033CD84DD61E}" name="Data Element 6.1" dataDxfId="30"/>
    <tableColumn id="4" xr3:uid="{D50E21AE-4B19-4436-B005-3338EFED652F}" name="Field Name" dataDxfId="29"/>
    <tableColumn id="5" xr3:uid="{101C1117-38E7-4413-939D-45B2C2547C26}" name="VR #ID" dataDxfId="28"/>
    <tableColumn id="6" xr3:uid="{1B74ABFA-E9BB-471A-BAA4-E32DD77E4FE9}" name="Validation Rule Description"/>
    <tableColumn id="7" xr3:uid="{98039715-8FB0-4A6E-9723-28FA6C996865}" name="Type Of Validation"/>
    <tableColumn id="8" xr3:uid="{F3033457-390E-4514-96F1-4598EBA9F7FD}" name="Codelist Key" dataDxfId="27"/>
    <tableColumn id="9" xr3:uid="{D270F846-4648-4A70-9C0B-00A91651A651}" name="Item Code " dataDxfId="26"/>
    <tableColumn id="10" xr3:uid="{1898C79E-BC90-4662-A0ED-4EB24F9E5E79}" name="Description In English" dataDxfId="25"/>
    <tableColumn id="11" xr3:uid="{22F89A74-C8F7-4774-810B-0B2784748119}" name="Description In Danish" dataDxfId="24"/>
    <tableColumn id="12" xr3:uid="{45FD0736-2A28-4913-92E0-DF2252B90E1B}" name="User Story Link" dataDxfId="23"/>
    <tableColumn id="13" xr3:uid="{8F349171-CA14-48EA-A347-46A15A536239}" name="Declaration Type" dataDxfId="2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C33653-38A0-444A-9F27-391CFA06654A}" name="ValidationRules" displayName="ValidationRules" ref="A1:K426" totalsRowShown="0" headerRowDxfId="21" dataDxfId="19" headerRowBorderDxfId="20" tableBorderDxfId="18">
  <autoFilter ref="A1:K426" xr:uid="{EE61B0BA-8BD5-4F91-ACFA-030170F71B98}"/>
  <sortState xmlns:xlrd2="http://schemas.microsoft.com/office/spreadsheetml/2017/richdata2" ref="A2:K426">
    <sortCondition descending="1" ref="F1:F426"/>
  </sortState>
  <tableColumns count="11">
    <tableColumn id="1" xr3:uid="{1D463B95-0857-411F-974D-11B03B290AF0}" name="Column1" dataDxfId="17"/>
    <tableColumn id="2" xr3:uid="{06E2FF37-7BB0-4FDE-98F8-1E4B2077F927}" name="Validation rule description"/>
    <tableColumn id="3" xr3:uid="{C0586707-7384-4172-8170-FC1C409F8B5E}" name="mar-15"/>
    <tableColumn id="4" xr3:uid="{403A0DA3-BB60-4443-B098-92F20BE86304}" name="Codelist key (Error)" dataDxfId="16"/>
    <tableColumn id="5" xr3:uid="{21C5699D-3313-4AB6-BCD8-9E764EF30F0E}" name="Item code (Error)" dataDxfId="15"/>
    <tableColumn id="6" xr3:uid="{9F89098A-BCF3-4C67-9489-459A82114E43}" name="Description in English" dataDxfId="14"/>
    <tableColumn id="7" xr3:uid="{08D78259-29FF-4606-8CCA-8E4DDEF50C41}" name="Description in Danish" dataDxfId="13"/>
    <tableColumn id="8" xr3:uid="{4C40AFE3-6FDB-4497-9F1E-A7FB4BCC9C50}" name="User story link" dataDxfId="12"/>
    <tableColumn id="9" xr3:uid="{1A499F1D-5F5D-4EBC-8207-8D973CA635A4}" name="Codelist key (Warning)" dataDxfId="11"/>
    <tableColumn id="10" xr3:uid="{54DAEBD9-E8CB-47E8-B58E-53127DF97E80}" name="Item code (Warning)" dataDxfId="10"/>
    <tableColumn id="11" xr3:uid="{2B08696C-B519-4224-A48C-5BE468235E07}" name="Business Rule(s)" dataDxfId="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EB7C85-2E8C-40C6-8B71-EAB0CA8BAF49}" name="Table4" displayName="Table4" ref="A3:A4" totalsRowShown="0">
  <autoFilter ref="A3:A4" xr:uid="{4DEB7C85-2E8C-40C6-8B71-EAB0CA8BAF49}"/>
  <tableColumns count="1">
    <tableColumn id="1" xr3:uid="{40020D88-B48B-40F7-9B18-325B5BDD6841}" name="Item code (Erro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13"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18"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26" Type="http://schemas.openxmlformats.org/officeDocument/2006/relationships/table" Target="../tables/table3.xml"/><Relationship Id="rId3"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21" Type="http://schemas.openxmlformats.org/officeDocument/2006/relationships/hyperlink" Target="https://source.netcompany.com/tfs/Netcompany/UFST0070/_git/ermis-reference-data/pullrequest/143097?_a=files&amp;path=%2Fdatabase-migration%2Fsrc%2Fmain%2Fresources%2Fliquibase%2Frefdata%2Fchangelogs%2F4.1.2-extensions%2Fdms-changelogs%2F4.1.2.0.5-CustomsWeb_DkCrsLocationOfGoodsErrorAndWarningCodes.sql" TargetMode="External"/><Relationship Id="rId7"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12"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17"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25" Type="http://schemas.openxmlformats.org/officeDocument/2006/relationships/printerSettings" Target="../printerSettings/printerSettings3.bin"/><Relationship Id="rId2"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16"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20"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1"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6"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11"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24" Type="http://schemas.openxmlformats.org/officeDocument/2006/relationships/hyperlink" Target="https://source.netcompany.com/tfs/Netcompany/UFST0070/_git/ermis-reference-data/pullrequest/143097?_a=files&amp;path=%2Fdatabase-migration%2Fsrc%2Fmain%2Fresources%2Fliquibase%2Frefdata%2Fchangelogs%2F4.1.2-extensions%2Fdms-changelogs%2F4.1.2.0.5-CustomsWeb_DkCrsLocationOfGoodsErrorAndWarningCodes.sql" TargetMode="External"/><Relationship Id="rId5"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15"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23" Type="http://schemas.openxmlformats.org/officeDocument/2006/relationships/hyperlink" Target="https://source.netcompany.com/tfs/Netcompany/UFST0070/_git/ermis-reference-data/pullrequest/143097?_a=files&amp;path=%2Fdatabase-migration%2Fsrc%2Fmain%2Fresources%2Fliquibase%2Frefdata%2Fchangelogs%2F4.1.2-extensions%2Fdms-changelogs%2F4.1.2.0.5-CustomsWeb_DkCrsLocationOfGoodsErrorAndWarningCodes.sql" TargetMode="External"/><Relationship Id="rId10"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19"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4"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9"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14"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22" Type="http://schemas.openxmlformats.org/officeDocument/2006/relationships/hyperlink" Target="https://source.netcompany.com/tfs/Netcompany/UFST0070/_git/ermis-reference-data/pullrequest/143097?_a=files&amp;path=%2Fdatabase-migration%2Fsrc%2Fmain%2Fresources%2Fliquibase%2Frefdata%2Fchangelogs%2F4.1.2-extensions%2Fdms-changelogs%2F4.1.2.0.5-CustomsWeb_DkCrsLocationOfGoodsErrorAndWarningCodes.sq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3" Type="http://schemas.openxmlformats.org/officeDocument/2006/relationships/hyperlink" Target="https://jira.ccta.dk/browse/FT-3360" TargetMode="External"/><Relationship Id="rId18" Type="http://schemas.openxmlformats.org/officeDocument/2006/relationships/hyperlink" Target="https://jira.ccta.dk/browse/FT-2203" TargetMode="External"/><Relationship Id="rId26" Type="http://schemas.openxmlformats.org/officeDocument/2006/relationships/hyperlink" Target="https://jira.ccta.dk/browse/FT-2382" TargetMode="External"/><Relationship Id="rId39" Type="http://schemas.openxmlformats.org/officeDocument/2006/relationships/hyperlink" Target="https://jira.ccta.dk/browse/FT-2382" TargetMode="External"/><Relationship Id="rId21" Type="http://schemas.openxmlformats.org/officeDocument/2006/relationships/hyperlink" Target="https://jira.ccta.dk/browse/FT-2203" TargetMode="External"/><Relationship Id="rId34" Type="http://schemas.openxmlformats.org/officeDocument/2006/relationships/hyperlink" Target="https://jira.ccta.dk/browse/FT-2382" TargetMode="External"/><Relationship Id="rId7" Type="http://schemas.openxmlformats.org/officeDocument/2006/relationships/hyperlink" Target="https://jira.ccta.dk/browse/FT-2442" TargetMode="External"/><Relationship Id="rId12" Type="http://schemas.openxmlformats.org/officeDocument/2006/relationships/hyperlink" Target="https://jira.ccta.dk/browse/FT-2442" TargetMode="External"/><Relationship Id="rId17" Type="http://schemas.openxmlformats.org/officeDocument/2006/relationships/hyperlink" Target="https://jira.ccta.dk/browse/FT-3404" TargetMode="External"/><Relationship Id="rId25" Type="http://schemas.openxmlformats.org/officeDocument/2006/relationships/hyperlink" Target="https://jira.ccta.dk/browse/FT-2382" TargetMode="External"/><Relationship Id="rId33" Type="http://schemas.openxmlformats.org/officeDocument/2006/relationships/hyperlink" Target="https://jira.ccta.dk/browse/FT-2382" TargetMode="External"/><Relationship Id="rId38" Type="http://schemas.openxmlformats.org/officeDocument/2006/relationships/hyperlink" Target="https://jira.ccta.dk/browse/FT-2382" TargetMode="External"/><Relationship Id="rId2" Type="http://schemas.openxmlformats.org/officeDocument/2006/relationships/hyperlink" Target="https://jira.ccta.dk/browse/FT-2392" TargetMode="External"/><Relationship Id="rId16" Type="http://schemas.openxmlformats.org/officeDocument/2006/relationships/hyperlink" Target="https://jira.ccta.dk/browse/FT-3404" TargetMode="External"/><Relationship Id="rId20" Type="http://schemas.openxmlformats.org/officeDocument/2006/relationships/hyperlink" Target="https://jira.ccta.dk/browse/FT-2203" TargetMode="External"/><Relationship Id="rId29" Type="http://schemas.openxmlformats.org/officeDocument/2006/relationships/hyperlink" Target="https://jira.ccta.dk/browse/FT-2382" TargetMode="External"/><Relationship Id="rId1" Type="http://schemas.openxmlformats.org/officeDocument/2006/relationships/hyperlink" Target="https://jira.ccta.dk/browse/FT-2392" TargetMode="External"/><Relationship Id="rId6" Type="http://schemas.openxmlformats.org/officeDocument/2006/relationships/hyperlink" Target="https://jira.ccta.dk/browse/FT-2442" TargetMode="External"/><Relationship Id="rId11" Type="http://schemas.openxmlformats.org/officeDocument/2006/relationships/hyperlink" Target="https://jira.ccta.dk/browse/FT-2442" TargetMode="External"/><Relationship Id="rId24" Type="http://schemas.openxmlformats.org/officeDocument/2006/relationships/hyperlink" Target="https://jira.ccta.dk/browse/FT-2382" TargetMode="External"/><Relationship Id="rId32" Type="http://schemas.openxmlformats.org/officeDocument/2006/relationships/hyperlink" Target="https://jira.ccta.dk/browse/FT-2382" TargetMode="External"/><Relationship Id="rId37" Type="http://schemas.openxmlformats.org/officeDocument/2006/relationships/hyperlink" Target="https://jira.ccta.dk/browse/FT-2382" TargetMode="External"/><Relationship Id="rId40" Type="http://schemas.openxmlformats.org/officeDocument/2006/relationships/printerSettings" Target="../printerSettings/printerSettings5.bin"/><Relationship Id="rId5" Type="http://schemas.openxmlformats.org/officeDocument/2006/relationships/hyperlink" Target="https://jira.ccta.dk/browse/FT-2392" TargetMode="External"/><Relationship Id="rId15" Type="http://schemas.openxmlformats.org/officeDocument/2006/relationships/hyperlink" Target="https://jira.ccta.dk/browse/FT-3360" TargetMode="External"/><Relationship Id="rId23" Type="http://schemas.openxmlformats.org/officeDocument/2006/relationships/hyperlink" Target="https://jira.ccta.dk/browse/FT-3939" TargetMode="External"/><Relationship Id="rId28" Type="http://schemas.openxmlformats.org/officeDocument/2006/relationships/hyperlink" Target="https://jira.ccta.dk/browse/FT-2382" TargetMode="External"/><Relationship Id="rId36" Type="http://schemas.openxmlformats.org/officeDocument/2006/relationships/hyperlink" Target="https://jira.ccta.dk/browse/FT-2382" TargetMode="External"/><Relationship Id="rId10" Type="http://schemas.openxmlformats.org/officeDocument/2006/relationships/hyperlink" Target="https://jira.ccta.dk/browse/FT-2442" TargetMode="External"/><Relationship Id="rId19" Type="http://schemas.openxmlformats.org/officeDocument/2006/relationships/hyperlink" Target="https://jira.ccta.dk/browse/FT-2203" TargetMode="External"/><Relationship Id="rId31" Type="http://schemas.openxmlformats.org/officeDocument/2006/relationships/hyperlink" Target="https://jira.ccta.dk/browse/FT-2382" TargetMode="External"/><Relationship Id="rId4" Type="http://schemas.openxmlformats.org/officeDocument/2006/relationships/hyperlink" Target="https://jira.ccta.dk/browse/FT-2392" TargetMode="External"/><Relationship Id="rId9" Type="http://schemas.openxmlformats.org/officeDocument/2006/relationships/hyperlink" Target="https://jira.ccta.dk/browse/FT-2442" TargetMode="External"/><Relationship Id="rId14" Type="http://schemas.openxmlformats.org/officeDocument/2006/relationships/hyperlink" Target="https://jira.ccta.dk/browse/FT-3360" TargetMode="External"/><Relationship Id="rId22" Type="http://schemas.openxmlformats.org/officeDocument/2006/relationships/hyperlink" Target="https://jira.ccta.dk/browse/FT-2203" TargetMode="External"/><Relationship Id="rId27" Type="http://schemas.openxmlformats.org/officeDocument/2006/relationships/hyperlink" Target="https://jira.ccta.dk/browse/FT-2382" TargetMode="External"/><Relationship Id="rId30" Type="http://schemas.openxmlformats.org/officeDocument/2006/relationships/hyperlink" Target="https://jira.ccta.dk/browse/FT-2382" TargetMode="External"/><Relationship Id="rId35" Type="http://schemas.openxmlformats.org/officeDocument/2006/relationships/hyperlink" Target="https://jira.ccta.dk/browse/FT-2382" TargetMode="External"/><Relationship Id="rId8" Type="http://schemas.openxmlformats.org/officeDocument/2006/relationships/hyperlink" Target="https://jira.ccta.dk/browse/FT-2442" TargetMode="External"/><Relationship Id="rId3" Type="http://schemas.openxmlformats.org/officeDocument/2006/relationships/hyperlink" Target="https://jira.ccta.dk/browse/FT-2392" TargetMode="Externa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EEFD4-8BF0-415D-8212-30007D2AD35F}">
  <sheetPr>
    <tabColor rgb="FFFF0000"/>
  </sheetPr>
  <dimension ref="A1:O297"/>
  <sheetViews>
    <sheetView workbookViewId="0">
      <pane ySplit="1" topLeftCell="A186" activePane="bottomLeft" state="frozen"/>
      <selection pane="bottomLeft" activeCell="A186" sqref="A186"/>
    </sheetView>
  </sheetViews>
  <sheetFormatPr defaultRowHeight="15" x14ac:dyDescent="0.25"/>
  <cols>
    <col min="1" max="1" width="6" customWidth="1"/>
    <col min="2" max="2" width="12" customWidth="1"/>
    <col min="3" max="3" width="16" customWidth="1"/>
    <col min="4" max="4" width="25.28515625" customWidth="1"/>
    <col min="5" max="5" width="8.85546875" style="13" customWidth="1"/>
    <col min="6" max="6" width="24.85546875" style="10" customWidth="1"/>
    <col min="7" max="7" width="19.140625" style="10" customWidth="1"/>
    <col min="8" max="8" width="13" style="17" customWidth="1"/>
    <col min="9" max="9" width="11.85546875" style="10" customWidth="1"/>
    <col min="10" max="10" width="25.42578125" style="17" customWidth="1"/>
    <col min="11" max="11" width="26.85546875" style="17" customWidth="1"/>
    <col min="12" max="12" width="16.7109375" style="17" customWidth="1"/>
    <col min="13" max="13" width="12.85546875" style="17" customWidth="1"/>
  </cols>
  <sheetData>
    <row r="1" spans="1:13" ht="30" x14ac:dyDescent="0.25">
      <c r="A1" s="157" t="s">
        <v>0</v>
      </c>
      <c r="B1" s="158" t="s">
        <v>1</v>
      </c>
      <c r="C1" s="159" t="s">
        <v>2</v>
      </c>
      <c r="D1" s="159" t="s">
        <v>3</v>
      </c>
      <c r="E1" s="159" t="s">
        <v>4</v>
      </c>
      <c r="F1" s="159" t="s">
        <v>5</v>
      </c>
      <c r="G1" s="172" t="s">
        <v>6</v>
      </c>
      <c r="H1" s="172" t="s">
        <v>7</v>
      </c>
      <c r="I1" s="157" t="s">
        <v>8</v>
      </c>
      <c r="J1" s="172" t="s">
        <v>9</v>
      </c>
      <c r="K1" s="172" t="s">
        <v>10</v>
      </c>
      <c r="L1" s="172" t="s">
        <v>11</v>
      </c>
      <c r="M1" s="172" t="s">
        <v>12</v>
      </c>
    </row>
    <row r="2" spans="1:13" s="13" customFormat="1" ht="30" x14ac:dyDescent="0.25">
      <c r="A2" s="13" cm="1">
        <f t="array" ref="A2">ROW()-ROW(Table24[#Headers])</f>
        <v>1</v>
      </c>
      <c r="B2" s="151" t="s">
        <v>13</v>
      </c>
      <c r="C2" s="15" t="s">
        <v>14</v>
      </c>
      <c r="D2" s="16" t="s">
        <v>15</v>
      </c>
      <c r="E2" s="16"/>
      <c r="F2" s="17" t="e" cm="1">
        <f t="array" aca="1" ref="F2" ca="1">D61HVIS(E2="","",VLOOKUP(E2,'Validation rule'!$A$2:$J$100050,2,FALSE))</f>
        <v>#NAME?</v>
      </c>
      <c r="G2" s="17" t="str">
        <f>IF(E2="","",VLOOKUP(E2,'Validation rule'!$A$2:$J$100050,3,FALSE))</f>
        <v/>
      </c>
      <c r="H2" s="17" t="str">
        <f>IF(E2="","",VLOOKUP(E2,'Validation rule'!$A$2:$J$100050,4,FALSE))</f>
        <v/>
      </c>
      <c r="I2" s="17" t="str">
        <f>IF(E2="","",VLOOKUP(E2,'Validation rule'!$A$2:$J$100050,5,FALSE))</f>
        <v/>
      </c>
      <c r="J2" s="17" t="str">
        <f>IF(E2="","",VLOOKUP(E2,'Validation rule'!$A$2:$J$100050,6,FALSE))</f>
        <v/>
      </c>
      <c r="K2" s="17" t="str">
        <f>IF(E2="","",VLOOKUP(E2,'Validation rule'!$A$2:$J$100050,7,FALSE))</f>
        <v/>
      </c>
      <c r="L2" s="17" t="str">
        <f>IF(E2="","",VLOOKUP(E2,'Validation rule'!$A$2:$J$100050,8,FALSE))</f>
        <v/>
      </c>
      <c r="M2" s="17"/>
    </row>
    <row r="3" spans="1:13" s="13" customFormat="1" ht="69.75" customHeight="1" x14ac:dyDescent="0.25">
      <c r="A3" s="13" cm="1">
        <f t="array" ref="A3">ROW()-ROW(Table24[#Headers])</f>
        <v>2</v>
      </c>
      <c r="B3" s="151"/>
      <c r="C3" s="15"/>
      <c r="D3" s="16"/>
      <c r="E3" s="214" t="s">
        <v>16</v>
      </c>
      <c r="F3" s="17" t="e" cm="1">
        <f t="array" aca="1" ref="F3" ca="1">D61HVIS(E3="","",VLOOKUP(E3,'Validation rule'!$A$2:$J$100050,2,FALSE))</f>
        <v>#NAME?</v>
      </c>
      <c r="G3" s="17" t="str">
        <f>IF(E3="","",VLOOKUP(E3,'Validation rule'!$A$2:$J$100050,3,FALSE))</f>
        <v>Reference data validation</v>
      </c>
      <c r="H3" s="17">
        <f>IF(E3="","",VLOOKUP(E3,'Validation rule'!$A$2:$J$100050,4,FALSE))</f>
        <v>10080</v>
      </c>
      <c r="I3" s="17" t="str">
        <f>IF(E3="","",VLOOKUP(E3,'Validation rule'!$A$2:$J$100050,5,FALSE))</f>
        <v>DK1005</v>
      </c>
      <c r="J3" s="17" t="str">
        <f>IF(E3="","",VLOOKUP(E3,'Validation rule'!$A$2:$J$100050,6,FALSE))</f>
        <v>Error in 'Additional declaration type' (11 02 000 000), the type is incorrect or does not exist.</v>
      </c>
      <c r="K3" s="17" t="str">
        <f>IF(E3="","",VLOOKUP(E3,'Validation rule'!$A$2:$J$100050,7,FALSE))</f>
        <v>Fejl i 'supplerende angivelsestype' (11 02 000 000), typen er forkert eller findes ikke.</v>
      </c>
      <c r="L3" s="17" t="str">
        <f>IF(E3="","",VLOOKUP(E3,'Validation rule'!$A$2:$J$100050,8,FALSE))</f>
        <v>FT-2392</v>
      </c>
      <c r="M3" s="17" t="s">
        <v>17</v>
      </c>
    </row>
    <row r="4" spans="1:13" s="13" customFormat="1" ht="89.25" customHeight="1" x14ac:dyDescent="0.25">
      <c r="A4" s="13" cm="1">
        <f t="array" ref="A4">ROW()-ROW(Table24[#Headers])</f>
        <v>3</v>
      </c>
      <c r="B4" s="151"/>
      <c r="C4" s="15"/>
      <c r="D4" s="16"/>
      <c r="E4" s="215" t="s">
        <v>18</v>
      </c>
      <c r="F4" s="17" t="e" cm="1">
        <f t="array" aca="1" ref="F4" ca="1">D61HVIS(E4="","",VLOOKUP(E4,'Validation rule'!$A$2:$J$100050,2,FALSE))</f>
        <v>#NAME?</v>
      </c>
      <c r="G4" s="17" t="str">
        <f>IF(E4="","",VLOOKUP(E4,'Validation rule'!$A$2:$J$100050,3,FALSE))</f>
        <v>Internal cross validation</v>
      </c>
      <c r="H4" s="17">
        <f>IF(E4="","",VLOOKUP(E4,'Validation rule'!$A$2:$J$100050,4,FALSE))</f>
        <v>10080</v>
      </c>
      <c r="I4" s="17">
        <f>IF(E4="","",VLOOKUP(E4,'Validation rule'!$A$2:$J$100050,5,FALSE))</f>
        <v>0</v>
      </c>
      <c r="J4" s="17" t="str">
        <f>IF(E4="","",VLOOKUP(E4,'Validation rule'!$A$2:$J$100050,6,FALSE))</f>
        <v>Error: when "Additional declaration type" (11 02 000 000)is A, then "location of goods" (16 15 000 000) must be filled in.</v>
      </c>
      <c r="K4" s="17" t="str">
        <f>IF(E4="","",VLOOKUP(E4,'Validation rule'!$A$2:$J$100050,7,FALSE))</f>
        <v>Fejl: Når 'supplerende angivelsestype' (11 02 000 000), er A, skal  'lokalisering af varerne'  (16 15 000 000)være udfyldt.</v>
      </c>
      <c r="L4" s="17" t="str">
        <f>IF(E4="","",VLOOKUP(E4,'Validation rule'!$A$2:$J$100050,8,FALSE))</f>
        <v>FT-5204
FT-11238 (H1)</v>
      </c>
      <c r="M4" s="17" t="s">
        <v>17</v>
      </c>
    </row>
    <row r="5" spans="1:13" s="13" customFormat="1" ht="108" customHeight="1" x14ac:dyDescent="0.25">
      <c r="A5" s="13" cm="1">
        <f t="array" ref="A5">ROW()-ROW(Table24[#Headers])</f>
        <v>4</v>
      </c>
      <c r="B5" s="151"/>
      <c r="C5" s="15"/>
      <c r="D5" s="16"/>
      <c r="E5" s="214" t="s">
        <v>19</v>
      </c>
      <c r="F5" s="17" t="e" cm="1">
        <f t="array" aca="1" ref="F5" ca="1">D61HVIS(E5="","",VLOOKUP(E5,'Validation rule'!$A$2:$J$100050,2,FALSE))</f>
        <v>#NAME?</v>
      </c>
      <c r="G5" s="17" t="str">
        <f>IF(E5="","",VLOOKUP(E5,'Validation rule'!$A$2:$J$100050,3,FALSE))</f>
        <v>Internal cross validation</v>
      </c>
      <c r="H5" s="17">
        <f>IF(E5="","",VLOOKUP(E5,'Validation rule'!$A$2:$J$100050,4,FALSE))</f>
        <v>10080</v>
      </c>
      <c r="I5" s="17">
        <f>IF(E5="","",VLOOKUP(E5,'Validation rule'!$A$2:$J$100050,5,FALSE))</f>
        <v>0</v>
      </c>
      <c r="J5" s="17">
        <f>IF(E5="","",VLOOKUP(E5,'Validation rule'!$A$2:$J$100050,6,FALSE))</f>
        <v>0</v>
      </c>
      <c r="K5" s="17">
        <f>IF(E5="","",VLOOKUP(E5,'Validation rule'!$A$2:$J$100050,7,FALSE))</f>
        <v>0</v>
      </c>
      <c r="L5" s="17" t="str">
        <f>IF(E5="","",VLOOKUP(E5,'Validation rule'!$A$2:$J$100050,8,FALSE))</f>
        <v>FT-11238</v>
      </c>
      <c r="M5" s="17" t="s">
        <v>20</v>
      </c>
    </row>
    <row r="6" spans="1:13" s="13" customFormat="1" ht="108" customHeight="1" x14ac:dyDescent="0.25">
      <c r="A6" s="13" cm="1">
        <f t="array" ref="A6">ROW()-ROW(Table24[#Headers])</f>
        <v>5</v>
      </c>
      <c r="B6" s="151"/>
      <c r="C6" s="15"/>
      <c r="D6" s="16"/>
      <c r="E6" s="214" t="s">
        <v>21</v>
      </c>
      <c r="F6" s="17" t="e" cm="1">
        <f t="array" aca="1" ref="F6" ca="1">D61HVIS(E6="","",VLOOKUP(E6,'Validation rule'!$A$2:$J$100050,2,FALSE))</f>
        <v>#NAME?</v>
      </c>
      <c r="G6" s="17" t="str">
        <f>IF(E6="","",VLOOKUP(E6,'Validation rule'!$A$2:$J$100050,3,FALSE))</f>
        <v>Internal cross validation</v>
      </c>
      <c r="H6" s="17">
        <f>IF(E6="","",VLOOKUP(E6,'Validation rule'!$A$2:$J$100050,4,FALSE))</f>
        <v>10080</v>
      </c>
      <c r="I6" s="17">
        <f>IF(E6="","",VLOOKUP(E6,'Validation rule'!$A$2:$J$100050,5,FALSE))</f>
        <v>0</v>
      </c>
      <c r="J6" s="17">
        <f>IF(E6="","",VLOOKUP(E6,'Validation rule'!$A$2:$J$100050,6,FALSE))</f>
        <v>0</v>
      </c>
      <c r="K6" s="17">
        <f>IF(E6="","",VLOOKUP(E6,'Validation rule'!$A$2:$J$100050,7,FALSE))</f>
        <v>0</v>
      </c>
      <c r="L6" s="17" t="str">
        <f>IF(E6="","",VLOOKUP(E6,'Validation rule'!$A$2:$J$100050,8,FALSE))</f>
        <v>FT-11238</v>
      </c>
      <c r="M6" s="17" t="s">
        <v>20</v>
      </c>
    </row>
    <row r="7" spans="1:13" s="13" customFormat="1" ht="114" customHeight="1" x14ac:dyDescent="0.25">
      <c r="A7" s="13" cm="1">
        <f t="array" ref="A7">ROW()-ROW(Table24[#Headers])</f>
        <v>6</v>
      </c>
      <c r="B7" s="151"/>
      <c r="C7" s="15"/>
      <c r="D7" s="16"/>
      <c r="E7" s="215" t="s">
        <v>22</v>
      </c>
      <c r="F7" s="17" t="e" cm="1">
        <f t="array" aca="1" ref="F7" ca="1">D61HVIS(E7="","",VLOOKUP(E7,'Validation rule'!$A$2:$J$100050,2,FALSE))</f>
        <v>#NAME?</v>
      </c>
      <c r="G7" s="17" t="str">
        <f>IF(E7="","",VLOOKUP(E7,'Validation rule'!$A$2:$J$100050,3,FALSE))</f>
        <v>Reference data validation</v>
      </c>
      <c r="H7" s="17">
        <f>IF(E7="","",VLOOKUP(E7,'Validation rule'!$A$2:$J$100050,4,FALSE))</f>
        <v>10080</v>
      </c>
      <c r="I7" s="17" t="str">
        <f>IF(E7="","",VLOOKUP(E7,'Validation rule'!$A$2:$J$100050,5,FALSE))</f>
        <v>DK1083</v>
      </c>
      <c r="J7" s="17" t="str">
        <f>IF(E7="","",VLOOKUP(E7,'Validation rule'!$A$2:$J$100050,6,FALSE))</f>
        <v>Error in data element 11 02 001 "Additional declaration type and label" does not exist or is not valid, see codelist.</v>
      </c>
      <c r="K7" s="17" t="str">
        <f>IF(E7="","",VLOOKUP(E7,'Validation rule'!$A$2:$J$100050,7,FALSE))</f>
        <v>Fejl i dataelement 11 02 001 "Type supplerende angivelse" findes ikke eller er ikke validt, se kodeliste.</v>
      </c>
      <c r="L7" s="17" t="str">
        <f>IF(E7="","",VLOOKUP(E7,'Validation rule'!$A$2:$J$100050,8,FALSE))</f>
        <v>FT-12557</v>
      </c>
      <c r="M7" s="17" t="s">
        <v>20</v>
      </c>
    </row>
    <row r="8" spans="1:13" s="13" customFormat="1" x14ac:dyDescent="0.25">
      <c r="A8" s="13" cm="1">
        <f t="array" ref="A8">ROW()-ROW(Table24[#Headers])</f>
        <v>7</v>
      </c>
      <c r="B8" s="151" t="s">
        <v>23</v>
      </c>
      <c r="C8" s="15" t="s">
        <v>24</v>
      </c>
      <c r="D8" s="16" t="s">
        <v>25</v>
      </c>
      <c r="E8" s="16"/>
      <c r="F8" s="17" t="e" cm="1">
        <f t="array" aca="1" ref="F8" ca="1">D61HVIS(E8="","",VLOOKUP(E8,'Validation rule'!$A$2:$J$100050,2,FALSE))</f>
        <v>#NAME?</v>
      </c>
      <c r="G8" s="17" t="str">
        <f>IF(E8="","",VLOOKUP(E8,'Validation rule'!$A$2:$J$100050,3,FALSE))</f>
        <v/>
      </c>
      <c r="H8" s="17" t="str">
        <f>IF(E8="","",VLOOKUP(E8,'Validation rule'!$A$2:$J$100050,4,FALSE))</f>
        <v/>
      </c>
      <c r="I8" s="17" t="str">
        <f>IF(E8="","",VLOOKUP(E8,'Validation rule'!$A$2:$J$100050,5,FALSE))</f>
        <v/>
      </c>
      <c r="J8" s="17" t="str">
        <f>IF(E8="","",VLOOKUP(E8,'Validation rule'!$A$2:$J$100050,6,FALSE))</f>
        <v/>
      </c>
      <c r="K8" s="17" t="str">
        <f>IF(E8="","",VLOOKUP(E8,'Validation rule'!$A$2:$J$100050,7,FALSE))</f>
        <v/>
      </c>
      <c r="L8" s="17" t="str">
        <f>IF(E8="","",VLOOKUP(E8,'Validation rule'!$A$2:$J$100050,8,FALSE))</f>
        <v/>
      </c>
      <c r="M8" s="17"/>
    </row>
    <row r="9" spans="1:13" s="13" customFormat="1" x14ac:dyDescent="0.25">
      <c r="A9" s="13" cm="1">
        <f t="array" ref="A9">ROW()-ROW(Table24[#Headers])</f>
        <v>8</v>
      </c>
      <c r="B9" s="151"/>
      <c r="C9" s="15"/>
      <c r="D9" s="16"/>
      <c r="E9" s="16"/>
      <c r="F9" s="17" t="e" cm="1">
        <f t="array" aca="1" ref="F9" ca="1">D61HVIS(E9="","",VLOOKUP(E9,'Validation rule'!$A$2:$J$100050,2,FALSE))</f>
        <v>#NAME?</v>
      </c>
      <c r="G9" s="17" t="str">
        <f>IF(E9="","",VLOOKUP(E9,'Validation rule'!$A$2:$J$100050,3,FALSE))</f>
        <v/>
      </c>
      <c r="H9" s="17" t="str">
        <f>IF(E9="","",VLOOKUP(E9,'Validation rule'!$A$2:$J$100050,4,FALSE))</f>
        <v/>
      </c>
      <c r="I9" s="17" t="str">
        <f>IF(E9="","",VLOOKUP(E9,'Validation rule'!$A$2:$J$100050,5,FALSE))</f>
        <v/>
      </c>
      <c r="J9" s="17" t="str">
        <f>IF(E9="","",VLOOKUP(E9,'Validation rule'!$A$2:$J$100050,6,FALSE))</f>
        <v/>
      </c>
      <c r="K9" s="17" t="str">
        <f>IF(E9="","",VLOOKUP(E9,'Validation rule'!$A$2:$J$100050,7,FALSE))</f>
        <v/>
      </c>
      <c r="L9" s="17" t="str">
        <f>IF(E9="","",VLOOKUP(E9,'Validation rule'!$A$2:$J$100050,8,FALSE))</f>
        <v/>
      </c>
      <c r="M9" s="17"/>
    </row>
    <row r="10" spans="1:13" s="13" customFormat="1" x14ac:dyDescent="0.25">
      <c r="A10" s="13" cm="1">
        <f t="array" ref="A10">ROW()-ROW(Table24[#Headers])</f>
        <v>9</v>
      </c>
      <c r="B10" s="151" t="s">
        <v>26</v>
      </c>
      <c r="C10" s="15" t="s">
        <v>27</v>
      </c>
      <c r="D10" s="16" t="s">
        <v>28</v>
      </c>
      <c r="E10" s="16"/>
      <c r="F10" s="17" t="e" cm="1">
        <f t="array" aca="1" ref="F10" ca="1">D61HVIS(E10="","",VLOOKUP(E10,'Validation rule'!$A$2:$J$100050,2,FALSE))</f>
        <v>#NAME?</v>
      </c>
      <c r="G10" s="17" t="str">
        <f>IF(E10="","",VLOOKUP(E10,'Validation rule'!$A$2:$J$100050,3,FALSE))</f>
        <v/>
      </c>
      <c r="H10" s="17" t="str">
        <f>IF(E10="","",VLOOKUP(E10,'Validation rule'!$A$2:$J$100050,4,FALSE))</f>
        <v/>
      </c>
      <c r="I10" s="17" t="str">
        <f>IF(E10="","",VLOOKUP(E10,'Validation rule'!$A$2:$J$100050,5,FALSE))</f>
        <v/>
      </c>
      <c r="J10" s="17" t="str">
        <f>IF(E10="","",VLOOKUP(E10,'Validation rule'!$A$2:$J$100050,6,FALSE))</f>
        <v/>
      </c>
      <c r="K10" s="17" t="str">
        <f>IF(E10="","",VLOOKUP(E10,'Validation rule'!$A$2:$J$100050,7,FALSE))</f>
        <v/>
      </c>
      <c r="L10" s="17" t="str">
        <f>IF(E10="","",VLOOKUP(E10,'Validation rule'!$A$2:$J$100050,8,FALSE))</f>
        <v/>
      </c>
      <c r="M10" s="17"/>
    </row>
    <row r="11" spans="1:13" s="13" customFormat="1" ht="123" customHeight="1" x14ac:dyDescent="0.25">
      <c r="A11" s="13" cm="1">
        <f t="array" ref="A11">ROW()-ROW(Table24[#Headers])</f>
        <v>10</v>
      </c>
      <c r="B11" s="151"/>
      <c r="C11" s="15"/>
      <c r="D11" s="16"/>
      <c r="E11" s="214" t="s">
        <v>29</v>
      </c>
      <c r="F11" s="17" t="e" cm="1">
        <f t="array" aca="1" ref="F11" ca="1">D61HVIS(E11="","",VLOOKUP(E11,'Validation rule'!$A$2:$J$100050,2,FALSE))</f>
        <v>#NAME?</v>
      </c>
      <c r="G11" s="17" t="str">
        <f>IF(E11="","",VLOOKUP(E11,'Validation rule'!$A$2:$J$100050,3,FALSE))</f>
        <v>Internal cross validation</v>
      </c>
      <c r="H11" s="17">
        <f>IF(E11="","",VLOOKUP(E11,'Validation rule'!$A$2:$J$100050,4,FALSE))</f>
        <v>10080</v>
      </c>
      <c r="I11" s="17" t="str">
        <f>IF(E11="","",VLOOKUP(E11,'Validation rule'!$A$2:$J$100050,5,FALSE))</f>
        <v>DK1089</v>
      </c>
      <c r="J11" s="17" t="str">
        <f>IF(E11="","",VLOOKUP(E11,'Validation rule'!$A$2:$J$100050,6,FALSE))</f>
        <v>Error: the combination of data element 11 09 001 000 requested procedure and data element 11 09 002 000 previous procedure is not allowed for H1.</v>
      </c>
      <c r="K11" s="17" t="str">
        <f>IF(E11="","",VLOOKUP(E11,'Validation rule'!$A$2:$J$100050,7,FALSE))</f>
        <v>Fejl: kombinationen af dataelement 11 09 001 000 anmodet procedure og dataelement 11 09 002 000 forudgående procedure er ikke tilladt for H1.</v>
      </c>
      <c r="L11" s="17" t="str">
        <f>IF(E11="","",VLOOKUP(E11,'Validation rule'!$A$2:$J$100050,8,FALSE))</f>
        <v>FT-6516 (H1)</v>
      </c>
      <c r="M11" s="17" t="s">
        <v>20</v>
      </c>
    </row>
    <row r="12" spans="1:13" s="13" customFormat="1" ht="123" customHeight="1" x14ac:dyDescent="0.25">
      <c r="A12" s="13" cm="1">
        <f t="array" ref="A12">ROW()-ROW(Table24[#Headers])</f>
        <v>11</v>
      </c>
      <c r="B12" s="151"/>
      <c r="C12" s="15"/>
      <c r="D12" s="16"/>
      <c r="E12" s="214" t="s">
        <v>30</v>
      </c>
      <c r="F12" s="17" t="e" cm="1">
        <f t="array" aca="1" ref="F12" ca="1">D61HVIS(E12="","",VLOOKUP(E12,'Validation rule'!$A$2:$J$100050,2,FALSE))</f>
        <v>#NAME?</v>
      </c>
      <c r="G12" s="17" t="str">
        <f>IF(E12="","",VLOOKUP(E12,'Validation rule'!$A$2:$J$100050,3,FALSE))</f>
        <v>Internal cross validation</v>
      </c>
      <c r="H12" s="17">
        <f>IF(E12="","",VLOOKUP(E12,'Validation rule'!$A$2:$J$100050,4,FALSE))</f>
        <v>10080</v>
      </c>
      <c r="I12" s="17" t="str">
        <f>IF(E12="","",VLOOKUP(E12,'Validation rule'!$A$2:$J$100050,5,FALSE))</f>
        <v>DK1099</v>
      </c>
      <c r="J12" s="17" t="str">
        <f>IF(E12="","",VLOOKUP(E12,'Validation rule'!$A$2:$J$100050,6,FALSE))</f>
        <v xml:space="preserve">Error: when requested procedure (11 09 001 000) = 42, then "Additional fiscal reference" (13 16 000 000) must be filled in and Role (13 16 031 000) must be FR2. </v>
      </c>
      <c r="K12" s="17" t="str">
        <f>IF(E12="","",VLOOKUP(E12,'Validation rule'!$A$2:$J$100050,7,FALSE))</f>
        <v>Fejl: Når anmodede procedure (11 09 001 000) er 42, skal supplerende skattereference (13 16 000 000) være udfyldt og rolle
(13 16 031 000) skal være FR2.</v>
      </c>
      <c r="L12" s="17" t="str">
        <f>IF(E12="","",VLOOKUP(E12,'Validation rule'!$A$2:$J$100050,8,FALSE))</f>
        <v>FT-6519 (H1)</v>
      </c>
      <c r="M12" s="17" t="s">
        <v>20</v>
      </c>
    </row>
    <row r="13" spans="1:13" s="13" customFormat="1" ht="198.75" customHeight="1" x14ac:dyDescent="0.25">
      <c r="A13" s="13" cm="1">
        <f t="array" ref="A13">ROW()-ROW(Table24[#Headers])</f>
        <v>12</v>
      </c>
      <c r="B13" s="151"/>
      <c r="C13" s="15"/>
      <c r="D13" s="16"/>
      <c r="E13" s="214" t="s">
        <v>31</v>
      </c>
      <c r="F13" s="17" t="e" cm="1">
        <f t="array" aca="1" ref="F13" ca="1">D61HVIS(E13="","",VLOOKUP(E13,'Validation rule'!$A$2:$J$100050,2,FALSE))</f>
        <v>#NAME?</v>
      </c>
      <c r="G13" s="17" t="str">
        <f>IF(E13="","",VLOOKUP(E13,'Validation rule'!$A$2:$J$100050,3,FALSE))</f>
        <v>Internal cross validation</v>
      </c>
      <c r="H13" s="17">
        <f>IF(E13="","",VLOOKUP(E13,'Validation rule'!$A$2:$J$100050,4,FALSE))</f>
        <v>10080</v>
      </c>
      <c r="I13" s="17">
        <f>IF(E13="","",VLOOKUP(E13,'Validation rule'!$A$2:$J$100050,5,FALSE))</f>
        <v>0</v>
      </c>
      <c r="J13" s="17" t="str">
        <f>IF(E13="","",VLOOKUP(E13,'Validation rule'!$A$2:$J$100050,6,FALSE))</f>
        <v>Error: when requested procedure (11 09 001 000) = 44, then authorisation (12 12 000 000) must be DKEUS or additional information (12 02 000 000) must be filled in, additional information code 12 02 008 000) must be = 00100</v>
      </c>
      <c r="K13" s="17" t="str">
        <f>IF(E13="","",VLOOKUP(E13,'Validation rule'!$A$2:$J$100050,7,FALSE))</f>
        <v>Fejl: Når anmodede procedure (11 09 001 000) er 44, skal der  henvises til bevilling DKEUS (12 12 000 000) eller anmodes om enkeltstående bevilling i supplerende oplysninger (12 02 008 000) kode = 00100.</v>
      </c>
      <c r="L13" s="17" t="str">
        <f>IF(E13="","",VLOOKUP(E13,'Validation rule'!$A$2:$J$100050,8,FALSE))</f>
        <v>FT-21057 (H1)</v>
      </c>
      <c r="M13" s="17" t="s">
        <v>20</v>
      </c>
    </row>
    <row r="14" spans="1:13" s="13" customFormat="1" ht="210" customHeight="1" x14ac:dyDescent="0.25">
      <c r="A14" s="13" cm="1">
        <f t="array" ref="A14">ROW()-ROW(Table24[#Headers])</f>
        <v>13</v>
      </c>
      <c r="B14" s="151"/>
      <c r="C14" s="15"/>
      <c r="D14" s="16"/>
      <c r="E14" s="214" t="s">
        <v>32</v>
      </c>
      <c r="F14" s="17" t="e" cm="1">
        <f t="array" aca="1" ref="F14" ca="1">D61HVIS(E14="","",VLOOKUP(E14,'Validation rule'!$A$2:$J$100050,2,FALSE))</f>
        <v>#NAME?</v>
      </c>
      <c r="G14" s="17" t="str">
        <f>IF(E14="","",VLOOKUP(E14,'Validation rule'!$A$2:$J$100050,3,FALSE))</f>
        <v>Internal cross validation</v>
      </c>
      <c r="H14" s="17">
        <f>IF(E14="","",VLOOKUP(E14,'Validation rule'!$A$2:$J$100050,4,FALSE))</f>
        <v>10080</v>
      </c>
      <c r="I14" s="17">
        <f>IF(E14="","",VLOOKUP(E14,'Validation rule'!$A$2:$J$100050,5,FALSE))</f>
        <v>0</v>
      </c>
      <c r="J14" s="17" t="str">
        <f>IF(E14="","",VLOOKUP(E14,'Validation rule'!$A$2:$J$100050,6,FALSE))</f>
        <v>Error: when requested procedure (11 09 001 000) = 48 or 61, then authorisation (12 12 000 000) must be DKOPO or additional information (12 02 000 000) must be filled in, additional information code 12 02 008 000) must be = 00100</v>
      </c>
      <c r="K14" s="17" t="str">
        <f>IF(E14="","",VLOOKUP(E14,'Validation rule'!$A$2:$J$100050,7,FALSE))</f>
        <v>Fejl: Når anmodede procedure (11 09 001 000) er 48 or 61, skal der henvises til bevilling DKOPO (12 12 000 000) eller anmodes om enkeltstående bevilling i supplerende oplysninger (12 02 008 000) kode = 00100.</v>
      </c>
      <c r="L14" s="17" t="str">
        <f>IF(E14="","",VLOOKUP(E14,'Validation rule'!$A$2:$J$100050,8,FALSE))</f>
        <v>FT-21057 (H1)</v>
      </c>
      <c r="M14" s="17" t="s">
        <v>20</v>
      </c>
    </row>
    <row r="15" spans="1:13" s="13" customFormat="1" ht="111.75" customHeight="1" x14ac:dyDescent="0.25">
      <c r="A15" s="13" cm="1">
        <f t="array" ref="A15">ROW()-ROW(Table24[#Headers])</f>
        <v>14</v>
      </c>
      <c r="B15" s="151"/>
      <c r="C15" s="15"/>
      <c r="D15" s="16"/>
      <c r="E15" s="214" t="s">
        <v>33</v>
      </c>
      <c r="F15" s="17" t="e" cm="1">
        <f t="array" aca="1" ref="F15" ca="1">D61HVIS(E15="","",VLOOKUP(E15,'Validation rule'!$A$2:$J$100050,2,FALSE))</f>
        <v>#NAME?</v>
      </c>
      <c r="G15" s="17" t="str">
        <f>IF(E15="","",VLOOKUP(E15,'Validation rule'!$A$2:$J$100050,3,FALSE))</f>
        <v>Internal cross validation</v>
      </c>
      <c r="H15" s="17">
        <f>IF(E15="","",VLOOKUP(E15,'Validation rule'!$A$2:$J$100050,4,FALSE))</f>
        <v>10080</v>
      </c>
      <c r="I15" s="17" t="str">
        <f>IF(E15="","",VLOOKUP(E15,'Validation rule'!$A$2:$J$100050,5,FALSE))</f>
        <v>DK1100</v>
      </c>
      <c r="J15" s="17" t="str">
        <f>IF(E15="","",VLOOKUP(E15,'Validation rule'!$A$2:$J$100050,6,FALSE))</f>
        <v>Error: when requested procedure (11 09 001 000) = 63, then "additional fiscal reference" (13 16 000 000) must be filled in, and Role  (13 16 031 000) must be = FR2</v>
      </c>
      <c r="K15" s="17" t="str">
        <f>IF(E15="","",VLOOKUP(E15,'Validation rule'!$A$2:$J$100050,7,FALSE))</f>
        <v>Fejl: Når anmodede procedure (11 09 001 000) er 63, skal supplerende skattereference (13 16 000 000) være udfyldt og rolle
(13 16 031 000) skal være FR2.</v>
      </c>
      <c r="L15" s="17" t="str">
        <f>IF(E15="","",VLOOKUP(E15,'Validation rule'!$A$2:$J$100050,8,FALSE))</f>
        <v>FT-6519 (H1)</v>
      </c>
      <c r="M15" s="17" t="s">
        <v>20</v>
      </c>
    </row>
    <row r="16" spans="1:13" s="13" customFormat="1" ht="111.75" customHeight="1" x14ac:dyDescent="0.25">
      <c r="A16" s="13" cm="1">
        <f t="array" ref="A16">ROW()-ROW(Table24[#Headers])</f>
        <v>15</v>
      </c>
      <c r="B16" s="151"/>
      <c r="C16" s="15"/>
      <c r="D16" s="16"/>
      <c r="E16" s="214" t="s">
        <v>34</v>
      </c>
      <c r="F16" s="17" t="e" cm="1">
        <f t="array" aca="1" ref="F16" ca="1">D61HVIS(E16="","",VLOOKUP(E16,'Validation rule'!$A$2:$J$100050,2,FALSE))</f>
        <v>#NAME?</v>
      </c>
      <c r="G16" s="17" t="str">
        <f>IF(E16="","",VLOOKUP(E16,'Validation rule'!$A$2:$J$100050,3,FALSE))</f>
        <v>Internal cross validation</v>
      </c>
      <c r="H16" s="17">
        <f>IF(E16="","",VLOOKUP(E16,'Validation rule'!$A$2:$J$100050,4,FALSE))</f>
        <v>10080</v>
      </c>
      <c r="I16" s="17">
        <f>IF(E16="","",VLOOKUP(E16,'Validation rule'!$A$2:$J$100050,5,FALSE))</f>
        <v>0</v>
      </c>
      <c r="J16" s="17" t="str">
        <f>IF(E16="","",VLOOKUP(E16,'Validation rule'!$A$2:$J$100050,6,FALSE))</f>
        <v>Error: when requested procedure (11 09 001 000) = 46, then authorisation (12 12 000 000) must be DKOPO</v>
      </c>
      <c r="K16" s="17" t="str">
        <f>IF(E16="","",VLOOKUP(E16,'Validation rule'!$A$2:$J$100050,7,FALSE))</f>
        <v>Fejl: Når anmodede procedure (11 09 001 000) er 46, skal der henvises til en bevilling DKOPO (12 12 000 000)</v>
      </c>
      <c r="L16" s="17" t="str">
        <f>IF(E16="","",VLOOKUP(E16,'Validation rule'!$A$2:$J$100050,8,FALSE))</f>
        <v>FT-21057 (H1)</v>
      </c>
      <c r="M16" s="17" t="s">
        <v>20</v>
      </c>
    </row>
    <row r="17" spans="1:13" s="13" customFormat="1" ht="111.75" customHeight="1" x14ac:dyDescent="0.25">
      <c r="A17" s="13" cm="1">
        <f t="array" ref="A17">ROW()-ROW(Table24[#Headers])</f>
        <v>16</v>
      </c>
      <c r="B17" s="151"/>
      <c r="C17" s="15"/>
      <c r="D17" s="16"/>
      <c r="E17" s="214" t="s">
        <v>35</v>
      </c>
      <c r="F17" s="17" t="e" cm="1">
        <f t="array" aca="1" ref="F17" ca="1">D61HVIS(E17="","",VLOOKUP(E17,'Validation rule'!$A$2:$J$100050,2,FALSE))</f>
        <v>#NAME?</v>
      </c>
      <c r="G17" s="17" t="str">
        <f>IF(E17="","",VLOOKUP(E17,'Validation rule'!$A$2:$J$100050,3,FALSE))</f>
        <v>Internal cross validation</v>
      </c>
      <c r="H17" s="17">
        <f>IF(E17="","",VLOOKUP(E17,'Validation rule'!$A$2:$J$100050,4,FALSE))</f>
        <v>10080</v>
      </c>
      <c r="I17" s="17" t="str">
        <f>IF(E17="","",VLOOKUP(E17,'Validation rule'!$A$2:$J$100050,5,FALSE))</f>
        <v>DK1095</v>
      </c>
      <c r="J17" s="17" t="str">
        <f>IF(E17="","",VLOOKUP(E17,'Validation rule'!$A$2:$J$100050,6,FALSE))</f>
        <v>Error: the combination of data element 11 09 001 000 requested procedure and data element 11 09 002 000 previous procedure is not allowed for H2.</v>
      </c>
      <c r="K17" s="17" t="str">
        <f>IF(E17="","",VLOOKUP(E17,'Validation rule'!$A$2:$J$100050,7,FALSE))</f>
        <v>Fejl: kombinationen af dataelement 11 09 001 000 anmodet procedure og dataelement 11 09 002 000 forudgående procedure er ikke tilladt for H2.</v>
      </c>
      <c r="L17" s="17" t="str">
        <f>IF(E17="","",VLOOKUP(E17,'Validation rule'!$A$2:$J$100050,8,FALSE))</f>
        <v>FT-14165 (H2)</v>
      </c>
      <c r="M17" s="17" t="s">
        <v>36</v>
      </c>
    </row>
    <row r="18" spans="1:13" s="13" customFormat="1" ht="111.75" customHeight="1" x14ac:dyDescent="0.25">
      <c r="A18" s="13" cm="1">
        <f t="array" ref="A18">ROW()-ROW(Table24[#Headers])</f>
        <v>17</v>
      </c>
      <c r="B18" s="151"/>
      <c r="C18" s="15"/>
      <c r="D18" s="16"/>
      <c r="E18" s="214" t="s">
        <v>37</v>
      </c>
      <c r="F18" s="17" t="e" cm="1">
        <f t="array" aca="1" ref="F18" ca="1">D61HVIS(E18="","",VLOOKUP(E18,'Validation rule'!$A$2:$J$100050,2,FALSE))</f>
        <v>#NAME?</v>
      </c>
      <c r="G18" s="17" t="str">
        <f>IF(E18="","",VLOOKUP(E18,'Validation rule'!$A$2:$J$100050,3,FALSE))</f>
        <v>Internal cross validation</v>
      </c>
      <c r="H18" s="17">
        <f>IF(E18="","",VLOOKUP(E18,'Validation rule'!$A$2:$J$100050,4,FALSE))</f>
        <v>10080</v>
      </c>
      <c r="I18" s="10">
        <f>IF(E18="","",VLOOKUP(E18,'Validation rule'!$A$2:$J$100050,5,FALSE))</f>
        <v>0</v>
      </c>
      <c r="J18" s="17" t="str">
        <f>IF(E18="","",VLOOKUP(E18,'Validation rule'!$A$2:$J$100050,6,FALSE))</f>
        <v>Error, If requested procedure (11 09 001 000) = 71, then Authorisation Type (12 12 002 000) must be C517, C518 or C519</v>
      </c>
      <c r="K18" s="17" t="str">
        <f>IF(E18="","",VLOOKUP(E18,'Validation rule'!$A$2:$J$100050,7,FALSE))</f>
        <v>Fejl, når 'Anmodede procedurekode' (11 09 001 000) er 71 skal 'Bevillingstype' (12 12 001 000) være C517, C518 or C519.</v>
      </c>
      <c r="L18" s="17" t="str">
        <f>IF(E18="","",VLOOKUP(E18,'Validation rule'!$A$2:$J$100050,8,FALSE))</f>
        <v xml:space="preserve">FT-14160 </v>
      </c>
      <c r="M18" s="17" t="s">
        <v>36</v>
      </c>
    </row>
    <row r="19" spans="1:13" s="13" customFormat="1" x14ac:dyDescent="0.25">
      <c r="A19" s="13" cm="1">
        <f t="array" ref="A19">ROW()-ROW(Table24[#Headers])</f>
        <v>18</v>
      </c>
      <c r="B19" s="151" t="s">
        <v>26</v>
      </c>
      <c r="C19" s="15" t="s">
        <v>38</v>
      </c>
      <c r="D19" s="16" t="s">
        <v>39</v>
      </c>
      <c r="E19" s="16"/>
      <c r="F19" s="17" t="e" cm="1">
        <f t="array" aca="1" ref="F19" ca="1">D61HVIS(E19="","",VLOOKUP(E19,'Validation rule'!$A$2:$J$100050,2,FALSE))</f>
        <v>#NAME?</v>
      </c>
      <c r="G19" s="17" t="str">
        <f>IF(E19="","",VLOOKUP(E19,'Validation rule'!$A$2:$J$100050,3,FALSE))</f>
        <v/>
      </c>
      <c r="H19" s="17" t="str">
        <f>IF(E19="","",VLOOKUP(E19,'Validation rule'!$A$2:$J$100050,4,FALSE))</f>
        <v/>
      </c>
      <c r="I19" s="17" t="str">
        <f>IF(E19="","",VLOOKUP(E19,'Validation rule'!$A$2:$J$100050,5,FALSE))</f>
        <v/>
      </c>
      <c r="J19" s="17" t="str">
        <f>IF(E19="","",VLOOKUP(E19,'Validation rule'!$A$2:$J$100050,6,FALSE))</f>
        <v/>
      </c>
      <c r="K19" s="17" t="str">
        <f>IF(E19="","",VLOOKUP(E19,'Validation rule'!$A$2:$J$100050,7,FALSE))</f>
        <v/>
      </c>
      <c r="L19" s="17" t="str">
        <f>IF(E19="","",VLOOKUP(E19,'Validation rule'!$A$2:$J$100050,8,FALSE))</f>
        <v/>
      </c>
      <c r="M19" s="17"/>
    </row>
    <row r="20" spans="1:13" s="13" customFormat="1" ht="102.75" customHeight="1" x14ac:dyDescent="0.25">
      <c r="A20" s="13" cm="1">
        <f t="array" ref="A20">ROW()-ROW(Table24[#Headers])</f>
        <v>19</v>
      </c>
      <c r="B20" s="151"/>
      <c r="C20" s="15"/>
      <c r="D20" s="16"/>
      <c r="E20" s="214" t="s">
        <v>40</v>
      </c>
      <c r="F20" s="17" t="e" cm="1">
        <f t="array" aca="1" ref="F20" ca="1">D61HVIS(E20="","",VLOOKUP(E20,'Validation rule'!$A$2:$J$100050,2,FALSE))</f>
        <v>#NAME?</v>
      </c>
      <c r="G20" s="17" t="str">
        <f>IF(E20="","",VLOOKUP(E20,'Validation rule'!$A$2:$J$100050,3,FALSE))</f>
        <v>Internal cross validation</v>
      </c>
      <c r="H20" s="17">
        <f>IF(E20="","",VLOOKUP(E20,'Validation rule'!$A$2:$J$100050,4,FALSE))</f>
        <v>10080</v>
      </c>
      <c r="I20" s="17" t="str">
        <f>IF(E20="","",VLOOKUP(E20,'Validation rule'!$A$2:$J$100050,5,FALSE))</f>
        <v>DK1098</v>
      </c>
      <c r="J20" s="17" t="str">
        <f>IF(E20="","",VLOOKUP(E20,'Validation rule'!$A$2:$J$100050,6,FALSE))</f>
        <v>Error, when "previous procedure" (11 09 002 000)= 71, then "Identification of warehouse" Type (12 11 002 000) and Identifier (12 11 015 000) are mandatory</v>
      </c>
      <c r="K20" s="17" t="str">
        <f>IF(E20="","",VLOOKUP(E20,'Validation rule'!$A$2:$J$100050,7,FALSE))</f>
        <v>Fejl, hvis forudgående procedure (11 09 002 000) er 71, skal identificering af oplag (12 11 002 000 og 12 11 015 000) være udfyldt.</v>
      </c>
      <c r="L20" s="17" t="str">
        <f>IF(E20="","",VLOOKUP(E20,'Validation rule'!$A$2:$J$100050,8,FALSE))</f>
        <v>FT-6519 (H1)</v>
      </c>
      <c r="M20" s="17" t="s">
        <v>20</v>
      </c>
    </row>
    <row r="21" spans="1:13" s="13" customFormat="1" ht="169.5" customHeight="1" x14ac:dyDescent="0.25">
      <c r="A21" s="13" cm="1">
        <f t="array" ref="A21">ROW()-ROW(Table24[#Headers])</f>
        <v>20</v>
      </c>
      <c r="B21" s="151"/>
      <c r="C21" s="15"/>
      <c r="D21" s="16"/>
      <c r="E21" s="214" t="s">
        <v>41</v>
      </c>
      <c r="F21" s="17" t="e" cm="1">
        <f t="array" aca="1" ref="F21" ca="1">D61HVIS(E21="","",VLOOKUP(E21,'Validation rule'!$A$2:$J$100050,2,FALSE))</f>
        <v>#NAME?</v>
      </c>
      <c r="G21" s="17" t="str">
        <f>IF(E21="","",VLOOKUP(E21,'Validation rule'!$A$2:$J$100050,3,FALSE))</f>
        <v>Internal cross validation</v>
      </c>
      <c r="H21" s="17">
        <f>IF(E21="","",VLOOKUP(E21,'Validation rule'!$A$2:$J$100050,4,FALSE))</f>
        <v>10080</v>
      </c>
      <c r="I21" s="17" t="str">
        <f>IF(E21="","",VLOOKUP(E21,'Validation rule'!$A$2:$J$100050,5,FALSE))</f>
        <v>DK1101</v>
      </c>
      <c r="J21" s="17" t="str">
        <f>IF(E21="","",VLOOKUP(E21,'Validation rule'!$A$2:$J$100050,6,FALSE))</f>
        <v>Error: country of dispatch/export (16 06) and country of origin (16 08) must be DK or EU for the combination of procedure code.</v>
      </c>
      <c r="K21" s="17" t="str">
        <f>IF(E21="","",VLOOKUP(E21,'Validation rule'!$A$2:$J$100050,7,FALSE))</f>
        <v>Fejl: afsendelsesland og oprindelsesland skal være DK eller EU-land for den valgte procedurekode.</v>
      </c>
      <c r="L21" s="17" t="str">
        <f>IF(E21="","",VLOOKUP(E21,'Validation rule'!$A$2:$J$100050,8,FALSE))</f>
        <v xml:space="preserve">FT-6519 (H1)
</v>
      </c>
      <c r="M21" s="17" t="s">
        <v>20</v>
      </c>
    </row>
    <row r="22" spans="1:13" s="13" customFormat="1" x14ac:dyDescent="0.25">
      <c r="A22" s="13" cm="1">
        <f t="array" ref="A22">ROW()-ROW(Table24[#Headers])</f>
        <v>21</v>
      </c>
      <c r="B22" s="151" t="s">
        <v>42</v>
      </c>
      <c r="C22" s="15" t="s">
        <v>43</v>
      </c>
      <c r="D22" s="16" t="s">
        <v>44</v>
      </c>
      <c r="E22" s="16"/>
      <c r="F22" s="17" t="e" cm="1">
        <f t="array" aca="1" ref="F22" ca="1">D61HVIS(E22="","",VLOOKUP(E22,'Validation rule'!$A$2:$J$100050,2,FALSE))</f>
        <v>#NAME?</v>
      </c>
      <c r="G22" s="17" t="str">
        <f>IF(E22="","",VLOOKUP(E22,'Validation rule'!$A$2:$J$100050,3,FALSE))</f>
        <v/>
      </c>
      <c r="H22" s="17" t="str">
        <f>IF(E22="","",VLOOKUP(E22,'Validation rule'!$A$2:$J$100050,4,FALSE))</f>
        <v/>
      </c>
      <c r="I22" s="17" t="str">
        <f>IF(E22="","",VLOOKUP(E22,'Validation rule'!$A$2:$J$100050,5,FALSE))</f>
        <v/>
      </c>
      <c r="J22" s="17" t="str">
        <f>IF(E22="","",VLOOKUP(E22,'Validation rule'!$A$2:$J$100050,6,FALSE))</f>
        <v/>
      </c>
      <c r="K22" s="17" t="str">
        <f>IF(E22="","",VLOOKUP(E22,'Validation rule'!$A$2:$J$100050,7,FALSE))</f>
        <v/>
      </c>
      <c r="L22" s="17" t="str">
        <f>IF(E22="","",VLOOKUP(E22,'Validation rule'!$A$2:$J$100050,8,FALSE))</f>
        <v/>
      </c>
      <c r="M22" s="17"/>
    </row>
    <row r="23" spans="1:13" s="13" customFormat="1" ht="82.5" customHeight="1" x14ac:dyDescent="0.25">
      <c r="A23" s="13" cm="1">
        <f t="array" ref="A23">ROW()-ROW(Table24[#Headers])</f>
        <v>22</v>
      </c>
      <c r="B23" s="151"/>
      <c r="C23" s="15"/>
      <c r="D23" s="16"/>
      <c r="E23" s="214" t="s">
        <v>45</v>
      </c>
      <c r="F23" s="17" t="e" cm="1">
        <f t="array" aca="1" ref="F23" ca="1">D61HVIS(E23="","",VLOOKUP(E23,'Validation rule'!$A$2:$J$100050,2,FALSE))</f>
        <v>#NAME?</v>
      </c>
      <c r="G23" s="17" t="str">
        <f>IF(E23="","",VLOOKUP(E23,'Validation rule'!$A$2:$J$100050,3,FALSE))</f>
        <v>Reference data validation</v>
      </c>
      <c r="H23" s="17">
        <f>IF(E23="","",VLOOKUP(E23,'Validation rule'!$A$2:$J$100050,4,FALSE))</f>
        <v>10080</v>
      </c>
      <c r="I23" s="17" t="str">
        <f>IF(E23="","",VLOOKUP(E23,'Validation rule'!$A$2:$J$100050,5,FALSE))</f>
        <v>DK1001</v>
      </c>
      <c r="J23" s="17" t="str">
        <f>IF(E23="","",VLOOKUP(E23,'Validation rule'!$A$2:$J$100050,6,FALSE))</f>
        <v>Error in 'Additional procedure' (11 10 000 000), the  procedure code is not correct.</v>
      </c>
      <c r="K23" s="17" t="str">
        <f>IF(E23="","",VLOOKUP(E23,'Validation rule'!$A$2:$J$100050,7,FALSE))</f>
        <v>Fejl i 'Supplerende Procedure' (11 10 000 000), proceduren er forkert eller findes ikke, se kodeliste.</v>
      </c>
      <c r="L23" s="17" t="str">
        <f>IF(E23="","",VLOOKUP(E23,'Validation rule'!$A$2:$J$100050,8,FALSE))</f>
        <v>FT-2392</v>
      </c>
      <c r="M23" s="17" t="s">
        <v>17</v>
      </c>
    </row>
    <row r="24" spans="1:13" s="13" customFormat="1" ht="107.25" customHeight="1" x14ac:dyDescent="0.25">
      <c r="A24" s="13" cm="1">
        <f t="array" ref="A24">ROW()-ROW(Table24[#Headers])</f>
        <v>23</v>
      </c>
      <c r="B24" s="151"/>
      <c r="C24" s="15"/>
      <c r="D24" s="16"/>
      <c r="E24" s="214" t="s">
        <v>46</v>
      </c>
      <c r="F24" s="17" t="e" cm="1">
        <f t="array" aca="1" ref="F24" ca="1">D61HVIS(E24="","",VLOOKUP(E24,'Validation rule'!$A$2:$J$100050,2,FALSE))</f>
        <v>#NAME?</v>
      </c>
      <c r="G24" s="17" t="str">
        <f>IF(E24="","",VLOOKUP(E24,'Validation rule'!$A$2:$J$100050,3,FALSE))</f>
        <v>Internal cross validation</v>
      </c>
      <c r="H24" s="17">
        <f>IF(E24="","",VLOOKUP(E24,'Validation rule'!$A$2:$J$100050,4,FALSE))</f>
        <v>10080</v>
      </c>
      <c r="I24" s="17" t="str">
        <f>IF(E24="","",VLOOKUP(E24,'Validation rule'!$A$2:$J$100050,5,FALSE))</f>
        <v>DK1006</v>
      </c>
      <c r="J24" s="17" t="str">
        <f>IF(E24="","",VLOOKUP(E24,'Validation rule'!$A$2:$J$100050,6,FALSE))</f>
        <v>Error in "Supplementary units" (18 02 000 000), when supplementary units is filled, then "Additional procedure" (11 10 000 000) must be C08.</v>
      </c>
      <c r="K24" s="17" t="str">
        <f>IF(E24="","",VLOOKUP(E24,'Validation rule'!$A$2:$J$100050,7,FALSE))</f>
        <v>Fejl i "Supplerende Enheder" (18 02 000 000), når supplerende enheder er udfyldt, skal "Supplerende procedurer" (11 10 000 000) være C08.</v>
      </c>
      <c r="L24" s="17" t="str">
        <f>IF(E24="","",VLOOKUP(E24,'Validation rule'!$A$2:$J$100050,8,FALSE))</f>
        <v>FT-2442 - Kun H7</v>
      </c>
      <c r="M24" s="17" t="s">
        <v>17</v>
      </c>
    </row>
    <row r="25" spans="1:13" s="13" customFormat="1" ht="129.75" customHeight="1" x14ac:dyDescent="0.25">
      <c r="A25" s="13" cm="1">
        <f t="array" ref="A25">ROW()-ROW(Table24[#Headers])</f>
        <v>24</v>
      </c>
      <c r="B25" s="151"/>
      <c r="C25" s="15"/>
      <c r="D25" s="16"/>
      <c r="E25" s="215" t="s">
        <v>47</v>
      </c>
      <c r="F25" s="17" t="e" cm="1">
        <f t="array" aca="1" ref="F25" ca="1">D61HVIS(E25="","",VLOOKUP(E25,'Validation rule'!$A$2:$J$100050,2,FALSE))</f>
        <v>#NAME?</v>
      </c>
      <c r="G25" s="17" t="str">
        <f>IF(E25="","",VLOOKUP(E25,'Validation rule'!$A$2:$J$100050,3,FALSE))</f>
        <v>Internal cross validation</v>
      </c>
      <c r="H25" s="17">
        <f>IF(E25="","",VLOOKUP(E25,'Validation rule'!$A$2:$J$100050,4,FALSE))</f>
        <v>10080</v>
      </c>
      <c r="I25" s="17" t="str">
        <f>IF(E25="","",VLOOKUP(E25,'Validation rule'!$A$2:$J$100050,5,FALSE))</f>
        <v>DK1007</v>
      </c>
      <c r="J25" s="17" t="str">
        <f>IF(E25="","",VLOOKUP(E25,'Validation rule'!$A$2:$J$100050,6,FALSE))</f>
        <v>Error in "Value" (14 14 014 000), when "Additional procedure" (1/11) is C08, then the intrinsic value must not exceed 360 DKK.</v>
      </c>
      <c r="K25" s="17" t="str">
        <f>IF(E25="","",VLOOKUP(E25,'Validation rule'!$A$2:$J$100050,7,FALSE))</f>
        <v>Fejl i "værdi" (14 14 014 000), varens egenværdi må ikke overstige 360 DKK, når "Supplerende procedurer" (11 10 000 000) er C08.</v>
      </c>
      <c r="L25" s="17" t="str">
        <f>IF(E25="","",VLOOKUP(E25,'Validation rule'!$A$2:$J$100050,8,FALSE))</f>
        <v>FT-2569 FT-7179
NY til H1</v>
      </c>
      <c r="M25" s="17" t="s">
        <v>17</v>
      </c>
    </row>
    <row r="26" spans="1:13" s="13" customFormat="1" ht="110.25" customHeight="1" x14ac:dyDescent="0.25">
      <c r="A26" s="13" cm="1">
        <f t="array" ref="A26">ROW()-ROW(Table24[#Headers])</f>
        <v>25</v>
      </c>
      <c r="B26" s="151"/>
      <c r="C26" s="15"/>
      <c r="D26" s="16"/>
      <c r="E26" s="215" t="s">
        <v>48</v>
      </c>
      <c r="F26" s="17" t="e" cm="1">
        <f t="array" aca="1" ref="F26" ca="1">D61HVIS(E26="","",VLOOKUP(E26,'Validation rule'!$A$2:$J$100050,2,FALSE))</f>
        <v>#NAME?</v>
      </c>
      <c r="G26" s="17" t="str">
        <f>IF(E26="","",VLOOKUP(E26,'Validation rule'!$A$2:$J$100050,3,FALSE))</f>
        <v>Internal cross validation</v>
      </c>
      <c r="H26" s="17">
        <f>IF(E26="","",VLOOKUP(E26,'Validation rule'!$A$2:$J$100050,4,FALSE))</f>
        <v>10080</v>
      </c>
      <c r="I26" s="17" t="str">
        <f>IF(E26="","",VLOOKUP(E26,'Validation rule'!$A$2:$J$100050,5,FALSE))</f>
        <v>DK1008</v>
      </c>
      <c r="J26" s="17" t="str">
        <f>IF(E26="","",VLOOKUP(E26,'Validation rule'!$A$2:$J$100050,6,FALSE))</f>
        <v>Error: An additional fiscal reference has been specified for a procedure combination which is not C07 or F48.</v>
      </c>
      <c r="K26" s="17" t="str">
        <f>IF(E26="","",VLOOKUP(E26,'Validation rule'!$A$2:$J$100050,7,FALSE))</f>
        <v>Fejl, "Supplerende procedure"  (11 10 000 000) skal være F48 eller C07, når "Identifikationsnummer for supplerende skattereference" (13 16 034 000)  er angivet.</v>
      </c>
      <c r="L26" s="17" t="str">
        <f>IF(E26="","",VLOOKUP(E26,'Validation rule'!$A$2:$J$100050,8,FALSE))</f>
        <v>FT-2442
NY til H1</v>
      </c>
      <c r="M26" s="17" t="s">
        <v>17</v>
      </c>
    </row>
    <row r="27" spans="1:13" s="13" customFormat="1" ht="110.25" customHeight="1" x14ac:dyDescent="0.25">
      <c r="A27" s="13" cm="1">
        <f t="array" ref="A27">ROW()-ROW(Table24[#Headers])</f>
        <v>26</v>
      </c>
      <c r="B27" s="151"/>
      <c r="C27" s="15"/>
      <c r="D27" s="16"/>
      <c r="E27" s="215" t="s">
        <v>49</v>
      </c>
      <c r="F27" s="17" t="e" cm="1">
        <f t="array" aca="1" ref="F27" ca="1">D61HVIS(E27="","",VLOOKUP(E27,'Validation rule'!$A$2:$J$100050,2,FALSE))</f>
        <v>#NAME?</v>
      </c>
      <c r="G27" s="17" t="str">
        <f>IF(E27="","",VLOOKUP(E27,'Validation rule'!$A$2:$J$100050,3,FALSE))</f>
        <v>Internal cross validation</v>
      </c>
      <c r="H27" s="17">
        <f>IF(E27="","",VLOOKUP(E27,'Validation rule'!$A$2:$J$100050,4,FALSE))</f>
        <v>10080</v>
      </c>
      <c r="I27" s="17" t="str">
        <f>IF(E27="","",VLOOKUP(E27,'Validation rule'!$A$2:$J$100050,5,FALSE))</f>
        <v>DK1011</v>
      </c>
      <c r="J27" s="17" t="str">
        <f>IF(E27="","",VLOOKUP(E27,'Validation rule'!$A$2:$J$100050,6,FALSE))</f>
        <v>Error in commodity code (18 09 00 000), the commodity code can not be used in connection with "additional procedure" (11 10 000 000) "C07".</v>
      </c>
      <c r="K27" s="17" t="str">
        <f>IF(E27="","",VLOOKUP(E27,'Validation rule'!$A$2:$J$100050,7,FALSE))</f>
        <v>Fejl i varekode (18 09 00 000), varekoden kan ikke anvendes i forbindelse med "supplerende procedure" (11 10 000 000) "C07".</v>
      </c>
      <c r="L27" s="17" t="str">
        <f>IF(E27="","",VLOOKUP(E27,'Validation rule'!$A$2:$J$100050,8,FALSE))</f>
        <v>FT-2442
FT-5540
FT-5490
FT-11238 (H1)</v>
      </c>
      <c r="M27" s="17" t="s">
        <v>50</v>
      </c>
    </row>
    <row r="28" spans="1:13" s="13" customFormat="1" ht="110.25" customHeight="1" x14ac:dyDescent="0.25">
      <c r="A28" s="13" cm="1">
        <f t="array" ref="A28">ROW()-ROW(Table24[#Headers])</f>
        <v>27</v>
      </c>
      <c r="B28" s="151"/>
      <c r="C28" s="15"/>
      <c r="D28" s="16"/>
      <c r="E28" s="214" t="s">
        <v>51</v>
      </c>
      <c r="F28" s="17" t="e" cm="1">
        <f t="array" aca="1" ref="F28" ca="1">D61HVIS(E28="","",VLOOKUP(E28,'Validation rule'!$A$2:$J$100050,2,FALSE))</f>
        <v>#NAME?</v>
      </c>
      <c r="G28" s="17" t="str">
        <f>IF(E28="","",VLOOKUP(E28,'Validation rule'!$A$2:$J$100050,3,FALSE))</f>
        <v>Internal cross validation</v>
      </c>
      <c r="H28" s="17">
        <f>IF(E28="","",VLOOKUP(E28,'Validation rule'!$A$2:$J$100050,4,FALSE))</f>
        <v>10080</v>
      </c>
      <c r="I28" s="17" t="str">
        <f>IF(E28="","",VLOOKUP(E28,'Validation rule'!$A$2:$J$100050,5,FALSE))</f>
        <v>DK1012</v>
      </c>
      <c r="J28" s="17" t="str">
        <f>IF(E28="","",VLOOKUP(E28,'Validation rule'!$A$2:$J$100050,6,FALSE))</f>
        <v>Error in commodity code (18 09 00 000), the commodity code can not be used in connection with "additional procedure" (11 10 000 000) "C08".</v>
      </c>
      <c r="K28" s="17" t="str">
        <f>IF(E28="","",VLOOKUP(E28,'Validation rule'!$A$2:$J$100050,7,FALSE))</f>
        <v>Fejl i varekode (18 09 00 000), varekoden kan ikke anvendes i forbindelse med "supplerende procedure" (11 10 000 000) "C08".</v>
      </c>
      <c r="L28" s="17" t="str">
        <f>IF(E28="","",VLOOKUP(E28,'Validation rule'!$A$2:$J$100050,8,FALSE))</f>
        <v>FT-2442
FT-5540
FT-5490
FT-11238 (H1)</v>
      </c>
      <c r="M28" s="17" t="s">
        <v>50</v>
      </c>
    </row>
    <row r="29" spans="1:13" s="13" customFormat="1" ht="132.75" customHeight="1" x14ac:dyDescent="0.25">
      <c r="A29" s="13" cm="1">
        <f t="array" ref="A29">ROW()-ROW(Table24[#Headers])</f>
        <v>28</v>
      </c>
      <c r="B29" s="151"/>
      <c r="C29" s="15"/>
      <c r="D29" s="16"/>
      <c r="E29" s="214" t="s">
        <v>52</v>
      </c>
      <c r="F29" s="17" t="e" cm="1">
        <f t="array" aca="1" ref="F29" ca="1">D61HVIS(E29="","",VLOOKUP(E29,'Validation rule'!$A$2:$J$100050,2,FALSE))</f>
        <v>#NAME?</v>
      </c>
      <c r="G29" s="17" t="str">
        <f>IF(E29="","",VLOOKUP(E29,'Validation rule'!$A$2:$J$100050,3,FALSE))</f>
        <v>Internal cross validation</v>
      </c>
      <c r="H29" s="17">
        <f>IF(E29="","",VLOOKUP(E29,'Validation rule'!$A$2:$J$100050,4,FALSE))</f>
        <v>10080</v>
      </c>
      <c r="I29" s="17" t="str">
        <f>IF(E29="","",VLOOKUP(E29,'Validation rule'!$A$2:$J$100050,5,FALSE))</f>
        <v>DK1023</v>
      </c>
      <c r="J29" s="17" t="str">
        <f>IF(E29="","",VLOOKUP(E29,'Validation rule'!$A$2:$J$100050,6,FALSE))</f>
        <v>When data element "Additional procedure"  (11 10 000 000)  is F48, then data element "Additional fiscal reference" (13 16 031 000) must have role FR5 and have a IOSS identification number.</v>
      </c>
      <c r="K29" s="17" t="str">
        <f>IF(E29="","",VLOOKUP(E29,'Validation rule'!$A$2:$J$100050,7,FALSE))</f>
        <v>Fejl i "supplerende procedure" (11 10 000 000), når supplerende procedure er angivet med F48, skal "Identifikationsnummer"  (13 16 031 000) være angivet med et IOSS nummer og rolle FR5.</v>
      </c>
      <c r="L29" s="17" t="str">
        <f>IF(E29="","",VLOOKUP(E29,'Validation rule'!$A$2:$J$100050,8,FALSE))</f>
        <v>FT-5122
FT-11238 (H1)</v>
      </c>
      <c r="M29" s="17" t="s">
        <v>50</v>
      </c>
    </row>
    <row r="30" spans="1:13" s="13" customFormat="1" ht="132.75" customHeight="1" x14ac:dyDescent="0.25">
      <c r="A30" s="13" cm="1">
        <f t="array" ref="A30">ROW()-ROW(Table24[#Headers])</f>
        <v>29</v>
      </c>
      <c r="B30" s="151"/>
      <c r="C30" s="15"/>
      <c r="D30" s="16"/>
      <c r="E30" s="214" t="s">
        <v>53</v>
      </c>
      <c r="F30" s="17" t="e" cm="1">
        <f t="array" aca="1" ref="F30" ca="1">D61HVIS(E30="","",VLOOKUP(E30,'Validation rule'!$A$2:$J$100050,2,FALSE))</f>
        <v>#NAME?</v>
      </c>
      <c r="G30" s="17" t="str">
        <f>IF(E30="","",VLOOKUP(E30,'Validation rule'!$A$2:$J$100050,3,FALSE))</f>
        <v>Internal cross validation</v>
      </c>
      <c r="H30" s="17">
        <f>IF(E30="","",VLOOKUP(E30,'Validation rule'!$A$2:$J$100050,4,FALSE))</f>
        <v>10080</v>
      </c>
      <c r="I30" s="17">
        <f>IF(E30="","",VLOOKUP(E30,'Validation rule'!$A$2:$J$100050,5,FALSE))</f>
        <v>0</v>
      </c>
      <c r="J30" s="17" t="str">
        <f>IF(E30="","",VLOOKUP(E30,'Validation rule'!$A$2:$J$100050,6,FALSE))</f>
        <v>Error in "commodity code" (18 09 056 000) the commodity code is not allowed for "Additional procedure" C07.</v>
      </c>
      <c r="K30" s="17" t="str">
        <f>IF(E30="","",VLOOKUP(E30,'Validation rule'!$A$2:$J$100050,7,FALSE))</f>
        <v>Fejl i "varerekode" (18 09 056 000), varekoden er ikke tilladt for den "supplerende procedure" C07.</v>
      </c>
      <c r="L30" s="17" t="str">
        <f>IF(E30="","",VLOOKUP(E30,'Validation rule'!$A$2:$J$100050,8,FALSE))</f>
        <v xml:space="preserve">FT-5204
</v>
      </c>
      <c r="M30" s="17" t="s">
        <v>50</v>
      </c>
    </row>
    <row r="31" spans="1:13" s="13" customFormat="1" ht="173.25" customHeight="1" x14ac:dyDescent="0.25">
      <c r="A31" s="13" cm="1">
        <f t="array" ref="A31">ROW()-ROW(Table24[#Headers])</f>
        <v>30</v>
      </c>
      <c r="B31" s="151"/>
      <c r="C31" s="15"/>
      <c r="D31" s="16"/>
      <c r="E31" s="214" t="s">
        <v>54</v>
      </c>
      <c r="F31" s="17" t="e" cm="1">
        <f t="array" aca="1" ref="F31" ca="1">D61HVIS(E31="","",VLOOKUP(E31,'Validation rule'!$A$2:$J$100050,2,FALSE))</f>
        <v>#NAME?</v>
      </c>
      <c r="G31" s="17" t="str">
        <f>IF(E31="","",VLOOKUP(E31,'Validation rule'!$A$2:$J$100050,3,FALSE))</f>
        <v>Internal cross validation</v>
      </c>
      <c r="H31" s="17">
        <f>IF(E31="","",VLOOKUP(E31,'Validation rule'!$A$2:$J$100050,4,FALSE))</f>
        <v>10080</v>
      </c>
      <c r="I31" s="17" t="str">
        <f>IF(E31="","",VLOOKUP(E31,'Validation rule'!$A$2:$J$100050,5,FALSE))</f>
        <v>DK1042</v>
      </c>
      <c r="J31" s="17" t="str">
        <f>IF(E31="","",VLOOKUP(E31,'Validation rule'!$A$2:$J$100050,6,FALSE))</f>
        <v>Error in "Supplementry units" (6/2), for the specified "commodity code" (18 09 056 000)"supplementry units" (18 02 000 000) must be filled in.</v>
      </c>
      <c r="K31" s="17" t="str">
        <f>IF(E31="","",VLOOKUP(E31,'Validation rule'!$A$2:$J$100050,7,FALSE))</f>
        <v>Fejl i "supplerende enheder" (18 02 000 000) , der skal angives supplerende enheder for den angivne "varekode" (18 09 056 000).</v>
      </c>
      <c r="L31" s="17" t="str">
        <f>IF(E31="","",VLOOKUP(E31,'Validation rule'!$A$2:$J$100050,8,FALSE))</f>
        <v>FT-3697</v>
      </c>
      <c r="M31" s="17" t="s">
        <v>17</v>
      </c>
    </row>
    <row r="32" spans="1:13" s="13" customFormat="1" ht="114.75" customHeight="1" x14ac:dyDescent="0.25">
      <c r="A32" s="13" cm="1">
        <f t="array" ref="A32">ROW()-ROW(Table24[#Headers])</f>
        <v>31</v>
      </c>
      <c r="B32" s="151"/>
      <c r="C32" s="15"/>
      <c r="D32" s="16"/>
      <c r="E32" s="214" t="s">
        <v>55</v>
      </c>
      <c r="F32" s="17" t="e" cm="1">
        <f t="array" aca="1" ref="F32" ca="1">D61HVIS(E32="","",VLOOKUP(E32,'Validation rule'!$A$2:$J$100050,2,FALSE))</f>
        <v>#NAME?</v>
      </c>
      <c r="G32" s="17">
        <f>IF(E32="","",VLOOKUP(E32,'Validation rule'!$A$2:$J$100050,3,FALSE))</f>
        <v>0</v>
      </c>
      <c r="H32" s="17">
        <f>IF(E32="","",VLOOKUP(E32,'Validation rule'!$A$2:$J$100050,4,FALSE))</f>
        <v>10080</v>
      </c>
      <c r="I32" s="17" t="str">
        <f>IF(E32="","",VLOOKUP(E32,'Validation rule'!$A$2:$J$100050,5,FALSE))</f>
        <v>DK1045</v>
      </c>
      <c r="J32" s="17" t="str">
        <f>IF(E32="","",VLOOKUP(E32,'Validation rule'!$A$2:$J$100050,6,FALSE))</f>
        <v>Error in "importer Identification no." (3/16),  when "Additional procedure" (1/11) is F49, the "Importer Identification no" (3/16) must be DK09999981.</v>
      </c>
      <c r="K32" s="17" t="str">
        <f>IF(E32="","",VLOOKUP(E32,'Validation rule'!$A$2:$J$100050,7,FALSE))</f>
        <v>Fejl i ”Importørens identifikations nummer” (3/16), når "supplerende procedure" (1/11) er angivet med F49, kan importørens identifikationsnummer kun være DK09999981 (privat)</v>
      </c>
      <c r="L32" s="17" t="str">
        <f>IF(E32="","",VLOOKUP(E32,'Validation rule'!$A$2:$J$100050,8,FALSE))</f>
        <v>FT-3697
FT-7511</v>
      </c>
      <c r="M32" s="17" t="s">
        <v>17</v>
      </c>
    </row>
    <row r="33" spans="1:13" s="13" customFormat="1" x14ac:dyDescent="0.25">
      <c r="A33" s="13" cm="1">
        <f t="array" ref="A33">ROW()-ROW(Table24[#Headers])</f>
        <v>32</v>
      </c>
      <c r="B33" s="151" t="s">
        <v>56</v>
      </c>
      <c r="C33" s="15" t="s">
        <v>57</v>
      </c>
      <c r="D33" s="16" t="s">
        <v>58</v>
      </c>
      <c r="E33" s="16"/>
      <c r="F33" s="17" t="e" cm="1">
        <f t="array" aca="1" ref="F33" ca="1">D61HVIS(E33="","",VLOOKUP(E33,'Validation rule'!$A$2:$J$100050,2,FALSE))</f>
        <v>#NAME?</v>
      </c>
      <c r="G33" s="17" t="str">
        <f>IF(E33="","",VLOOKUP(E33,'Validation rule'!$A$2:$J$100050,3,FALSE))</f>
        <v/>
      </c>
      <c r="H33" s="17" t="str">
        <f>IF(E33="","",VLOOKUP(E33,'Validation rule'!$A$2:$J$100050,4,FALSE))</f>
        <v/>
      </c>
      <c r="I33" s="17" t="str">
        <f>IF(E33="","",VLOOKUP(E33,'Validation rule'!$A$2:$J$100050,5,FALSE))</f>
        <v/>
      </c>
      <c r="J33" s="17" t="str">
        <f>IF(E33="","",VLOOKUP(E33,'Validation rule'!$A$2:$J$100050,6,FALSE))</f>
        <v/>
      </c>
      <c r="K33" s="17" t="str">
        <f>IF(E33="","",VLOOKUP(E33,'Validation rule'!$A$2:$J$100050,7,FALSE))</f>
        <v/>
      </c>
      <c r="L33" s="17" t="str">
        <f>IF(E33="","",VLOOKUP(E33,'Validation rule'!$A$2:$J$100050,8,FALSE))</f>
        <v/>
      </c>
      <c r="M33" s="17"/>
    </row>
    <row r="34" spans="1:13" s="13" customFormat="1" ht="95.25" customHeight="1" x14ac:dyDescent="0.25">
      <c r="A34" s="13" cm="1">
        <f t="array" ref="A34">ROW()-ROW(Table24[#Headers])</f>
        <v>33</v>
      </c>
      <c r="B34" s="151"/>
      <c r="C34" s="15"/>
      <c r="D34" s="16"/>
      <c r="E34" s="214" t="s">
        <v>59</v>
      </c>
      <c r="F34" s="17" t="e" cm="1">
        <f t="array" aca="1" ref="F34" ca="1">D61HVIS(E34="","",VLOOKUP(E34,'Validation rule'!$A$2:$J$100050,2,FALSE))</f>
        <v>#NAME?</v>
      </c>
      <c r="G34" s="17" t="str">
        <f>IF(E34="","",VLOOKUP(E34,'Validation rule'!$A$2:$J$100050,3,FALSE))</f>
        <v>Reference data validation</v>
      </c>
      <c r="H34" s="17">
        <f>IF(E34="","",VLOOKUP(E34,'Validation rule'!$A$2:$J$100050,4,FALSE))</f>
        <v>10080</v>
      </c>
      <c r="I34" s="17" t="str">
        <f>IF(E34="","",VLOOKUP(E34,'Validation rule'!$A$2:$J$100050,5,FALSE))</f>
        <v>DK1002</v>
      </c>
      <c r="J34" s="17" t="str">
        <f>IF(E34="","",VLOOKUP(E34,'Validation rule'!$A$2:$J$100050,6,FALSE))</f>
        <v>Error in "Previous documents type" (12 01 002 000), not relevant to the type of declaration or does not exist.</v>
      </c>
      <c r="K34" s="17" t="str">
        <f>IF(E34="","",VLOOKUP(E34,'Validation rule'!$A$2:$J$100050,7,FALSE))</f>
        <v>Fejl i "Forudgående Dokument type" (12 01 002 000) ikke relevant for angivelsestypen eller findes ikke, se codeliste.</v>
      </c>
      <c r="L34" s="17" t="str">
        <f>IF(E34="","",VLOOKUP(E34,'Validation rule'!$A$2:$J$100050,8,FALSE))</f>
        <v>FT-2392, FT-15035</v>
      </c>
      <c r="M34" s="17" t="s">
        <v>17</v>
      </c>
    </row>
    <row r="35" spans="1:13" s="13" customFormat="1" ht="126" customHeight="1" x14ac:dyDescent="0.25">
      <c r="A35" s="13" cm="1">
        <f t="array" ref="A35">ROW()-ROW(Table24[#Headers])</f>
        <v>34</v>
      </c>
      <c r="B35" s="151"/>
      <c r="C35" s="15"/>
      <c r="D35" s="16"/>
      <c r="E35" s="215" t="s">
        <v>60</v>
      </c>
      <c r="F35" s="17" t="e" cm="1">
        <f t="array" aca="1" ref="F35" ca="1">D61HVIS(E35="","",VLOOKUP(E35,'Validation rule'!$A$2:$J$100050,2,FALSE))</f>
        <v>#NAME?</v>
      </c>
      <c r="G35" s="17" t="str">
        <f>IF(E35="","",VLOOKUP(E35,'Validation rule'!$A$2:$J$100050,3,FALSE))</f>
        <v>Internal cross validation</v>
      </c>
      <c r="H35" s="17">
        <f>IF(E35="","",VLOOKUP(E35,'Validation rule'!$A$2:$J$100050,4,FALSE))</f>
        <v>10080</v>
      </c>
      <c r="I35" s="17" t="str">
        <f>IF(E35="","",VLOOKUP(E35,'Validation rule'!$A$2:$J$100050,5,FALSE))</f>
        <v>DK1013</v>
      </c>
      <c r="J35" s="17" t="str">
        <f>IF(E35="","",VLOOKUP(E35,'Validation rule'!$A$2:$J$100050,6,FALSE))</f>
        <v>Error in "Previous documents" (2/1), the reference is made to an MRN that does not exist.</v>
      </c>
      <c r="K35" s="17" t="str">
        <f>IF(E35="","",VLOOKUP(E35,'Validation rule'!$A$2:$J$100050,7,FALSE))</f>
        <v>Fejl i "Forudgående Dokument" (2/1), der henvises til et MRN der ikke eksisterer.</v>
      </c>
      <c r="L35" s="17" t="str">
        <f>IF(E35="","",VLOOKUP(E35,'Validation rule'!$A$2:$J$100050,8,FALSE))</f>
        <v>FT-3360
I2</v>
      </c>
      <c r="M35" s="17" t="s">
        <v>61</v>
      </c>
    </row>
    <row r="36" spans="1:13" s="13" customFormat="1" ht="95.25" customHeight="1" x14ac:dyDescent="0.25">
      <c r="A36" s="13" cm="1">
        <f t="array" ref="A36">ROW()-ROW(Table24[#Headers])</f>
        <v>35</v>
      </c>
      <c r="B36" s="151"/>
      <c r="C36" s="15"/>
      <c r="D36" s="16"/>
      <c r="E36" s="214" t="s">
        <v>62</v>
      </c>
      <c r="F36" s="17" t="e" cm="1">
        <f t="array" aca="1" ref="F36" ca="1">D61HVIS(E36="","",VLOOKUP(E36,'Validation rule'!$A$2:$J$100050,2,FALSE))</f>
        <v>#NAME?</v>
      </c>
      <c r="G36" s="17" t="str">
        <f>IF(E36="","",VLOOKUP(E36,'Validation rule'!$A$2:$J$100050,3,FALSE))</f>
        <v>Internal cross validation</v>
      </c>
      <c r="H36" s="17">
        <f>IF(E36="","",VLOOKUP(E36,'Validation rule'!$A$2:$J$100050,4,FALSE))</f>
        <v>10080</v>
      </c>
      <c r="I36" s="17">
        <f>IF(E36="","",VLOOKUP(E36,'Validation rule'!$A$2:$J$100050,5,FALSE))</f>
        <v>0</v>
      </c>
      <c r="J36" s="17">
        <f>IF(E36="","",VLOOKUP(E36,'Validation rule'!$A$2:$J$100050,6,FALSE))</f>
        <v>0</v>
      </c>
      <c r="K36" s="17">
        <f>IF(E36="","",VLOOKUP(E36,'Validation rule'!$A$2:$J$100050,7,FALSE))</f>
        <v>0</v>
      </c>
      <c r="L36" s="17" t="str">
        <f>IF(E36="","",VLOOKUP(E36,'Validation rule'!$A$2:$J$100050,8,FALSE))</f>
        <v>FT-11238</v>
      </c>
      <c r="M36" s="17" t="s">
        <v>20</v>
      </c>
    </row>
    <row r="37" spans="1:13" s="13" customFormat="1" ht="95.25" customHeight="1" x14ac:dyDescent="0.25">
      <c r="A37" s="13" cm="1">
        <f t="array" ref="A37">ROW()-ROW(Table24[#Headers])</f>
        <v>36</v>
      </c>
      <c r="B37" s="151"/>
      <c r="C37" s="15"/>
      <c r="D37" s="16"/>
      <c r="E37" s="214" t="s">
        <v>63</v>
      </c>
      <c r="F37" s="17" t="e" cm="1">
        <f t="array" aca="1" ref="F37" ca="1">D61HVIS(E37="","",VLOOKUP(E37,'Validation rule'!$A$2:$J$100050,2,FALSE))</f>
        <v>#NAME?</v>
      </c>
      <c r="G37" s="17" t="str">
        <f>IF(E37="","",VLOOKUP(E37,'Validation rule'!$A$2:$J$100050,3,FALSE))</f>
        <v>Internal cross validation</v>
      </c>
      <c r="H37" s="17">
        <f>IF(E37="","",VLOOKUP(E37,'Validation rule'!$A$2:$J$100050,4,FALSE))</f>
        <v>10080</v>
      </c>
      <c r="I37" s="17">
        <f>IF(E37="","",VLOOKUP(E37,'Validation rule'!$A$2:$J$100050,5,FALSE))</f>
        <v>0</v>
      </c>
      <c r="J37" s="17">
        <f>IF(E37="","",VLOOKUP(E37,'Validation rule'!$A$2:$J$100050,6,FALSE))</f>
        <v>0</v>
      </c>
      <c r="K37" s="17">
        <f>IF(E37="","",VLOOKUP(E37,'Validation rule'!$A$2:$J$100050,7,FALSE))</f>
        <v>0</v>
      </c>
      <c r="L37" s="17" t="str">
        <f>IF(E37="","",VLOOKUP(E37,'Validation rule'!$A$2:$J$100050,8,FALSE))</f>
        <v>FT-11238</v>
      </c>
      <c r="M37" s="17" t="s">
        <v>20</v>
      </c>
    </row>
    <row r="38" spans="1:13" s="13" customFormat="1" x14ac:dyDescent="0.25">
      <c r="A38" s="13" cm="1">
        <f t="array" ref="A38">ROW()-ROW(Table24[#Headers])</f>
        <v>37</v>
      </c>
      <c r="B38" s="151" t="s">
        <v>64</v>
      </c>
      <c r="C38" s="15" t="s">
        <v>65</v>
      </c>
      <c r="D38" s="16" t="s">
        <v>66</v>
      </c>
      <c r="E38" s="16"/>
      <c r="F38" s="17" t="e" cm="1">
        <f t="array" aca="1" ref="F38" ca="1">D61HVIS(E38="","",VLOOKUP(E38,'Validation rule'!$A$2:$J$100050,2,FALSE))</f>
        <v>#NAME?</v>
      </c>
      <c r="G38" s="17" t="str">
        <f>IF(E38="","",VLOOKUP(E38,'Validation rule'!$A$2:$J$100050,3,FALSE))</f>
        <v/>
      </c>
      <c r="H38" s="17" t="str">
        <f>IF(E38="","",VLOOKUP(E38,'Validation rule'!$A$2:$J$100050,4,FALSE))</f>
        <v/>
      </c>
      <c r="I38" s="17" t="str">
        <f>IF(E38="","",VLOOKUP(E38,'Validation rule'!$A$2:$J$100050,5,FALSE))</f>
        <v/>
      </c>
      <c r="J38" s="17" t="str">
        <f>IF(E38="","",VLOOKUP(E38,'Validation rule'!$A$2:$J$100050,6,FALSE))</f>
        <v/>
      </c>
      <c r="K38" s="17" t="str">
        <f>IF(E38="","",VLOOKUP(E38,'Validation rule'!$A$2:$J$100050,7,FALSE))</f>
        <v/>
      </c>
      <c r="L38" s="17" t="str">
        <f>IF(E38="","",VLOOKUP(E38,'Validation rule'!$A$2:$J$100050,8,FALSE))</f>
        <v/>
      </c>
      <c r="M38" s="17"/>
    </row>
    <row r="39" spans="1:13" s="13" customFormat="1" ht="79.5" customHeight="1" x14ac:dyDescent="0.25">
      <c r="A39" s="13" cm="1">
        <f t="array" ref="A39">ROW()-ROW(Table24[#Headers])</f>
        <v>38</v>
      </c>
      <c r="B39" s="151"/>
      <c r="C39" s="15" t="s">
        <v>67</v>
      </c>
      <c r="D39" s="16"/>
      <c r="E39" s="214" t="s">
        <v>68</v>
      </c>
      <c r="F39" s="17" t="e" cm="1">
        <f t="array" aca="1" ref="F39" ca="1">D61HVIS(E39="","",VLOOKUP(E39,'Validation rule'!$A$2:$J$100050,2,FALSE))</f>
        <v>#NAME?</v>
      </c>
      <c r="G39" s="17" t="str">
        <f>IF(E39="","",VLOOKUP(E39,'Validation rule'!$A$2:$J$100050,3,FALSE))</f>
        <v>Reference data validation</v>
      </c>
      <c r="H39" s="17">
        <f>IF(E39="","",VLOOKUP(E39,'Validation rule'!$A$2:$J$100050,4,FALSE))</f>
        <v>10080</v>
      </c>
      <c r="I39" s="17">
        <f>IF(E39="","",VLOOKUP(E39,'Validation rule'!$A$2:$J$100050,5,FALSE))</f>
        <v>0</v>
      </c>
      <c r="J39" s="17" t="str">
        <f>IF(E39="","",VLOOKUP(E39,'Validation rule'!$A$2:$J$100050,6,FALSE))</f>
        <v>Error in "Additional Reference Code (12 02 008 000) , code does not match the other information in the declaration or does not exist.</v>
      </c>
      <c r="K39" s="17" t="str">
        <f>IF(E39="","",VLOOKUP(E39,'Validation rule'!$A$2:$J$100050,7,FALSE))</f>
        <v>Fejl i "supplerende oplysninger"  (12 02 008 000), Kode passer ikke til øvrige oplysninger i angivelsen eller findes ikke, se Kodeliste.</v>
      </c>
      <c r="L39" s="17" t="str">
        <f>IF(E39="","",VLOOKUP(E39,'Validation rule'!$A$2:$J$100050,8,FALSE))</f>
        <v>FT-5204</v>
      </c>
      <c r="M39" s="17" t="s">
        <v>17</v>
      </c>
    </row>
    <row r="40" spans="1:13" s="13" customFormat="1" ht="137.25" customHeight="1" x14ac:dyDescent="0.25">
      <c r="A40" s="13" cm="1">
        <f t="array" ref="A40">ROW()-ROW(Table24[#Headers])</f>
        <v>39</v>
      </c>
      <c r="B40" s="151"/>
      <c r="C40" s="15" t="s">
        <v>67</v>
      </c>
      <c r="D40" s="16"/>
      <c r="E40" s="214" t="s">
        <v>69</v>
      </c>
      <c r="F40" s="17" t="e" cm="1">
        <f t="array" aca="1" ref="F40" ca="1">D61HVIS(E40="","",VLOOKUP(E40,'Validation rule'!$A$2:$J$100050,2,FALSE))</f>
        <v>#NAME?</v>
      </c>
      <c r="G40" s="17" t="str">
        <f>IF(E40="","",VLOOKUP(E40,'Validation rule'!$A$2:$J$100050,3,FALSE))</f>
        <v>Internal cross validation</v>
      </c>
      <c r="H40" s="17">
        <f>IF(E40="","",VLOOKUP(E40,'Validation rule'!$A$2:$J$100050,4,FALSE))</f>
        <v>10080</v>
      </c>
      <c r="I40" s="17" t="str">
        <f>IF(E40="","",VLOOKUP(E40,'Validation rule'!$A$2:$J$100050,5,FALSE))</f>
        <v>DK1052</v>
      </c>
      <c r="J40" s="17" t="str">
        <f>IF(E40="","",VLOOKUP(E40,'Validation rule'!$A$2:$J$100050,6,FALSE))</f>
        <v>Error, when "Additional Reference Code" (12 02 008 000) is 00500, then the "importers identifications number" (13 04 017 000) and the "declarant identifications number" (13 05 017 000) must be the same.</v>
      </c>
      <c r="K40" s="17" t="str">
        <f>IF(E40="","",VLOOKUP(E40,'Validation rule'!$A$2:$J$100050,7,FALSE))</f>
        <v>Fejl, når "supplerende oplysninger" (12 02 008 000) er angivet med koden 00500, skal "importørens identifikationsnummer" (13 04 017 000) og klarerens identifikationsnummer (13 05 017 000) være det samme.</v>
      </c>
      <c r="L40" s="17" t="str">
        <f>IF(E40="","",VLOOKUP(E40,'Validation rule'!$A$2:$J$100050,8,FALSE))</f>
        <v>FT-5551
FT-11238 (H1)</v>
      </c>
      <c r="M40" s="17" t="s">
        <v>50</v>
      </c>
    </row>
    <row r="41" spans="1:13" s="13" customFormat="1" x14ac:dyDescent="0.25">
      <c r="A41" s="13" cm="1">
        <f t="array" ref="A41">ROW()-ROW(Table24[#Headers])</f>
        <v>40</v>
      </c>
      <c r="B41" s="151" t="s">
        <v>70</v>
      </c>
      <c r="C41" s="15" t="s">
        <v>71</v>
      </c>
      <c r="D41" s="16" t="s">
        <v>72</v>
      </c>
      <c r="E41" s="16"/>
      <c r="F41" s="17" t="e" cm="1">
        <f t="array" aca="1" ref="F41" ca="1">D61HVIS(E41="","",VLOOKUP(E41,'Validation rule'!$A$2:$J$100050,2,FALSE))</f>
        <v>#NAME?</v>
      </c>
      <c r="G41" s="17" t="str">
        <f>IF(E41="","",VLOOKUP(E41,'Validation rule'!$A$2:$J$100050,3,FALSE))</f>
        <v/>
      </c>
      <c r="H41" s="17" t="str">
        <f>IF(E41="","",VLOOKUP(E41,'Validation rule'!$A$2:$J$100050,4,FALSE))</f>
        <v/>
      </c>
      <c r="I41" s="17" t="str">
        <f>IF(E41="","",VLOOKUP(E41,'Validation rule'!$A$2:$J$100050,5,FALSE))</f>
        <v/>
      </c>
      <c r="J41" s="17" t="str">
        <f>IF(E41="","",VLOOKUP(E41,'Validation rule'!$A$2:$J$100050,6,FALSE))</f>
        <v/>
      </c>
      <c r="K41" s="17" t="str">
        <f>IF(E41="","",VLOOKUP(E41,'Validation rule'!$A$2:$J$100050,7,FALSE))</f>
        <v/>
      </c>
      <c r="L41" s="17" t="str">
        <f>IF(E41="","",VLOOKUP(E41,'Validation rule'!$A$2:$J$100050,8,FALSE))</f>
        <v/>
      </c>
      <c r="M41" s="17"/>
    </row>
    <row r="42" spans="1:13" s="13" customFormat="1" ht="153" customHeight="1" x14ac:dyDescent="0.25">
      <c r="A42" s="13" cm="1">
        <f t="array" ref="A42">ROW()-ROW(Table24[#Headers])</f>
        <v>41</v>
      </c>
      <c r="B42" s="151"/>
      <c r="C42" s="15" t="s">
        <v>73</v>
      </c>
      <c r="D42" s="16" t="s">
        <v>74</v>
      </c>
      <c r="E42" s="16" t="s">
        <v>75</v>
      </c>
      <c r="F42" s="17" t="e" cm="1">
        <f t="array" aca="1" ref="F42" ca="1">D61HVIS(E42="","",VLOOKUP(E42,'Validation rule'!$A$2:$J$100050,2,FALSE))</f>
        <v>#NAME?</v>
      </c>
      <c r="G42" s="17" t="str">
        <f>IF(E42="","",VLOOKUP(E42,'Validation rule'!$A$2:$J$100050,3,FALSE))</f>
        <v>External validation DK-CRS</v>
      </c>
      <c r="H42" s="17">
        <f>IF(E42="","",VLOOKUP(E42,'Validation rule'!$A$2:$J$100050,4,FALSE))</f>
        <v>10080</v>
      </c>
      <c r="I42" s="10">
        <f>IF(E42="","",VLOOKUP(E42,'Validation rule'!$A$2:$J$100050,5,FALSE))</f>
        <v>0</v>
      </c>
      <c r="J42" s="17" t="str">
        <f>IF(E42="","",VLOOKUP(E42,'Validation rule'!$A$2:$J$100050,6,FALSE))</f>
        <v>Error, 'Supporting document Reference number' (12 03 001 000-GS/SI) REX number does not exist or is not valid.</v>
      </c>
      <c r="K42" s="17" t="str">
        <f>IF(E42="","",VLOOKUP(E42,'Validation rule'!$A$2:$J$100050,7,FALSE))</f>
        <v>Fejl i 'Supporting document Reference number' (12 03 001 000-GS/SI) REX nummer findes ikke eller er ikke validt.</v>
      </c>
      <c r="L42" s="17" t="str">
        <f>IF(E42="","",VLOOKUP(E42,'Validation rule'!$A$2:$J$100050,8,FALSE))</f>
        <v>FT-17166 H1</v>
      </c>
      <c r="M42" s="17" t="s">
        <v>20</v>
      </c>
    </row>
    <row r="43" spans="1:13" s="13" customFormat="1" ht="69.75" customHeight="1" x14ac:dyDescent="0.25">
      <c r="A43" s="13" cm="1">
        <f t="array" ref="A43">ROW()-ROW(Table24[#Headers])</f>
        <v>42</v>
      </c>
      <c r="B43" s="151"/>
      <c r="C43" s="15" t="s">
        <v>76</v>
      </c>
      <c r="D43" s="16" t="s">
        <v>77</v>
      </c>
      <c r="E43" s="214" t="s">
        <v>78</v>
      </c>
      <c r="F43" s="17" t="e" cm="1">
        <f t="array" aca="1" ref="F43" ca="1">D61HVIS(E43="","",VLOOKUP(E43,'Validation rule'!$A$2:$J$100050,2,FALSE))</f>
        <v>#NAME?</v>
      </c>
      <c r="G43" s="17" t="str">
        <f>IF(E43="","",VLOOKUP(E43,'Validation rule'!$A$2:$J$100050,3,FALSE))</f>
        <v>Reference data validation</v>
      </c>
      <c r="H43" s="17">
        <f>IF(E43="","",VLOOKUP(E43,'Validation rule'!$A$2:$J$100050,4,FALSE))</f>
        <v>10080</v>
      </c>
      <c r="I43" s="17" t="str">
        <f>IF(E43="","",VLOOKUP(E43,'Validation rule'!$A$2:$J$100050,5,FALSE))</f>
        <v>DK1003</v>
      </c>
      <c r="J43" s="17" t="str">
        <f>IF(E43="","",VLOOKUP(E43,'Validation rule'!$A$2:$J$100050,6,FALSE))</f>
        <v>Error in "Supporting document type" (12 03 002 000) document type does not exist.</v>
      </c>
      <c r="K43" s="17" t="str">
        <f>IF(E43="","",VLOOKUP(E43,'Validation rule'!$A$2:$J$100050,7,FALSE))</f>
        <v>Fejl i "Vedlagte Dokument type" (12 03 002 000) dokumenttype findes ikke, se kodeliste.</v>
      </c>
      <c r="L43" s="17" t="str">
        <f>IF(E43="","",VLOOKUP(E43,'Validation rule'!$A$2:$J$100050,8,FALSE))</f>
        <v>FT-2392, FT-15035</v>
      </c>
      <c r="M43" s="17" t="s">
        <v>17</v>
      </c>
    </row>
    <row r="44" spans="1:13" s="13" customFormat="1" ht="110.25" customHeight="1" x14ac:dyDescent="0.25">
      <c r="A44" s="13" cm="1">
        <f t="array" ref="A44">ROW()-ROW(Table24[#Headers])</f>
        <v>43</v>
      </c>
      <c r="B44" s="151"/>
      <c r="C44" s="15"/>
      <c r="D44" s="16"/>
      <c r="E44" s="214" t="s">
        <v>79</v>
      </c>
      <c r="F44" s="17" t="e" cm="1">
        <f t="array" aca="1" ref="F44" ca="1">D61HVIS(E44="","",VLOOKUP(E44,'Validation rule'!$A$2:$J$100050,2,FALSE))</f>
        <v>#NAME?</v>
      </c>
      <c r="G44" s="17" t="str">
        <f>IF(E44="","",VLOOKUP(E44,'Validation rule'!$A$2:$J$100050,3,FALSE))</f>
        <v>External validation
DK-CRS</v>
      </c>
      <c r="H44" s="17">
        <f>IF(E44="","",VLOOKUP(E44,'Validation rule'!$A$2:$J$100050,4,FALSE))</f>
        <v>10080</v>
      </c>
      <c r="I44" s="17" t="str">
        <f>IF(E44="","",VLOOKUP(E44,'Validation rule'!$A$2:$J$100050,5,FALSE))</f>
        <v>DK2000</v>
      </c>
      <c r="J44" s="17" t="str">
        <f>IF(E44="","",VLOOKUP(E44,'Validation rule'!$A$2:$J$100050,6,FALSE))</f>
        <v>Error in "Documents produced, certificates and authorisations additional refereces" (12 03 002 000), the AEO certificate number does not exist or is not valid.</v>
      </c>
      <c r="K44" s="17" t="str">
        <f>IF(E44="","",VLOOKUP(E44,'Validation rule'!$A$2:$J$100050,7,FALSE))</f>
        <v>Fejl i 'Vedlagte documenter' (12 03 002 000). Det AEO-certifikatnummer, der henvises til er ikke validt eller klarereren er ikke AEO-certificeret.</v>
      </c>
      <c r="L44" s="17" t="str">
        <f>IF(E44="","",VLOOKUP(E44,'Validation rule'!$A$2:$J$100050,8,FALSE))</f>
        <v>FT-4967</v>
      </c>
      <c r="M44" s="17" t="s">
        <v>17</v>
      </c>
    </row>
    <row r="45" spans="1:13" s="13" customFormat="1" x14ac:dyDescent="0.25">
      <c r="A45" s="13" cm="1">
        <f t="array" ref="A45">ROW()-ROW(Table24[#Headers])</f>
        <v>44</v>
      </c>
      <c r="B45" s="151" t="s">
        <v>80</v>
      </c>
      <c r="C45" s="15" t="s">
        <v>81</v>
      </c>
      <c r="D45" s="16" t="s">
        <v>82</v>
      </c>
      <c r="E45" s="16"/>
      <c r="F45" s="17" t="e" cm="1">
        <f t="array" aca="1" ref="F45" ca="1">D61HVIS(E45="","",VLOOKUP(E45,'Validation rule'!$A$2:$J$100050,2,FALSE))</f>
        <v>#NAME?</v>
      </c>
      <c r="G45" s="17" t="str">
        <f>IF(E45="","",VLOOKUP(E45,'Validation rule'!$A$2:$J$100050,3,FALSE))</f>
        <v/>
      </c>
      <c r="H45" s="17" t="str">
        <f>IF(E45="","",VLOOKUP(E45,'Validation rule'!$A$2:$J$100050,4,FALSE))</f>
        <v/>
      </c>
      <c r="I45" s="17" t="str">
        <f>IF(E45="","",VLOOKUP(E45,'Validation rule'!$A$2:$J$100050,5,FALSE))</f>
        <v/>
      </c>
      <c r="J45" s="17" t="str">
        <f>IF(E45="","",VLOOKUP(E45,'Validation rule'!$A$2:$J$100050,6,FALSE))</f>
        <v/>
      </c>
      <c r="K45" s="17" t="str">
        <f>IF(E45="","",VLOOKUP(E45,'Validation rule'!$A$2:$J$100050,7,FALSE))</f>
        <v/>
      </c>
      <c r="L45" s="17" t="str">
        <f>IF(E45="","",VLOOKUP(E45,'Validation rule'!$A$2:$J$100050,8,FALSE))</f>
        <v/>
      </c>
      <c r="M45" s="17"/>
    </row>
    <row r="46" spans="1:13" s="13" customFormat="1" ht="154.5" customHeight="1" x14ac:dyDescent="0.25">
      <c r="A46" s="13" cm="1">
        <f t="array" ref="A46">ROW()-ROW(Table24[#Headers])</f>
        <v>45</v>
      </c>
      <c r="B46" s="151"/>
      <c r="C46" s="15"/>
      <c r="D46" s="16"/>
      <c r="E46" s="214" t="s">
        <v>83</v>
      </c>
      <c r="F46" s="17" t="e" cm="1">
        <f t="array" aca="1" ref="F46" ca="1">D61HVIS(E46="","",VLOOKUP(E46,'Validation rule'!$A$2:$J$100050,2,FALSE))</f>
        <v>#NAME?</v>
      </c>
      <c r="G46" s="17" t="str">
        <f>IF(E46="","",VLOOKUP(E46,'Validation rule'!$A$2:$J$100050,3,FALSE))</f>
        <v>External validation
TARIFF</v>
      </c>
      <c r="H46" s="17">
        <f>IF(E46="","",VLOOKUP(E46,'Validation rule'!$A$2:$J$100050,4,FALSE))</f>
        <v>10080</v>
      </c>
      <c r="I46" s="17" t="str">
        <f>IF(E46="","",VLOOKUP(E46,'Validation rule'!$A$2:$J$100050,5,FALSE))</f>
        <v>DK11054</v>
      </c>
      <c r="J46" s="17" t="str">
        <f>IF(E46="","",VLOOKUP(E46,'Validation rule'!$A$2:$J$100050,6,FALSE))</f>
        <v>Error in "Additional reference type" (12 04 002 000), document type does not exist.</v>
      </c>
      <c r="K46" s="17" t="str">
        <f>IF(E46="","",VLOOKUP(E46,'Validation rule'!$A$2:$J$100050,7,FALSE))</f>
        <v xml:space="preserve">Fejl i "Supplerende reference type" (12 04 002 000), den dokument type som er angivet findes ikke. </v>
      </c>
      <c r="L46" s="17" t="str">
        <f>IF(E46="","",VLOOKUP(E46,'Validation rule'!$A$2:$J$100050,8,FALSE))</f>
        <v>FT-7179, FT-10105, FT-15035</v>
      </c>
      <c r="M46" s="17" t="s">
        <v>50</v>
      </c>
    </row>
    <row r="47" spans="1:13" s="13" customFormat="1" x14ac:dyDescent="0.25">
      <c r="A47" s="13" cm="1">
        <f t="array" ref="A47">ROW()-ROW(Table24[#Headers])</f>
        <v>46</v>
      </c>
      <c r="B47" s="151" t="s">
        <v>80</v>
      </c>
      <c r="C47" s="15" t="s">
        <v>84</v>
      </c>
      <c r="D47" s="16" t="s">
        <v>85</v>
      </c>
      <c r="E47" s="16"/>
      <c r="F47" s="17" t="e" cm="1">
        <f t="array" aca="1" ref="F47" ca="1">D61HVIS(E47="","",VLOOKUP(E47,'Validation rule'!$A$2:$J$100050,2,FALSE))</f>
        <v>#NAME?</v>
      </c>
      <c r="G47" s="17" t="str">
        <f>IF(E47="","",VLOOKUP(E47,'Validation rule'!$A$2:$J$100050,3,FALSE))</f>
        <v/>
      </c>
      <c r="H47" s="17" t="str">
        <f>IF(E47="","",VLOOKUP(E47,'Validation rule'!$A$2:$J$100050,4,FALSE))</f>
        <v/>
      </c>
      <c r="I47" s="17" t="str">
        <f>IF(E47="","",VLOOKUP(E47,'Validation rule'!$A$2:$J$100050,5,FALSE))</f>
        <v/>
      </c>
      <c r="J47" s="17" t="str">
        <f>IF(E47="","",VLOOKUP(E47,'Validation rule'!$A$2:$J$100050,6,FALSE))</f>
        <v/>
      </c>
      <c r="K47" s="17" t="str">
        <f>IF(E47="","",VLOOKUP(E47,'Validation rule'!$A$2:$J$100050,7,FALSE))</f>
        <v/>
      </c>
      <c r="L47" s="17" t="str">
        <f>IF(E47="","",VLOOKUP(E47,'Validation rule'!$A$2:$J$100050,8,FALSE))</f>
        <v/>
      </c>
      <c r="M47" s="17"/>
    </row>
    <row r="48" spans="1:13" s="13" customFormat="1" ht="72" customHeight="1" x14ac:dyDescent="0.25">
      <c r="A48" s="13" cm="1">
        <f t="array" ref="A48">ROW()-ROW(Table24[#Headers])</f>
        <v>47</v>
      </c>
      <c r="B48" s="151"/>
      <c r="C48" s="15"/>
      <c r="D48" s="16"/>
      <c r="E48" s="214" t="s">
        <v>86</v>
      </c>
      <c r="F48" s="17"/>
      <c r="G48" s="17" t="str">
        <f>IF(E48="","",VLOOKUP(E48,'Validation rule'!$A$2:$J$100050,3,FALSE))</f>
        <v>Reference data validation</v>
      </c>
      <c r="H48" s="17">
        <f>IF(E48="","",VLOOKUP(E48,'Validation rule'!$A$2:$J$100050,4,FALSE))</f>
        <v>10080</v>
      </c>
      <c r="I48" s="17" t="str">
        <f>IF(E48="","",VLOOKUP(E48,'Validation rule'!$A$2:$J$100050,5,FALSE))</f>
        <v>DK1103</v>
      </c>
      <c r="J48" s="17" t="str">
        <f>IF(E48="","",VLOOKUP(E48,'Validation rule'!$A$2:$J$100050,6,FALSE))</f>
        <v>Error in 'Transport document type' (12 05 002 000), document type does not exist.</v>
      </c>
      <c r="K48" s="17" t="str">
        <f>IF(E48="","",VLOOKUP(E48,'Validation rule'!$A$2:$J$100050,7,FALSE))</f>
        <v xml:space="preserve">Fejl i 'Transport dokument type' (12 05 002 000), den dokument type som er angivet findes ikke. </v>
      </c>
      <c r="L48" s="17" t="str">
        <f>IF(E48="","",VLOOKUP(E48,'Validation rule'!$A$2:$J$100050,8,FALSE))</f>
        <v>FT-15035</v>
      </c>
      <c r="M48" s="17" t="s">
        <v>50</v>
      </c>
    </row>
    <row r="49" spans="1:15" s="13" customFormat="1" x14ac:dyDescent="0.25">
      <c r="A49" s="13" cm="1">
        <f t="array" ref="A49">ROW()-ROW(Table24[#Headers])</f>
        <v>48</v>
      </c>
      <c r="B49" s="151" t="s">
        <v>87</v>
      </c>
      <c r="C49" s="15" t="s">
        <v>88</v>
      </c>
      <c r="D49" s="16" t="s">
        <v>89</v>
      </c>
      <c r="E49" s="16"/>
      <c r="F49" s="17" t="e" cm="1">
        <f t="array" aca="1" ref="F49" ca="1">D61HVIS(E49="","",VLOOKUP(E49,'Validation rule'!$A$2:$J$100050,2,FALSE))</f>
        <v>#NAME?</v>
      </c>
      <c r="G49" s="17" t="str">
        <f>IF(E49="","",VLOOKUP(E49,'Validation rule'!$A$2:$J$100050,3,FALSE))</f>
        <v/>
      </c>
      <c r="H49" s="17" t="str">
        <f>IF(E49="","",VLOOKUP(E49,'Validation rule'!$A$2:$J$100050,4,FALSE))</f>
        <v/>
      </c>
      <c r="I49" s="17" t="str">
        <f>IF(E49="","",VLOOKUP(E49,'Validation rule'!$A$2:$J$100050,5,FALSE))</f>
        <v/>
      </c>
      <c r="J49" s="17" t="str">
        <f>IF(E49="","",VLOOKUP(E49,'Validation rule'!$A$2:$J$100050,6,FALSE))</f>
        <v/>
      </c>
      <c r="K49" s="17" t="str">
        <f>IF(E49="","",VLOOKUP(E49,'Validation rule'!$A$2:$J$100050,7,FALSE))</f>
        <v/>
      </c>
      <c r="L49" s="17" t="str">
        <f>IF(E49="","",VLOOKUP(E49,'Validation rule'!$A$2:$J$100050,8,FALSE))</f>
        <v/>
      </c>
      <c r="M49" s="17"/>
    </row>
    <row r="50" spans="1:15" s="13" customFormat="1" x14ac:dyDescent="0.25">
      <c r="A50" s="13" cm="1">
        <f t="array" ref="A50">ROW()-ROW(Table24[#Headers])</f>
        <v>49</v>
      </c>
      <c r="B50" s="151"/>
      <c r="C50" s="15"/>
      <c r="D50" s="16"/>
      <c r="E50" s="16"/>
      <c r="F50" s="17" t="e" cm="1">
        <f t="array" aca="1" ref="F50" ca="1">D61HVIS(E50="","",VLOOKUP(E50,'Validation rule'!$A$2:$J$100050,2,FALSE))</f>
        <v>#NAME?</v>
      </c>
      <c r="G50" s="17" t="str">
        <f>IF(E50="","",VLOOKUP(E50,'Validation rule'!$A$2:$J$100050,3,FALSE))</f>
        <v/>
      </c>
      <c r="H50" s="17" t="str">
        <f>IF(E50="","",VLOOKUP(E50,'Validation rule'!$A$2:$J$100050,4,FALSE))</f>
        <v/>
      </c>
      <c r="I50" s="17" t="str">
        <f>IF(E50="","",VLOOKUP(E50,'Validation rule'!$A$2:$J$100050,5,FALSE))</f>
        <v/>
      </c>
      <c r="J50" s="17" t="str">
        <f>IF(E50="","",VLOOKUP(E50,'Validation rule'!$A$2:$J$100050,6,FALSE))</f>
        <v/>
      </c>
      <c r="K50" s="17" t="str">
        <f>IF(E50="","",VLOOKUP(E50,'Validation rule'!$A$2:$J$100050,7,FALSE))</f>
        <v/>
      </c>
      <c r="L50" s="17" t="str">
        <f>IF(E50="","",VLOOKUP(E50,'Validation rule'!$A$2:$J$100050,8,FALSE))</f>
        <v/>
      </c>
      <c r="M50" s="17"/>
    </row>
    <row r="51" spans="1:15" s="13" customFormat="1" x14ac:dyDescent="0.25">
      <c r="A51" s="13" cm="1">
        <f t="array" ref="A51">ROW()-ROW(Table24[#Headers])</f>
        <v>50</v>
      </c>
      <c r="B51" s="151" t="s">
        <v>90</v>
      </c>
      <c r="C51" s="15" t="s">
        <v>91</v>
      </c>
      <c r="D51" s="16" t="s">
        <v>92</v>
      </c>
      <c r="E51" s="16"/>
      <c r="F51" s="17" t="e" cm="1">
        <f t="array" aca="1" ref="F51" ca="1">D61HVIS(E51="","",VLOOKUP(E51,'Validation rule'!$A$2:$J$100050,2,FALSE))</f>
        <v>#NAME?</v>
      </c>
      <c r="G51" s="17" t="str">
        <f>IF(E51="","",VLOOKUP(E51,'Validation rule'!$A$2:$J$100050,3,FALSE))</f>
        <v/>
      </c>
      <c r="H51" s="17" t="str">
        <f>IF(E51="","",VLOOKUP(E51,'Validation rule'!$A$2:$J$100050,4,FALSE))</f>
        <v/>
      </c>
      <c r="I51" s="17" t="str">
        <f>IF(E51="","",VLOOKUP(E51,'Validation rule'!$A$2:$J$100050,5,FALSE))</f>
        <v/>
      </c>
      <c r="J51" s="17" t="str">
        <f>IF(E51="","",VLOOKUP(E51,'Validation rule'!$A$2:$J$100050,6,FALSE))</f>
        <v/>
      </c>
      <c r="K51" s="17" t="str">
        <f>IF(E51="","",VLOOKUP(E51,'Validation rule'!$A$2:$J$100050,7,FALSE))</f>
        <v/>
      </c>
      <c r="L51" s="17" t="str">
        <f>IF(E51="","",VLOOKUP(E51,'Validation rule'!$A$2:$J$100050,8,FALSE))</f>
        <v/>
      </c>
      <c r="M51" s="17"/>
    </row>
    <row r="52" spans="1:15" s="13" customFormat="1" x14ac:dyDescent="0.25">
      <c r="A52" s="13" cm="1">
        <f t="array" ref="A52">ROW()-ROW(Table24[#Headers])</f>
        <v>51</v>
      </c>
      <c r="B52" s="151"/>
      <c r="C52" s="15"/>
      <c r="D52" s="16"/>
      <c r="E52" s="16"/>
      <c r="F52" s="17" t="e" cm="1">
        <f t="array" aca="1" ref="F52" ca="1">D61HVIS(E52="","",VLOOKUP(E52,'Validation rule'!$A$2:$J$100050,2,FALSE))</f>
        <v>#NAME?</v>
      </c>
      <c r="G52" s="17" t="str">
        <f>IF(E52="","",VLOOKUP(E52,'Validation rule'!$A$2:$J$100050,3,FALSE))</f>
        <v/>
      </c>
      <c r="H52" s="17" t="str">
        <f>IF(E52="","",VLOOKUP(E52,'Validation rule'!$A$2:$J$100050,4,FALSE))</f>
        <v/>
      </c>
      <c r="I52" s="17" t="str">
        <f>IF(E52="","",VLOOKUP(E52,'Validation rule'!$A$2:$J$100050,5,FALSE))</f>
        <v/>
      </c>
      <c r="J52" s="17" t="str">
        <f>IF(E52="","",VLOOKUP(E52,'Validation rule'!$A$2:$J$100050,6,FALSE))</f>
        <v/>
      </c>
      <c r="K52" s="17" t="str">
        <f>IF(E52="","",VLOOKUP(E52,'Validation rule'!$A$2:$J$100050,7,FALSE))</f>
        <v/>
      </c>
      <c r="L52" s="17" t="str">
        <f>IF(E52="","",VLOOKUP(E52,'Validation rule'!$A$2:$J$100050,8,FALSE))</f>
        <v/>
      </c>
      <c r="M52" s="17"/>
    </row>
    <row r="53" spans="1:15" s="13" customFormat="1" x14ac:dyDescent="0.25">
      <c r="A53" s="13" cm="1">
        <f t="array" ref="A53">ROW()-ROW(Table24[#Headers])</f>
        <v>52</v>
      </c>
      <c r="B53" s="151" t="s">
        <v>93</v>
      </c>
      <c r="C53" s="15" t="s">
        <v>94</v>
      </c>
      <c r="D53" s="16" t="s">
        <v>95</v>
      </c>
      <c r="E53" s="16"/>
      <c r="F53" s="17" t="e" cm="1">
        <f t="array" aca="1" ref="F53" ca="1">D61HVIS(E53="","",VLOOKUP(E53,'Validation rule'!$A$2:$J$100050,2,FALSE))</f>
        <v>#NAME?</v>
      </c>
      <c r="G53" s="17" t="str">
        <f>IF(E53="","",VLOOKUP(E53,'Validation rule'!$A$2:$J$100050,3,FALSE))</f>
        <v/>
      </c>
      <c r="H53" s="17" t="str">
        <f>IF(E53="","",VLOOKUP(E53,'Validation rule'!$A$2:$J$100050,4,FALSE))</f>
        <v/>
      </c>
      <c r="I53" s="17" t="str">
        <f>IF(E53="","",VLOOKUP(E53,'Validation rule'!$A$2:$J$100050,5,FALSE))</f>
        <v/>
      </c>
      <c r="J53" s="17" t="str">
        <f>IF(E53="","",VLOOKUP(E53,'Validation rule'!$A$2:$J$100050,6,FALSE))</f>
        <v/>
      </c>
      <c r="K53" s="17" t="str">
        <f>IF(E53="","",VLOOKUP(E53,'Validation rule'!$A$2:$J$100050,7,FALSE))</f>
        <v/>
      </c>
      <c r="L53" s="17" t="str">
        <f>IF(E53="","",VLOOKUP(E53,'Validation rule'!$A$2:$J$100050,8,FALSE))</f>
        <v/>
      </c>
      <c r="M53" s="17"/>
    </row>
    <row r="54" spans="1:15" s="13" customFormat="1" x14ac:dyDescent="0.25">
      <c r="A54" s="13" cm="1">
        <f t="array" ref="A54">ROW()-ROW(Table24[#Headers])</f>
        <v>53</v>
      </c>
      <c r="B54" s="151"/>
      <c r="C54" s="15"/>
      <c r="D54" s="16"/>
      <c r="E54" s="16"/>
      <c r="F54" s="17" t="e" cm="1">
        <f t="array" aca="1" ref="F54" ca="1">D61HVIS(E54="","",VLOOKUP(E54,'Validation rule'!$A$2:$J$100050,2,FALSE))</f>
        <v>#NAME?</v>
      </c>
      <c r="G54" s="17" t="str">
        <f>IF(E54="","",VLOOKUP(E54,'Validation rule'!$A$2:$J$100050,3,FALSE))</f>
        <v/>
      </c>
      <c r="H54" s="17" t="str">
        <f>IF(E54="","",VLOOKUP(E54,'Validation rule'!$A$2:$J$100050,4,FALSE))</f>
        <v/>
      </c>
      <c r="I54" s="17" t="str">
        <f>IF(E54="","",VLOOKUP(E54,'Validation rule'!$A$2:$J$100050,5,FALSE))</f>
        <v/>
      </c>
      <c r="J54" s="17" t="str">
        <f>IF(E54="","",VLOOKUP(E54,'Validation rule'!$A$2:$J$100050,6,FALSE))</f>
        <v/>
      </c>
      <c r="K54" s="17" t="str">
        <f>IF(E54="","",VLOOKUP(E54,'Validation rule'!$A$2:$J$100050,7,FALSE))</f>
        <v/>
      </c>
      <c r="L54" s="17" t="str">
        <f>IF(E54="","",VLOOKUP(E54,'Validation rule'!$A$2:$J$100050,8,FALSE))</f>
        <v/>
      </c>
      <c r="M54" s="17"/>
    </row>
    <row r="55" spans="1:15" s="13" customFormat="1" x14ac:dyDescent="0.25">
      <c r="A55" s="13" cm="1">
        <f t="array" ref="A55">ROW()-ROW(Table24[#Headers])</f>
        <v>54</v>
      </c>
      <c r="B55" s="151" t="s">
        <v>96</v>
      </c>
      <c r="C55" s="15" t="s">
        <v>97</v>
      </c>
      <c r="D55" s="16" t="s">
        <v>98</v>
      </c>
      <c r="E55" s="16"/>
      <c r="F55" s="17" t="e" cm="1">
        <f t="array" aca="1" ref="F55" ca="1">D61HVIS(E55="","",VLOOKUP(E55,'Validation rule'!$A$2:$J$100050,2,FALSE))</f>
        <v>#NAME?</v>
      </c>
      <c r="G55" s="17" t="str">
        <f>IF(E55="","",VLOOKUP(E55,'Validation rule'!$A$2:$J$100050,3,FALSE))</f>
        <v/>
      </c>
      <c r="H55" s="17" t="str">
        <f>IF(E55="","",VLOOKUP(E55,'Validation rule'!$A$2:$J$100050,4,FALSE))</f>
        <v/>
      </c>
      <c r="I55" s="17" t="str">
        <f>IF(E55="","",VLOOKUP(E55,'Validation rule'!$A$2:$J$100050,5,FALSE))</f>
        <v/>
      </c>
      <c r="J55" s="17" t="str">
        <f>IF(E55="","",VLOOKUP(E55,'Validation rule'!$A$2:$J$100050,6,FALSE))</f>
        <v/>
      </c>
      <c r="K55" s="17" t="str">
        <f>IF(E55="","",VLOOKUP(E55,'Validation rule'!$A$2:$J$100050,7,FALSE))</f>
        <v/>
      </c>
      <c r="L55" s="17" t="str">
        <f>IF(E55="","",VLOOKUP(E55,'Validation rule'!$A$2:$J$100050,8,FALSE))</f>
        <v/>
      </c>
      <c r="M55" s="17"/>
    </row>
    <row r="56" spans="1:15" s="13" customFormat="1" ht="104.25" customHeight="1" x14ac:dyDescent="0.25">
      <c r="A56" s="13" cm="1">
        <f t="array" ref="A56">ROW()-ROW(Table24[#Headers])</f>
        <v>55</v>
      </c>
      <c r="B56" s="151"/>
      <c r="C56" s="15" t="s">
        <v>99</v>
      </c>
      <c r="D56" s="16" t="s">
        <v>100</v>
      </c>
      <c r="E56" s="214" t="s">
        <v>101</v>
      </c>
      <c r="F56" s="17" t="e" cm="1">
        <f t="array" aca="1" ref="F56" ca="1">D61HVIS(E56="","",VLOOKUP(E56,'Validation rule'!$A$2:$J$100050,2,FALSE))</f>
        <v>#NAME?</v>
      </c>
      <c r="G56" s="17" t="str">
        <f>IF(E56="","",VLOOKUP(E56,'Validation rule'!$A$2:$J$100050,3,FALSE))</f>
        <v>Reference data validation</v>
      </c>
      <c r="H56" s="17">
        <f>IF(E56="","",VLOOKUP(E56,'Validation rule'!$A$2:$J$100050,4,FALSE))</f>
        <v>10080</v>
      </c>
      <c r="I56" s="17" t="str">
        <f>IF(E56="","",VLOOKUP(E56,'Validation rule'!$A$2:$J$100050,5,FALSE))</f>
        <v>DK1084</v>
      </c>
      <c r="J56" s="17" t="str">
        <f>IF(E56="","",VLOOKUP(E56,'Validation rule'!$A$2:$J$100050,6,FALSE))</f>
        <v>Error in data element 12 11 002 "Warehouse type and label" does not exist in or is not valid, see codelist.</v>
      </c>
      <c r="K56" s="17" t="str">
        <f>IF(E56="","",VLOOKUP(E56,'Validation rule'!$A$2:$J$100050,7,FALSE))</f>
        <v xml:space="preserve">Fejl i dataelement 12 11 002 "oplags type og navn" findes ikke eller er ikke validt, se kodeliste. </v>
      </c>
      <c r="L56" s="17" t="str">
        <f>IF(E56="","",VLOOKUP(E56,'Validation rule'!$A$2:$J$100050,8,FALSE))</f>
        <v>FT-12557</v>
      </c>
      <c r="M56" s="17" t="s">
        <v>20</v>
      </c>
      <c r="O56" s="179"/>
    </row>
    <row r="57" spans="1:15" s="13" customFormat="1" ht="66" customHeight="1" x14ac:dyDescent="0.25">
      <c r="A57" s="13" cm="1">
        <f t="array" ref="A57">ROW()-ROW(Table24[#Headers])</f>
        <v>56</v>
      </c>
      <c r="B57" s="151"/>
      <c r="C57" s="15" t="s">
        <v>102</v>
      </c>
      <c r="D57" s="16" t="s">
        <v>103</v>
      </c>
      <c r="E57" s="214" t="s">
        <v>104</v>
      </c>
      <c r="F57" s="17" t="e" cm="1">
        <f t="array" aca="1" ref="F57" ca="1">D61HVIS(E57="","",VLOOKUP(E57,'Validation rule'!$A$2:$J$100050,2,FALSE))</f>
        <v>#NAME?</v>
      </c>
      <c r="G57" s="17" t="str">
        <f>IF(E57="","",VLOOKUP(E57,'Validation rule'!$A$2:$J$100050,3,FALSE))</f>
        <v>External validation
DK-CRS</v>
      </c>
      <c r="H57" s="17">
        <f>IF(E57="","",VLOOKUP(E57,'Validation rule'!$A$2:$J$100050,4,FALSE))</f>
        <v>10080</v>
      </c>
      <c r="I57" s="17" t="str">
        <f>IF(E57="","",VLOOKUP(E57,'Validation rule'!$A$2:$J$100050,5,FALSE))</f>
        <v>DK2043</v>
      </c>
      <c r="J57" s="17" t="str">
        <f>IF(E57="","",VLOOKUP(E57,'Validation rule'!$A$2:$J$100050,6,FALSE))</f>
        <v>Error: 'Warehouse Identifier' (12 11 015 000) the number does not exist or is not valid.</v>
      </c>
      <c r="K57" s="17" t="str">
        <f>IF(E57="","",VLOOKUP(E57,'Validation rule'!$A$2:$J$100050,7,FALSE))</f>
        <v>Fejl, 'Toldoplags Identifikation' (12 11 015 000)Toldoplagsnummer findes ikke eller er ikke validt.</v>
      </c>
      <c r="L57" s="17" t="str">
        <f>IF(E57="","",VLOOKUP(E57,'Validation rule'!$A$2:$J$100050,8,FALSE))</f>
        <v>FT-6517</v>
      </c>
      <c r="M57" s="17" t="s">
        <v>20</v>
      </c>
    </row>
    <row r="58" spans="1:15" s="13" customFormat="1" x14ac:dyDescent="0.25">
      <c r="A58" s="13" cm="1">
        <f t="array" ref="A58">ROW()-ROW(Table24[#Headers])</f>
        <v>57</v>
      </c>
      <c r="B58" s="151" t="s">
        <v>105</v>
      </c>
      <c r="C58" s="15" t="s">
        <v>106</v>
      </c>
      <c r="D58" s="16" t="s">
        <v>107</v>
      </c>
      <c r="E58" s="16"/>
      <c r="F58" s="17" t="e" cm="1">
        <f t="array" aca="1" ref="F58" ca="1">D61HVIS(E58="","",VLOOKUP(E58,'Validation rule'!$A$2:$J$100050,2,FALSE))</f>
        <v>#NAME?</v>
      </c>
      <c r="G58" s="17" t="str">
        <f>IF(E58="","",VLOOKUP(E58,'Validation rule'!$A$2:$J$100050,3,FALSE))</f>
        <v/>
      </c>
      <c r="H58" s="17" t="str">
        <f>IF(E58="","",VLOOKUP(E58,'Validation rule'!$A$2:$J$100050,4,FALSE))</f>
        <v/>
      </c>
      <c r="I58" s="17" t="str">
        <f>IF(E58="","",VLOOKUP(E58,'Validation rule'!$A$2:$J$100050,5,FALSE))</f>
        <v/>
      </c>
      <c r="J58" s="17" t="str">
        <f>IF(E58="","",VLOOKUP(E58,'Validation rule'!$A$2:$J$100050,6,FALSE))</f>
        <v/>
      </c>
      <c r="K58" s="17" t="str">
        <f>IF(E58="","",VLOOKUP(E58,'Validation rule'!$A$2:$J$100050,7,FALSE))</f>
        <v/>
      </c>
      <c r="L58" s="17" t="str">
        <f>IF(E58="","",VLOOKUP(E58,'Validation rule'!$A$2:$J$100050,8,FALSE))</f>
        <v/>
      </c>
      <c r="M58" s="17"/>
    </row>
    <row r="59" spans="1:15" s="13" customFormat="1" ht="95.25" customHeight="1" x14ac:dyDescent="0.25">
      <c r="A59" s="13" cm="1">
        <f t="array" ref="A59">ROW()-ROW(Table24[#Headers])</f>
        <v>58</v>
      </c>
      <c r="B59" s="151"/>
      <c r="C59" s="15" t="s">
        <v>108</v>
      </c>
      <c r="D59" s="16" t="s">
        <v>109</v>
      </c>
      <c r="E59" s="214" t="s">
        <v>110</v>
      </c>
      <c r="F59" s="17" t="e" cm="1">
        <f t="array" aca="1" ref="F59" ca="1">D61HVIS(E59="","",VLOOKUP(E59,'Validation rule'!$A$2:$J$100050,2,FALSE))</f>
        <v>#NAME?</v>
      </c>
      <c r="G59" s="17" t="str">
        <f>IF(E59="","",VLOOKUP(E59,'Validation rule'!$A$2:$J$100050,3,FALSE))</f>
        <v>Internal cross validation</v>
      </c>
      <c r="H59" s="17">
        <f>IF(E59="","",VLOOKUP(E59,'Validation rule'!$A$2:$J$100050,4,FALSE))</f>
        <v>10080</v>
      </c>
      <c r="I59" s="10">
        <f>IF(E59="","",VLOOKUP(E59,'Validation rule'!$A$2:$J$100050,5,FALSE))</f>
        <v>0</v>
      </c>
      <c r="J59" s="17" t="str">
        <f>IF(E59="","",VLOOKUP(E59,'Validation rule'!$A$2:$J$100050,6,FALSE))</f>
        <v>Error, If Authorisation type (12 12 002 000) = C517, then Reference number (12 12 001 000) must be = 'DKCW1' with Journal-number</v>
      </c>
      <c r="K59" s="17" t="str">
        <f>IF(E59="","",VLOOKUP(E59,'Validation rule'!$A$2:$J$100050,7,FALSE))</f>
        <v>Fejl, hvis bevillingstype (12 12 002 000) = C517, skal bevillings reference nummer (12 12 001 000) være = 'DKCW1' med Journal-number</v>
      </c>
      <c r="L59" s="17" t="str">
        <f>IF(E59="","",VLOOKUP(E59,'Validation rule'!$A$2:$J$100050,8,FALSE))</f>
        <v>FT-14160</v>
      </c>
      <c r="M59" s="17" t="s">
        <v>36</v>
      </c>
    </row>
    <row r="60" spans="1:15" s="13" customFormat="1" ht="95.25" customHeight="1" x14ac:dyDescent="0.25">
      <c r="A60" s="13" cm="1">
        <f t="array" ref="A60">ROW()-ROW(Table24[#Headers])</f>
        <v>59</v>
      </c>
      <c r="B60" s="151"/>
      <c r="C60" s="15"/>
      <c r="D60" s="16"/>
      <c r="E60" s="214" t="s">
        <v>111</v>
      </c>
      <c r="F60" s="17" t="e" cm="1">
        <f t="array" aca="1" ref="F60" ca="1">D61HVIS(E60="","",VLOOKUP(E60,'Validation rule'!$A$2:$J$100050,2,FALSE))</f>
        <v>#NAME?</v>
      </c>
      <c r="G60" s="17" t="str">
        <f>IF(E60="","",VLOOKUP(E60,'Validation rule'!$A$2:$J$100050,3,FALSE))</f>
        <v>Internal cross validation</v>
      </c>
      <c r="H60" s="17">
        <f>IF(E60="","",VLOOKUP(E60,'Validation rule'!$A$2:$J$100050,4,FALSE))</f>
        <v>10080</v>
      </c>
      <c r="I60" s="10">
        <f>IF(E60="","",VLOOKUP(E60,'Validation rule'!$A$2:$J$100050,5,FALSE))</f>
        <v>0</v>
      </c>
      <c r="J60" s="17" t="str">
        <f>IF(E60="","",VLOOKUP(E60,'Validation rule'!$A$2:$J$100050,6,FALSE))</f>
        <v>Error, If Authorisation type (12 12 002 000) = C518, then Reference number (12 12 001 000) must be = 'DKCW2' with Journal-number</v>
      </c>
      <c r="K60" s="17" t="str">
        <f>IF(E60="","",VLOOKUP(E60,'Validation rule'!$A$2:$J$100050,7,FALSE))</f>
        <v>Fejl, hvis bevillingstype (12 12 002 000) = C518, skal bevillings reference nummer (12 12 001 000) være = 'DKCW2' med Journal-number</v>
      </c>
      <c r="L60" s="17" t="str">
        <f>IF(E60="","",VLOOKUP(E60,'Validation rule'!$A$2:$J$100050,8,FALSE))</f>
        <v>FT-14160</v>
      </c>
      <c r="M60" s="17" t="s">
        <v>36</v>
      </c>
    </row>
    <row r="61" spans="1:15" s="13" customFormat="1" ht="95.25" customHeight="1" x14ac:dyDescent="0.25">
      <c r="A61" s="13" cm="1">
        <f t="array" ref="A61">ROW()-ROW(Table24[#Headers])</f>
        <v>60</v>
      </c>
      <c r="B61" s="151"/>
      <c r="C61" s="15"/>
      <c r="D61" s="16"/>
      <c r="E61" s="214" t="s">
        <v>112</v>
      </c>
      <c r="F61" s="17" t="e" cm="1">
        <f t="array" aca="1" ref="F61" ca="1">D61HVIS(E61="","",VLOOKUP(E61,'Validation rule'!$A$2:$J$100050,2,FALSE))</f>
        <v>#NAME?</v>
      </c>
      <c r="G61" s="17" t="str">
        <f>IF(E61="","",VLOOKUP(E61,'Validation rule'!$A$2:$J$100050,3,FALSE))</f>
        <v>Internal cross validation</v>
      </c>
      <c r="H61" s="17">
        <f>IF(E61="","",VLOOKUP(E61,'Validation rule'!$A$2:$J$100050,4,FALSE))</f>
        <v>10080</v>
      </c>
      <c r="I61" s="10">
        <f>IF(E61="","",VLOOKUP(E61,'Validation rule'!$A$2:$J$100050,5,FALSE))</f>
        <v>0</v>
      </c>
      <c r="J61" s="17" t="str">
        <f>IF(E61="","",VLOOKUP(E61,'Validation rule'!$A$2:$J$100050,6,FALSE))</f>
        <v>Error, If Authorisation type (12 12 002 000) = C519, then Reference number (12 12 001 000) must be = 'DKCWP' with Journal-number</v>
      </c>
      <c r="K61" s="17" t="str">
        <f>IF(E61="","",VLOOKUP(E61,'Validation rule'!$A$2:$J$100050,7,FALSE))</f>
        <v>Fejl, hvis bevillingstype (12 12 002 000) = C519, skal bevillings reference nummer (12 12 001 000) være = 'DKCWP' med Journal-number</v>
      </c>
      <c r="L61" s="17" t="str">
        <f>IF(E61="","",VLOOKUP(E61,'Validation rule'!$A$2:$J$100050,8,FALSE))</f>
        <v>FT-14160 H2</v>
      </c>
      <c r="M61" s="17" t="s">
        <v>36</v>
      </c>
    </row>
    <row r="62" spans="1:15" s="13" customFormat="1" ht="117" customHeight="1" x14ac:dyDescent="0.25">
      <c r="A62" s="13" cm="1">
        <f t="array" ref="A62">ROW()-ROW(Table24[#Headers])</f>
        <v>61</v>
      </c>
      <c r="B62" s="151"/>
      <c r="C62" s="15"/>
      <c r="D62" s="16"/>
      <c r="E62" s="214" t="s">
        <v>113</v>
      </c>
      <c r="F62" s="17" t="e" cm="1">
        <f t="array" aca="1" ref="F62" ca="1">D61HVIS(E62="","",VLOOKUP(E62,'Validation rule'!$A$2:$J$100050,2,FALSE))</f>
        <v>#NAME?</v>
      </c>
      <c r="G62" s="17" t="str">
        <f>IF(E62="","",VLOOKUP(E62,'Validation rule'!$A$2:$J$100050,3,FALSE))</f>
        <v>External validation
DK-CRS</v>
      </c>
      <c r="H62" s="17">
        <f>IF(E62="","",VLOOKUP(E62,'Validation rule'!$A$2:$J$100050,4,FALSE))</f>
        <v>10080</v>
      </c>
      <c r="I62" s="10" t="str">
        <f>IF(E62="","",VLOOKUP(E62,'Validation rule'!$A$2:$J$100050,5,FALSE))</f>
        <v>DK2031</v>
      </c>
      <c r="J62" s="17" t="str">
        <f>IF(E62="","",VLOOKUP(E62,'Validation rule'!$A$2:$J$100050,6,FALSE))</f>
        <v>Error in "Authorisation refence number" (12 12 001 000) the authorisation does not exist or is not valid.</v>
      </c>
      <c r="K62" s="17" t="str">
        <f>IF(E62="","",VLOOKUP(E62,'Validation rule'!$A$2:$J$100050,7,FALSE))</f>
        <v>Fejl i "Bevillingsnummer" (12 12 001 000) bevillingsnummer eksisterer ikke eller er valid.</v>
      </c>
      <c r="L62" s="17" t="str">
        <f>IF(E62="","",VLOOKUP(E62,'Validation rule'!$A$2:$J$100050,8,FALSE))</f>
        <v>FT-6517
EKS-3444</v>
      </c>
      <c r="M62" s="17" t="s">
        <v>114</v>
      </c>
    </row>
    <row r="63" spans="1:15" s="13" customFormat="1" ht="96" customHeight="1" x14ac:dyDescent="0.25">
      <c r="A63" s="13" cm="1">
        <f t="array" ref="A63">ROW()-ROW(Table24[#Headers])</f>
        <v>62</v>
      </c>
      <c r="B63" s="151"/>
      <c r="C63" s="15" t="s">
        <v>115</v>
      </c>
      <c r="D63" s="16" t="s">
        <v>100</v>
      </c>
      <c r="E63" s="16" t="s">
        <v>116</v>
      </c>
      <c r="F63" s="17" t="e" cm="1">
        <f t="array" aca="1" ref="F63" ca="1">D61HVIS(E63="","",VLOOKUP(E63,'Validation rule'!$A$2:$J$100050,2,FALSE))</f>
        <v>#NAME?</v>
      </c>
      <c r="G63" s="17" t="str">
        <f>IF(E63="","",VLOOKUP(E63,'Validation rule'!$A$2:$J$100050,3,FALSE))</f>
        <v>Internal cross validation</v>
      </c>
      <c r="H63" s="17">
        <f>IF(E63="","",VLOOKUP(E63,'Validation rule'!$A$2:$J$100050,4,FALSE))</f>
        <v>10080</v>
      </c>
      <c r="I63" s="17">
        <f>IF(E63="","",VLOOKUP(E63,'Validation rule'!$A$2:$J$100050,5,FALSE))</f>
        <v>0</v>
      </c>
      <c r="J63" s="17">
        <f>IF(E63="","",VLOOKUP(E63,'Validation rule'!$A$2:$J$100050,6,FALSE))</f>
        <v>0</v>
      </c>
      <c r="K63" s="17">
        <f>IF(E63="","",VLOOKUP(E63,'Validation rule'!$A$2:$J$100050,7,FALSE))</f>
        <v>0</v>
      </c>
      <c r="L63" s="17" t="str">
        <f>IF(E63="","",VLOOKUP(E63,'Validation rule'!$A$2:$J$100050,8,FALSE))</f>
        <v>FT-11238</v>
      </c>
      <c r="M63" s="17" t="s">
        <v>20</v>
      </c>
    </row>
    <row r="64" spans="1:15" s="13" customFormat="1" ht="96" customHeight="1" x14ac:dyDescent="0.25">
      <c r="A64" s="13" cm="1">
        <f t="array" ref="A64">ROW()-ROW(Table24[#Headers])</f>
        <v>63</v>
      </c>
      <c r="B64" s="151"/>
      <c r="C64" s="15"/>
      <c r="D64" s="16"/>
      <c r="E64" s="214" t="s">
        <v>37</v>
      </c>
      <c r="F64" s="17" t="e" cm="1">
        <f t="array" aca="1" ref="F64" ca="1">D61HVIS(E64="","",VLOOKUP(E64,'Validation rule'!$A$2:$J$100050,2,FALSE))</f>
        <v>#NAME?</v>
      </c>
      <c r="G64" s="17" t="str">
        <f>IF(E64="","",VLOOKUP(E64,'Validation rule'!$A$2:$J$100050,3,FALSE))</f>
        <v>Internal cross validation</v>
      </c>
      <c r="H64" s="17">
        <f>IF(E64="","",VLOOKUP(E64,'Validation rule'!$A$2:$J$100050,4,FALSE))</f>
        <v>10080</v>
      </c>
      <c r="I64" s="10">
        <f>IF(E64="","",VLOOKUP(E64,'Validation rule'!$A$2:$J$100050,5,FALSE))</f>
        <v>0</v>
      </c>
      <c r="J64" s="17" t="str">
        <f>IF(E64="","",VLOOKUP(E64,'Validation rule'!$A$2:$J$100050,6,FALSE))</f>
        <v>Error, If requested procedure (11 09 001 000) = 71, then Authorisation Type (12 12 002 000) must be C517, C518 or C519</v>
      </c>
      <c r="K64" s="17" t="str">
        <f>IF(E64="","",VLOOKUP(E64,'Validation rule'!$A$2:$J$100050,7,FALSE))</f>
        <v>Fejl, når 'Anmodede procedurekode' (11 09 001 000) er 71 skal 'Bevillingstype' (12 12 001 000) være C517, C518 or C519.</v>
      </c>
      <c r="L64" s="17" t="str">
        <f>IF(E64="","",VLOOKUP(E64,'Validation rule'!$A$2:$J$100050,8,FALSE))</f>
        <v xml:space="preserve">FT-14160 </v>
      </c>
      <c r="M64" s="17" t="s">
        <v>36</v>
      </c>
    </row>
    <row r="65" spans="1:13" s="13" customFormat="1" ht="96" customHeight="1" x14ac:dyDescent="0.25">
      <c r="A65" s="13" cm="1">
        <f t="array" ref="A65">ROW()-ROW(Table24[#Headers])</f>
        <v>64</v>
      </c>
      <c r="B65" s="151"/>
      <c r="C65" s="15"/>
      <c r="D65" s="16"/>
      <c r="E65" s="215"/>
      <c r="F65" s="17" t="e" cm="1">
        <f t="array" aca="1" ref="F65" ca="1">D61HVIS(E65="","",VLOOKUP(E65,'Validation rule'!$A$2:$J$100050,2,FALSE))</f>
        <v>#NAME?</v>
      </c>
      <c r="G65" s="17" t="str">
        <f>IF(E65="","",VLOOKUP(E65,'Validation rule'!$A$2:$J$100050,3,FALSE))</f>
        <v/>
      </c>
      <c r="H65" s="17" t="str">
        <f>IF(E65="","",VLOOKUP(E65,'Validation rule'!$A$2:$J$100050,4,FALSE))</f>
        <v/>
      </c>
      <c r="I65" s="10" t="str">
        <f>IF(E65="","",VLOOKUP(E65,'Validation rule'!$A$2:$J$100050,5,FALSE))</f>
        <v/>
      </c>
      <c r="J65" s="17" t="str">
        <f>IF(E65="","",VLOOKUP(E65,'Validation rule'!$A$2:$J$100050,6,FALSE))</f>
        <v/>
      </c>
      <c r="K65" s="17" t="str">
        <f>IF(E65="","",VLOOKUP(E65,'Validation rule'!$A$2:$J$100050,7,FALSE))</f>
        <v/>
      </c>
      <c r="L65" s="17" t="str">
        <f>IF(E65="","",VLOOKUP(E65,'Validation rule'!$A$2:$J$100050,8,FALSE))</f>
        <v/>
      </c>
      <c r="M65" s="17"/>
    </row>
    <row r="66" spans="1:13" s="13" customFormat="1" x14ac:dyDescent="0.25">
      <c r="A66" s="13" cm="1">
        <f t="array" ref="A66">ROW()-ROW(Table24[#Headers])</f>
        <v>65</v>
      </c>
      <c r="B66" s="151" t="s">
        <v>117</v>
      </c>
      <c r="C66" s="15" t="s">
        <v>118</v>
      </c>
      <c r="D66" s="16" t="s">
        <v>119</v>
      </c>
      <c r="E66" s="16"/>
      <c r="F66" s="17" t="e" cm="1">
        <f t="array" aca="1" ref="F66" ca="1">D61HVIS(E66="","",VLOOKUP(E66,'Validation rule'!$A$2:$J$100050,2,FALSE))</f>
        <v>#NAME?</v>
      </c>
      <c r="G66" s="17" t="str">
        <f>IF(E66="","",VLOOKUP(E66,'Validation rule'!$A$2:$J$100050,3,FALSE))</f>
        <v/>
      </c>
      <c r="H66" s="17" t="str">
        <f>IF(E66="","",VLOOKUP(E66,'Validation rule'!$A$2:$J$100050,4,FALSE))</f>
        <v/>
      </c>
      <c r="I66" s="17" t="str">
        <f>IF(E66="","",VLOOKUP(E66,'Validation rule'!$A$2:$J$100050,5,FALSE))</f>
        <v/>
      </c>
      <c r="J66" s="17" t="str">
        <f>IF(E66="","",VLOOKUP(E66,'Validation rule'!$A$2:$J$100050,6,FALSE))</f>
        <v/>
      </c>
      <c r="K66" s="17" t="str">
        <f>IF(E66="","",VLOOKUP(E66,'Validation rule'!$A$2:$J$100050,7,FALSE))</f>
        <v/>
      </c>
      <c r="L66" s="17" t="str">
        <f>IF(E66="","",VLOOKUP(E66,'Validation rule'!$A$2:$J$100050,8,FALSE))</f>
        <v/>
      </c>
      <c r="M66" s="17"/>
    </row>
    <row r="67" spans="1:13" s="13" customFormat="1" ht="90" customHeight="1" x14ac:dyDescent="0.25">
      <c r="A67" s="13" cm="1">
        <f t="array" ref="A67">ROW()-ROW(Table24[#Headers])</f>
        <v>66</v>
      </c>
      <c r="B67" s="151"/>
      <c r="C67" s="15" t="s">
        <v>120</v>
      </c>
      <c r="D67" s="16" t="s">
        <v>121</v>
      </c>
      <c r="E67" s="214" t="s">
        <v>122</v>
      </c>
      <c r="F67" s="17" t="e" cm="1">
        <f t="array" aca="1" ref="F67" ca="1">D61HVIS(E67="","",VLOOKUP(E67,'Validation rule'!$A$2:$J$100050,2,FALSE))</f>
        <v>#NAME?</v>
      </c>
      <c r="G67" s="17" t="str">
        <f>IF(E67="","",VLOOKUP(E67,'Validation rule'!$A$2:$J$100050,3,FALSE))</f>
        <v>Reference data validation</v>
      </c>
      <c r="H67" s="17">
        <f>IF(E67="","",VLOOKUP(E67,'Validation rule'!$A$2:$J$100050,4,FALSE))</f>
        <v>10080</v>
      </c>
      <c r="I67" s="17">
        <f>IF(E67="","",VLOOKUP(E67,'Validation rule'!$A$2:$J$100050,5,FALSE))</f>
        <v>0</v>
      </c>
      <c r="J67" s="17" t="str">
        <f>IF(E67="","",VLOOKUP(E67,'Validation rule'!$A$2:$J$100050,6,FALSE))</f>
        <v>Error in 'Exporter country'  (13 01 018 020)  is incorrect, country code must be found in the EU GEONOM code list (country code for 3rd countries).</v>
      </c>
      <c r="K67" s="17" t="str">
        <f>IF(E67="","",VLOOKUP(E67,'Validation rule'!$A$2:$J$100050,7,FALSE))</f>
        <v>Fejl i "Eksportør landekode" (13 01 018 020), er ikke validt, landekode skal findes i EU's GEONOM codelist (landekode for 3.lande)</v>
      </c>
      <c r="L67" s="17" t="str">
        <f>IF(E67="","",VLOOKUP(E67,'Validation rule'!$A$2:$J$100050,8,FALSE))</f>
        <v>FT-5204</v>
      </c>
      <c r="M67" s="17" t="s">
        <v>17</v>
      </c>
    </row>
    <row r="68" spans="1:13" s="13" customFormat="1" ht="115.5" customHeight="1" x14ac:dyDescent="0.25">
      <c r="A68" s="13" cm="1">
        <f t="array" ref="A68">ROW()-ROW(Table24[#Headers])</f>
        <v>67</v>
      </c>
      <c r="B68" s="151"/>
      <c r="C68" s="15"/>
      <c r="D68" s="16"/>
      <c r="E68" s="214" t="s">
        <v>123</v>
      </c>
      <c r="F68" s="17" t="e" cm="1">
        <f t="array" aca="1" ref="F68" ca="1">D61HVIS(E68="","",VLOOKUP(E68,'Validation rule'!$A$2:$J$100050,2,FALSE))</f>
        <v>#NAME?</v>
      </c>
      <c r="G68" s="17" t="str">
        <f>IF(E68="","",VLOOKUP(E68,'Validation rule'!$A$2:$J$100050,3,FALSE))</f>
        <v>External validation
TARIFF</v>
      </c>
      <c r="H68" s="17">
        <f>IF(E68="","",VLOOKUP(E68,'Validation rule'!$A$2:$J$100050,4,FALSE))</f>
        <v>10080</v>
      </c>
      <c r="I68" s="17" t="str">
        <f>IF(E68="","",VLOOKUP(E68,'Validation rule'!$A$2:$J$100050,5,FALSE))</f>
        <v>DK11051</v>
      </c>
      <c r="J68" s="17" t="str">
        <f>IF(E68="","",VLOOKUP(E68,'Validation rule'!$A$2:$J$100050,6,FALSE))</f>
        <v>Error in "Exporter country" (13 01 018 020) the country code does not exist.</v>
      </c>
      <c r="K68" s="17" t="str">
        <f>IF(E68="","",VLOOKUP(E68,'Validation rule'!$A$2:$J$100050,7,FALSE))</f>
        <v xml:space="preserve">Fejl i "Eksportør landekode" (13 01 018 020), den landekode som er angivet findes ikke. </v>
      </c>
      <c r="L68" s="17" t="str">
        <f>IF(E68="","",VLOOKUP(E68,'Validation rule'!$A$2:$J$100050,8,FALSE))</f>
        <v>FT-7173</v>
      </c>
      <c r="M68" s="17" t="s">
        <v>17</v>
      </c>
    </row>
    <row r="69" spans="1:13" s="13" customFormat="1" x14ac:dyDescent="0.25">
      <c r="A69" s="13" cm="1">
        <f t="array" ref="A69">ROW()-ROW(Table24[#Headers])</f>
        <v>68</v>
      </c>
      <c r="B69" s="151" t="s">
        <v>124</v>
      </c>
      <c r="C69" s="15" t="s">
        <v>125</v>
      </c>
      <c r="D69" s="16" t="s">
        <v>126</v>
      </c>
      <c r="E69" s="16"/>
      <c r="F69" s="17" t="e" cm="1">
        <f t="array" aca="1" ref="F69" ca="1">D61HVIS(E69="","",VLOOKUP(E69,'Validation rule'!$A$2:$J$100050,2,FALSE))</f>
        <v>#NAME?</v>
      </c>
      <c r="G69" s="17" t="str">
        <f>IF(E69="","",VLOOKUP(E69,'Validation rule'!$A$2:$J$100050,3,FALSE))</f>
        <v/>
      </c>
      <c r="H69" s="17" t="str">
        <f>IF(E69="","",VLOOKUP(E69,'Validation rule'!$A$2:$J$100050,4,FALSE))</f>
        <v/>
      </c>
      <c r="I69" s="17" t="str">
        <f>IF(E69="","",VLOOKUP(E69,'Validation rule'!$A$2:$J$100050,5,FALSE))</f>
        <v/>
      </c>
      <c r="J69" s="17" t="str">
        <f>IF(E69="","",VLOOKUP(E69,'Validation rule'!$A$2:$J$100050,6,FALSE))</f>
        <v/>
      </c>
      <c r="K69" s="17" t="str">
        <f>IF(E69="","",VLOOKUP(E69,'Validation rule'!$A$2:$J$100050,7,FALSE))</f>
        <v/>
      </c>
      <c r="L69" s="17" t="str">
        <f>IF(E69="","",VLOOKUP(E69,'Validation rule'!$A$2:$J$100050,8,FALSE))</f>
        <v/>
      </c>
      <c r="M69" s="17"/>
    </row>
    <row r="70" spans="1:13" s="13" customFormat="1" x14ac:dyDescent="0.25">
      <c r="A70" s="13" cm="1">
        <f t="array" ref="A70">ROW()-ROW(Table24[#Headers])</f>
        <v>69</v>
      </c>
      <c r="B70" s="151"/>
      <c r="C70" s="15"/>
      <c r="D70" s="16"/>
      <c r="E70" s="16"/>
      <c r="F70" s="17" t="e" cm="1">
        <f t="array" aca="1" ref="F70" ca="1">D61HVIS(E70="","",VLOOKUP(E70,'Validation rule'!$A$2:$J$100050,2,FALSE))</f>
        <v>#NAME?</v>
      </c>
      <c r="G70" s="17" t="str">
        <f>IF(E70="","",VLOOKUP(E70,'Validation rule'!$A$2:$J$100050,3,FALSE))</f>
        <v/>
      </c>
      <c r="H70" s="17" t="str">
        <f>IF(E70="","",VLOOKUP(E70,'Validation rule'!$A$2:$J$100050,4,FALSE))</f>
        <v/>
      </c>
      <c r="I70" s="17" t="str">
        <f>IF(E70="","",VLOOKUP(E70,'Validation rule'!$A$2:$J$100050,5,FALSE))</f>
        <v/>
      </c>
      <c r="J70" s="17" t="str">
        <f>IF(E70="","",VLOOKUP(E70,'Validation rule'!$A$2:$J$100050,6,FALSE))</f>
        <v/>
      </c>
      <c r="K70" s="17" t="str">
        <f>IF(E70="","",VLOOKUP(E70,'Validation rule'!$A$2:$J$100050,7,FALSE))</f>
        <v/>
      </c>
      <c r="L70" s="17" t="str">
        <f>IF(E70="","",VLOOKUP(E70,'Validation rule'!$A$2:$J$100050,8,FALSE))</f>
        <v/>
      </c>
      <c r="M70" s="17"/>
    </row>
    <row r="71" spans="1:13" s="13" customFormat="1" x14ac:dyDescent="0.25">
      <c r="A71" s="13" cm="1">
        <f t="array" ref="A71">ROW()-ROW(Table24[#Headers])</f>
        <v>70</v>
      </c>
      <c r="B71" s="151" t="s">
        <v>127</v>
      </c>
      <c r="C71" s="15" t="s">
        <v>128</v>
      </c>
      <c r="D71" s="16" t="s">
        <v>129</v>
      </c>
      <c r="E71" s="16"/>
      <c r="F71" s="17" t="e" cm="1">
        <f t="array" aca="1" ref="F71" ca="1">D61HVIS(E71="","",VLOOKUP(E71,'Validation rule'!$A$2:$J$100050,2,FALSE))</f>
        <v>#NAME?</v>
      </c>
      <c r="G71" s="17" t="str">
        <f>IF(E71="","",VLOOKUP(E71,'Validation rule'!$A$2:$J$100050,3,FALSE))</f>
        <v/>
      </c>
      <c r="H71" s="17" t="str">
        <f>IF(E71="","",VLOOKUP(E71,'Validation rule'!$A$2:$J$100050,4,FALSE))</f>
        <v/>
      </c>
      <c r="I71" s="17" t="str">
        <f>IF(E71="","",VLOOKUP(E71,'Validation rule'!$A$2:$J$100050,5,FALSE))</f>
        <v/>
      </c>
      <c r="J71" s="17" t="str">
        <f>IF(E71="","",VLOOKUP(E71,'Validation rule'!$A$2:$J$100050,6,FALSE))</f>
        <v/>
      </c>
      <c r="K71" s="17" t="str">
        <f>IF(E71="","",VLOOKUP(E71,'Validation rule'!$A$2:$J$100050,7,FALSE))</f>
        <v/>
      </c>
      <c r="L71" s="17" t="str">
        <f>IF(E71="","",VLOOKUP(E71,'Validation rule'!$A$2:$J$100050,8,FALSE))</f>
        <v/>
      </c>
      <c r="M71" s="17"/>
    </row>
    <row r="72" spans="1:13" s="13" customFormat="1" ht="59.25" customHeight="1" x14ac:dyDescent="0.25">
      <c r="A72" s="13" cm="1">
        <f t="array" ref="A72">ROW()-ROW(Table24[#Headers])</f>
        <v>71</v>
      </c>
      <c r="B72" s="151"/>
      <c r="C72" s="15" t="s">
        <v>130</v>
      </c>
      <c r="D72" s="16" t="s">
        <v>121</v>
      </c>
      <c r="E72" s="16" t="s">
        <v>131</v>
      </c>
      <c r="F72" s="17" t="e" cm="1">
        <f t="array" aca="1" ref="F72" ca="1">D61HVIS(E72="","",VLOOKUP(E72,'Validation rule'!$A$2:$J$100050,2,FALSE))</f>
        <v>#NAME?</v>
      </c>
      <c r="G72" s="17" t="str">
        <f>IF(E72="","",VLOOKUP(E72,'Validation rule'!$A$2:$J$100050,3,FALSE))</f>
        <v>Internal field validation</v>
      </c>
      <c r="H72" s="17">
        <f>IF(E72="","",VLOOKUP(E72,'Validation rule'!$A$2:$J$100050,4,FALSE))</f>
        <v>10080</v>
      </c>
      <c r="I72" s="17" t="str">
        <f>IF(E72="","",VLOOKUP(E72,'Validation rule'!$A$2:$J$100050,5,FALSE))</f>
        <v>DK1040</v>
      </c>
      <c r="J72" s="17" t="str">
        <f>IF(E72="","",VLOOKUP(E72,'Validation rule'!$A$2:$J$100050,6,FALSE))</f>
        <v>Error in country code of the importer (13 04 018 020), it must be "DK".</v>
      </c>
      <c r="K72" s="17" t="str">
        <f>IF(E72="","",VLOOKUP(E72,'Validation rule'!$A$2:$J$100050,7,FALSE))</f>
        <v>Fejl i Landekode i datafelt 13 04 018 020 "Importør" er forkert, det skal være "DK".</v>
      </c>
      <c r="L72" s="17" t="str">
        <f>IF(E72="","",VLOOKUP(E72,'Validation rule'!$A$2:$J$100050,8,FALSE))</f>
        <v>FT-3697
FT-11238 (H1)</v>
      </c>
      <c r="M72" s="17" t="s">
        <v>50</v>
      </c>
    </row>
    <row r="73" spans="1:13" s="13" customFormat="1" ht="108.75" customHeight="1" x14ac:dyDescent="0.25">
      <c r="A73" s="13" cm="1">
        <f t="array" ref="A73">ROW()-ROW(Table24[#Headers])</f>
        <v>72</v>
      </c>
      <c r="B73" s="151"/>
      <c r="C73" s="15" t="s">
        <v>130</v>
      </c>
      <c r="D73" s="16" t="s">
        <v>121</v>
      </c>
      <c r="E73" s="214" t="s">
        <v>132</v>
      </c>
      <c r="F73" s="17" t="e" cm="1">
        <f t="array" aca="1" ref="F73" ca="1">D61HVIS(E73="","",VLOOKUP(E73,'Validation rule'!$A$2:$J$100050,2,FALSE))</f>
        <v>#NAME?</v>
      </c>
      <c r="G73" s="17" t="str">
        <f>IF(E73="","",VLOOKUP(E73,'Validation rule'!$A$2:$J$100050,3,FALSE))</f>
        <v>Internal cross validation</v>
      </c>
      <c r="H73" s="17">
        <f>IF(E73="","",VLOOKUP(E73,'Validation rule'!$A$2:$J$100050,4,FALSE))</f>
        <v>10080</v>
      </c>
      <c r="I73" s="17" t="str">
        <f>IF(E73="","",VLOOKUP(E73,'Validation rule'!$A$2:$J$100050,5,FALSE))</f>
        <v>DK1085</v>
      </c>
      <c r="J73" s="17" t="str">
        <f>IF(E73="","",VLOOKUP(E73,'Validation rule'!$A$2:$J$100050,6,FALSE))</f>
        <v>Error: it is only when a valid EORI number is in data element 13 04 017 000 identification number of the importer that data element 13 04 018 020 country code of the importer must be filled in.</v>
      </c>
      <c r="K73" s="17" t="str">
        <f>IF(E73="","",VLOOKUP(E73,'Validation rule'!$A$2:$J$100050,7,FALSE))</f>
        <v xml:space="preserve">Fejl:  Kun hvis der er et validt EORI nr. i dataelement 13 04 017 000 importøridentifikationsnummer så skal dataelement 13 04 018 020 landekode være udfyldt. </v>
      </c>
      <c r="L73" s="17" t="str">
        <f>IF(E73="","",VLOOKUP(E73,'Validation rule'!$A$2:$J$100050,8,FALSE))</f>
        <v>FT-10157</v>
      </c>
      <c r="M73" s="17" t="s">
        <v>50</v>
      </c>
    </row>
    <row r="74" spans="1:13" s="13" customFormat="1" x14ac:dyDescent="0.25">
      <c r="A74" s="13" cm="1">
        <f t="array" ref="A74">ROW()-ROW(Table24[#Headers])</f>
        <v>73</v>
      </c>
      <c r="B74" s="151" t="s">
        <v>133</v>
      </c>
      <c r="C74" s="15" t="s">
        <v>134</v>
      </c>
      <c r="D74" s="16" t="s">
        <v>126</v>
      </c>
      <c r="E74" s="16"/>
      <c r="F74" s="17" t="e" cm="1">
        <f t="array" aca="1" ref="F74" ca="1">D61HVIS(E74="","",VLOOKUP(E74,'Validation rule'!$A$2:$J$100050,2,FALSE))</f>
        <v>#NAME?</v>
      </c>
      <c r="G74" s="17" t="str">
        <f>IF(E74="","",VLOOKUP(E74,'Validation rule'!$A$2:$J$100050,3,FALSE))</f>
        <v/>
      </c>
      <c r="H74" s="17" t="str">
        <f>IF(E74="","",VLOOKUP(E74,'Validation rule'!$A$2:$J$100050,4,FALSE))</f>
        <v/>
      </c>
      <c r="I74" s="17" t="str">
        <f>IF(E74="","",VLOOKUP(E74,'Validation rule'!$A$2:$J$100050,5,FALSE))</f>
        <v/>
      </c>
      <c r="J74" s="17" t="str">
        <f>IF(E74="","",VLOOKUP(E74,'Validation rule'!$A$2:$J$100050,6,FALSE))</f>
        <v/>
      </c>
      <c r="K74" s="17" t="str">
        <f>IF(E74="","",VLOOKUP(E74,'Validation rule'!$A$2:$J$100050,7,FALSE))</f>
        <v/>
      </c>
      <c r="L74" s="17" t="str">
        <f>IF(E74="","",VLOOKUP(E74,'Validation rule'!$A$2:$J$100050,8,FALSE))</f>
        <v/>
      </c>
      <c r="M74" s="17"/>
    </row>
    <row r="75" spans="1:13" s="13" customFormat="1" ht="105" customHeight="1" x14ac:dyDescent="0.25">
      <c r="A75" s="13" cm="1">
        <f t="array" ref="A75">ROW()-ROW(Table24[#Headers])</f>
        <v>74</v>
      </c>
      <c r="B75" s="151"/>
      <c r="C75" s="15"/>
      <c r="D75" s="16"/>
      <c r="E75" s="16" t="s">
        <v>135</v>
      </c>
      <c r="F75" s="17" t="e" cm="1">
        <f t="array" aca="1" ref="F75" ca="1">D61HVIS(E75="","",VLOOKUP(E75,'Validation rule'!$A$2:$J$100050,2,FALSE))</f>
        <v>#NAME?</v>
      </c>
      <c r="G75" s="17" t="str">
        <f>IF(E75="","",VLOOKUP(E75,'Validation rule'!$A$2:$J$100050,3,FALSE))</f>
        <v>External validation
DK-CRS</v>
      </c>
      <c r="H75" s="17">
        <f>IF(E75="","",VLOOKUP(E75,'Validation rule'!$A$2:$J$100050,4,FALSE))</f>
        <v>10080</v>
      </c>
      <c r="I75" s="17" t="str">
        <f>IF(E75="","",VLOOKUP(E75,'Validation rule'!$A$2:$J$100050,5,FALSE))</f>
        <v>DK2001</v>
      </c>
      <c r="J75" s="17" t="str">
        <f>IF(E75="","",VLOOKUP(E75,'Validation rule'!$A$2:$J$100050,6,FALSE))</f>
        <v>Error in "Importer identification no" (13 04 017 000), the number does not exist or is not valid.</v>
      </c>
      <c r="K75" s="17" t="str">
        <f>IF(E75="","",VLOOKUP(E75,'Validation rule'!$A$2:$J$100050,7,FALSE))</f>
        <v>Fejl i "Importør identifikations nummer" (13 04 017 000), nummeret eksisterer ikke eller er ikke validt.</v>
      </c>
      <c r="L75" s="17" t="str">
        <f>IF(E75="","",VLOOKUP(E75,'Validation rule'!$A$2:$J$100050,8,FALSE))</f>
        <v>FT-3730,  FT-5627
FT-6517 (H1)</v>
      </c>
      <c r="M75" s="17" t="s">
        <v>50</v>
      </c>
    </row>
    <row r="76" spans="1:13" s="13" customFormat="1" ht="105" customHeight="1" x14ac:dyDescent="0.25">
      <c r="A76" s="13" cm="1">
        <f t="array" ref="A76">ROW()-ROW(Table24[#Headers])</f>
        <v>75</v>
      </c>
      <c r="B76" s="151"/>
      <c r="C76" s="15"/>
      <c r="D76" s="16"/>
      <c r="E76" s="16" t="s">
        <v>136</v>
      </c>
      <c r="F76" s="17" t="e" cm="1">
        <f t="array" aca="1" ref="F76" ca="1">D61HVIS(E76="","",VLOOKUP(E76,'Validation rule'!$A$2:$J$100050,2,FALSE))</f>
        <v>#NAME?</v>
      </c>
      <c r="G76" s="17" t="str">
        <f>IF(E76="","",VLOOKUP(E76,'Validation rule'!$A$2:$J$100050,3,FALSE))</f>
        <v>Internal cross validation</v>
      </c>
      <c r="H76" s="17">
        <f>IF(E76="","",VLOOKUP(E76,'Validation rule'!$A$2:$J$100050,4,FALSE))</f>
        <v>10080</v>
      </c>
      <c r="I76" s="17">
        <f>IF(E76="","",VLOOKUP(E76,'Validation rule'!$A$2:$J$100050,5,FALSE))</f>
        <v>0</v>
      </c>
      <c r="J76" s="17" t="str">
        <f>IF(E76="","",VLOOKUP(E76,'Validation rule'!$A$2:$J$100050,6,FALSE))</f>
        <v>Error: when "Importer identification number" (13 04 017 000) is an EORI number, then the name and adress must not be filled in.</v>
      </c>
      <c r="K76" s="17" t="str">
        <f>IF(E76="","",VLOOKUP(E76,'Validation rule'!$A$2:$J$100050,7,FALSE))</f>
        <v>Fejl, når "Importørens identifikations nummer" (13 04 017 000) er udfyldt med et EORI nr, må navn og adresse ikke udfyldes for importør (13 04 000 000).</v>
      </c>
      <c r="L76" s="17" t="str">
        <f>IF(E76="","",VLOOKUP(E76,'Validation rule'!$A$2:$J$100050,8,FALSE))</f>
        <v>FT-5204</v>
      </c>
      <c r="M76" s="17" t="s">
        <v>17</v>
      </c>
    </row>
    <row r="77" spans="1:13" s="13" customFormat="1" ht="105" customHeight="1" x14ac:dyDescent="0.25">
      <c r="A77" s="13" cm="1">
        <f t="array" ref="A77">ROW()-ROW(Table24[#Headers])</f>
        <v>76</v>
      </c>
      <c r="B77" s="151"/>
      <c r="C77" s="15"/>
      <c r="D77" s="16"/>
      <c r="E77" s="214" t="s">
        <v>137</v>
      </c>
      <c r="F77" s="17" t="e" cm="1">
        <f t="array" aca="1" ref="F77" ca="1">D61HVIS(E77="","",VLOOKUP(E77,'Validation rule'!$A$2:$J$100050,2,FALSE))</f>
        <v>#NAME?</v>
      </c>
      <c r="G77" s="17" t="str">
        <f>IF(E77="","",VLOOKUP(E77,'Validation rule'!$A$2:$J$100050,3,FALSE))</f>
        <v>Internal cross validation</v>
      </c>
      <c r="H77" s="17">
        <f>IF(E77="","",VLOOKUP(E77,'Validation rule'!$A$2:$J$100050,4,FALSE))</f>
        <v>10080</v>
      </c>
      <c r="I77" s="17" t="str">
        <f>IF(E77="","",VLOOKUP(E77,'Validation rule'!$A$2:$J$100050,5,FALSE))</f>
        <v>DK1041</v>
      </c>
      <c r="J77" s="17" t="str">
        <f>IF(E77="","",VLOOKUP(E77,'Validation rule'!$A$2:$J$100050,6,FALSE))</f>
        <v>Error in "Importer" (13 04 000 000), name and adress must be populated in 13 04 000 000, when "Importer Identification Number" (13 04 017 000) is DK09999981.</v>
      </c>
      <c r="K77" s="17" t="str">
        <f>IF(E77="","",VLOOKUP(E77,'Validation rule'!$A$2:$J$100050,7,FALSE))</f>
        <v>Fejl i "importør" (13 04 000 000), der skal angives navn og adresse, når der i "importør identifikations nummer" (13 04 017 000) er angivet DK09999981.</v>
      </c>
      <c r="L77" s="17" t="str">
        <f>IF(E77="","",VLOOKUP(E77,'Validation rule'!$A$2:$J$100050,8,FALSE))</f>
        <v>FT-3697
FT-11238 (H1)</v>
      </c>
      <c r="M77" s="17" t="s">
        <v>50</v>
      </c>
    </row>
    <row r="78" spans="1:13" s="13" customFormat="1" ht="105" customHeight="1" x14ac:dyDescent="0.25">
      <c r="A78" s="13" cm="1">
        <f t="array" ref="A78">ROW()-ROW(Table24[#Headers])</f>
        <v>77</v>
      </c>
      <c r="B78" s="151"/>
      <c r="C78" s="15"/>
      <c r="D78" s="16"/>
      <c r="E78" s="214" t="s">
        <v>138</v>
      </c>
      <c r="F78" s="17" t="e" cm="1">
        <f t="array" aca="1" ref="F78" ca="1">D61HVIS(E78="","",VLOOKUP(E78,'Validation rule'!$A$2:$J$100050,2,FALSE))</f>
        <v>#NAME?</v>
      </c>
      <c r="G78" s="17" t="str">
        <f>IF(E78="","",VLOOKUP(E78,'Validation rule'!$A$2:$J$100050,3,FALSE))</f>
        <v>External cross validation
DK-CRS</v>
      </c>
      <c r="H78" s="17">
        <f>IF(E78="","",VLOOKUP(E78,'Validation rule'!$A$2:$J$100050,4,FALSE))</f>
        <v>10080</v>
      </c>
      <c r="I78" s="17" t="str">
        <f>IF(E78="","",VLOOKUP(E78,'Validation rule'!$A$2:$J$100050,5,FALSE))</f>
        <v>DK2012</v>
      </c>
      <c r="J78" s="17" t="str">
        <f>IF(E78="","",VLOOKUP(E78,'Validation rule'!$A$2:$J$100050,6,FALSE))</f>
        <v>Error, in "Importer identification No." (13 04 017 000) , the importer must be registered as an importer in DK.</v>
      </c>
      <c r="K78" s="17" t="str">
        <f>IF(E78="","",VLOOKUP(E78,'Validation rule'!$A$2:$J$100050,7,FALSE))</f>
        <v>Fejl i "Importør identifikations Nr." (13 04 017 000) , importøren skal være importørregistreret i DK.</v>
      </c>
      <c r="L78" s="17" t="str">
        <f>IF(E78="","",VLOOKUP(E78,'Validation rule'!$A$2:$J$100050,8,FALSE))</f>
        <v>FT-5154</v>
      </c>
      <c r="M78" s="17" t="s">
        <v>17</v>
      </c>
    </row>
    <row r="79" spans="1:13" s="13" customFormat="1" x14ac:dyDescent="0.25">
      <c r="A79" s="13" cm="1">
        <f t="array" ref="A79">ROW()-ROW(Table24[#Headers])</f>
        <v>78</v>
      </c>
      <c r="B79" s="151" t="s">
        <v>139</v>
      </c>
      <c r="C79" s="15" t="s">
        <v>140</v>
      </c>
      <c r="D79" s="16" t="s">
        <v>141</v>
      </c>
      <c r="E79" s="16"/>
      <c r="F79" s="17" t="e" cm="1">
        <f t="array" aca="1" ref="F79" ca="1">D61HVIS(E79="","",VLOOKUP(E79,'Validation rule'!$A$2:$J$100050,2,FALSE))</f>
        <v>#NAME?</v>
      </c>
      <c r="G79" s="17" t="str">
        <f>IF(E79="","",VLOOKUP(E79,'Validation rule'!$A$2:$J$100050,3,FALSE))</f>
        <v/>
      </c>
      <c r="H79" s="17" t="str">
        <f>IF(E79="","",VLOOKUP(E79,'Validation rule'!$A$2:$J$100050,4,FALSE))</f>
        <v/>
      </c>
      <c r="I79" s="17" t="str">
        <f>IF(E79="","",VLOOKUP(E79,'Validation rule'!$A$2:$J$100050,5,FALSE))</f>
        <v/>
      </c>
      <c r="J79" s="17" t="str">
        <f>IF(E79="","",VLOOKUP(E79,'Validation rule'!$A$2:$J$100050,6,FALSE))</f>
        <v/>
      </c>
      <c r="K79" s="17" t="str">
        <f>IF(E79="","",VLOOKUP(E79,'Validation rule'!$A$2:$J$100050,7,FALSE))</f>
        <v/>
      </c>
      <c r="L79" s="17" t="str">
        <f>IF(E79="","",VLOOKUP(E79,'Validation rule'!$A$2:$J$100050,8,FALSE))</f>
        <v/>
      </c>
      <c r="M79" s="17"/>
    </row>
    <row r="80" spans="1:13" s="13" customFormat="1" ht="171.75" customHeight="1" x14ac:dyDescent="0.25">
      <c r="A80" s="13" cm="1">
        <f t="array" ref="A80">ROW()-ROW(Table24[#Headers])</f>
        <v>79</v>
      </c>
      <c r="B80" s="151"/>
      <c r="C80" s="15" t="s">
        <v>142</v>
      </c>
      <c r="D80" s="16"/>
      <c r="E80" s="214" t="s">
        <v>143</v>
      </c>
      <c r="F80" s="17" t="e" cm="1">
        <f t="array" aca="1" ref="F80" ca="1">D61HVIS(E80="","",VLOOKUP(E80,'Validation rule'!$A$2:$J$100050,2,FALSE))</f>
        <v>#NAME?</v>
      </c>
      <c r="G80" s="17" t="str">
        <f>IF(E80="","",VLOOKUP(E80,'Validation rule'!$A$2:$J$100050,3,FALSE))</f>
        <v>Internal cross validation</v>
      </c>
      <c r="H80" s="17">
        <f>IF(E80="","",VLOOKUP(E80,'Validation rule'!$A$2:$J$100050,4,FALSE))</f>
        <v>10080</v>
      </c>
      <c r="I80" s="17">
        <f>IF(E80="","",VLOOKUP(E80,'Validation rule'!$A$2:$J$100050,5,FALSE))</f>
        <v>0</v>
      </c>
      <c r="J80" s="17" t="str">
        <f>IF(E80="","",VLOOKUP(E80,'Validation rule'!$A$2:$J$100050,6,FALSE))</f>
        <v>Error: when contact person name for the declarant is populated, then contact person Phone number and contact person E-mail address must be filled in.</v>
      </c>
      <c r="K80" s="17" t="str">
        <f>IF(E80="","",VLOOKUP(E80,'Validation rule'!$A$2:$J$100050,7,FALSE))</f>
        <v>Fejl, når datatelt 1305074000 "Navn på kontaktperson for klarerer" er udfyldt, skal der angives kontaktpersons telefonnummer (felt 1305074075) og kontaktpersons E-mail (felt 1305074076).</v>
      </c>
      <c r="L80" s="17" t="str">
        <f>IF(E80="","",VLOOKUP(E80,'Validation rule'!$A$2:$J$100050,8,FALSE))</f>
        <v>FT-15035
FT-11238 (H1)</v>
      </c>
      <c r="M80" s="17" t="s">
        <v>17</v>
      </c>
    </row>
    <row r="81" spans="1:13" s="13" customFormat="1" ht="77.25" customHeight="1" x14ac:dyDescent="0.25">
      <c r="A81" s="13" cm="1">
        <f t="array" ref="A81">ROW()-ROW(Table24[#Headers])</f>
        <v>80</v>
      </c>
      <c r="B81" s="151"/>
      <c r="C81" s="15" t="s">
        <v>144</v>
      </c>
      <c r="D81" s="16"/>
      <c r="E81" s="16" t="s">
        <v>145</v>
      </c>
      <c r="F81" s="17" t="e" cm="1">
        <f t="array" aca="1" ref="F81" ca="1">D61HVIS(E81="","",VLOOKUP(E81,'Validation rule'!$A$2:$J$100050,2,FALSE))</f>
        <v>#NAME?</v>
      </c>
      <c r="G81" s="17" t="str">
        <f>IF(E81="","",VLOOKUP(E81,'Validation rule'!$A$2:$J$100050,3,FALSE))</f>
        <v>Reference data validation</v>
      </c>
      <c r="H81" s="17">
        <f>IF(E81="","",VLOOKUP(E81,'Validation rule'!$A$2:$J$100050,4,FALSE))</f>
        <v>10080</v>
      </c>
      <c r="I81" s="17">
        <f>IF(E81="","",VLOOKUP(E81,'Validation rule'!$A$2:$J$100050,5,FALSE))</f>
        <v>0</v>
      </c>
      <c r="J81" s="17" t="str">
        <f>IF(E81="","",VLOOKUP(E81,'Validation rule'!$A$2:$J$100050,6,FALSE))</f>
        <v>Error in "Declarant country" (13 05 018 020) is incorrect, country code must be found in the EU's codelist (country code for EU countries).</v>
      </c>
      <c r="K81" s="17" t="str">
        <f>IF(E81="","",VLOOKUP(E81,'Validation rule'!$A$2:$J$100050,7,FALSE))</f>
        <v>Fejl i "Deklarant landekode"(13 05 018 020), er ikke validt, landekode skal findes i EU's codelist over koder for EU-lande.</v>
      </c>
      <c r="L81" s="17" t="str">
        <f>IF(E81="","",VLOOKUP(E81,'Validation rule'!$A$2:$J$100050,8,FALSE))</f>
        <v>FT-5204</v>
      </c>
      <c r="M81" s="17" t="s">
        <v>17</v>
      </c>
    </row>
    <row r="82" spans="1:13" s="13" customFormat="1" x14ac:dyDescent="0.25">
      <c r="A82" s="13" cm="1">
        <f t="array" ref="A82">ROW()-ROW(Table24[#Headers])</f>
        <v>81</v>
      </c>
      <c r="B82" s="151" t="s">
        <v>146</v>
      </c>
      <c r="C82" s="214" t="s">
        <v>147</v>
      </c>
      <c r="D82" s="16" t="s">
        <v>126</v>
      </c>
      <c r="E82" s="16"/>
      <c r="F82" s="17" t="e" cm="1">
        <f t="array" aca="1" ref="F82" ca="1">D61HVIS(E82="","",VLOOKUP(E82,'Validation rule'!$A$2:$J$100050,2,FALSE))</f>
        <v>#NAME?</v>
      </c>
      <c r="G82" s="17" t="str">
        <f>IF(E82="","",VLOOKUP(E82,'Validation rule'!$A$2:$J$100050,3,FALSE))</f>
        <v/>
      </c>
      <c r="H82" s="17" t="str">
        <f>IF(E82="","",VLOOKUP(E82,'Validation rule'!$A$2:$J$100050,4,FALSE))</f>
        <v/>
      </c>
      <c r="I82" s="17" t="str">
        <f>IF(E82="","",VLOOKUP(E82,'Validation rule'!$A$2:$J$100050,5,FALSE))</f>
        <v/>
      </c>
      <c r="J82" s="17" t="str">
        <f>IF(E82="","",VLOOKUP(E82,'Validation rule'!$A$2:$J$100050,6,FALSE))</f>
        <v/>
      </c>
      <c r="K82" s="17" t="str">
        <f>IF(E82="","",VLOOKUP(E82,'Validation rule'!$A$2:$J$100050,7,FALSE))</f>
        <v/>
      </c>
      <c r="L82" s="17" t="str">
        <f>IF(E82="","",VLOOKUP(E82,'Validation rule'!$A$2:$J$100050,8,FALSE))</f>
        <v/>
      </c>
      <c r="M82" s="17"/>
    </row>
    <row r="83" spans="1:13" s="13" customFormat="1" ht="90" customHeight="1" x14ac:dyDescent="0.25">
      <c r="A83" s="13" cm="1">
        <f t="array" ref="A83">ROW()-ROW(Table24[#Headers])</f>
        <v>82</v>
      </c>
      <c r="B83" s="151"/>
      <c r="C83" s="15"/>
      <c r="D83" s="16"/>
      <c r="E83" s="16" t="s">
        <v>148</v>
      </c>
      <c r="F83" s="17" t="e" cm="1">
        <f t="array" aca="1" ref="F83" ca="1">D61HVIS(E83="","",VLOOKUP(E83,'Validation rule'!$A$2:$J$100050,2,FALSE))</f>
        <v>#NAME?</v>
      </c>
      <c r="G83" s="17" t="str">
        <f>IF(E83="","",VLOOKUP(E83,'Validation rule'!$A$2:$J$100050,3,FALSE))</f>
        <v>Internal cross validation</v>
      </c>
      <c r="H83" s="17">
        <f>IF(E83="","",VLOOKUP(E83,'Validation rule'!$A$2:$J$100050,4,FALSE))</f>
        <v>10080</v>
      </c>
      <c r="I83" s="17" t="str">
        <f>IF(E83="","",VLOOKUP(E83,'Validation rule'!$A$2:$J$100050,5,FALSE))</f>
        <v>DK1009</v>
      </c>
      <c r="J83" s="160" t="str">
        <f>IF(E83="","",VLOOKUP(E83,'Validation rule'!$A$2:$J$100050,6,FALSE))</f>
        <v>Information on Representative is filled in and the identification numbers for the representative and declarant are the same.</v>
      </c>
      <c r="K83" s="17" t="str">
        <f>IF(E83="","",VLOOKUP(E83,'Validation rule'!$A$2:$J$100050,7,FALSE))</f>
        <v>Fejl, "Repræsentant identifikationsnummer" (13 06 017 000) og "Klarerer idetifikationsnummer" (13 05 017 000) må ikke være det samme.</v>
      </c>
      <c r="L83" s="17" t="str">
        <f>IF(E83="","",VLOOKUP(E83,'Validation rule'!$A$2:$J$100050,8,FALSE))</f>
        <v>FT-2442
FT-11238 (H1)</v>
      </c>
      <c r="M83" s="17" t="s">
        <v>50</v>
      </c>
    </row>
    <row r="84" spans="1:13" s="13" customFormat="1" ht="90" customHeight="1" x14ac:dyDescent="0.25">
      <c r="A84" s="13" cm="1">
        <f t="array" ref="A84">ROW()-ROW(Table24[#Headers])</f>
        <v>83</v>
      </c>
      <c r="B84" s="151"/>
      <c r="C84" s="15"/>
      <c r="D84" s="16"/>
      <c r="E84" s="16" t="s">
        <v>149</v>
      </c>
      <c r="F84" s="17" t="e" cm="1">
        <f t="array" aca="1" ref="F84" ca="1">D61HVIS(E84="","",VLOOKUP(E84,'Validation rule'!$A$2:$J$100050,2,FALSE))</f>
        <v>#NAME?</v>
      </c>
      <c r="G84" s="17" t="str">
        <f>IF(E84="","",VLOOKUP(E84,'Validation rule'!$A$2:$J$100050,3,FALSE))</f>
        <v>External validation
DK-CRS</v>
      </c>
      <c r="H84" s="17">
        <f>IF(E84="","",VLOOKUP(E84,'Validation rule'!$A$2:$J$100050,4,FALSE))</f>
        <v>10080</v>
      </c>
      <c r="I84" s="17" t="str">
        <f>IF(E84="","",VLOOKUP(E84,'Validation rule'!$A$2:$J$100050,5,FALSE))</f>
        <v>DK2005</v>
      </c>
      <c r="J84" s="17" t="str">
        <f>IF(E84="","",VLOOKUP(E84,'Validation rule'!$A$2:$J$100050,6,FALSE))</f>
        <v>Error in "Declarant identification No." (13 05 017 000) , the number does not exist or is not valid.</v>
      </c>
      <c r="K84" s="17" t="str">
        <f>IF(E84="","",VLOOKUP(E84,'Validation rule'!$A$2:$J$100050,7,FALSE))</f>
        <v>Fejl i "klarerer identifikations nummer" (13 05 017 000), nummeret eksisterer ikke eller er ikke validt.</v>
      </c>
      <c r="L84" s="17" t="str">
        <f>IF(E84="","",VLOOKUP(E84,'Validation rule'!$A$2:$J$100050,8,FALSE))</f>
        <v>FT-3730, FT-4967, FT-5627
FT-6517 (H1)</v>
      </c>
      <c r="M84" s="17" t="s">
        <v>50</v>
      </c>
    </row>
    <row r="85" spans="1:13" s="13" customFormat="1" ht="90" customHeight="1" x14ac:dyDescent="0.25">
      <c r="A85" s="13" cm="1">
        <f t="array" ref="A85">ROW()-ROW(Table24[#Headers])</f>
        <v>84</v>
      </c>
      <c r="B85" s="151"/>
      <c r="C85" s="15"/>
      <c r="D85" s="16"/>
      <c r="E85" s="214" t="s">
        <v>150</v>
      </c>
      <c r="F85" s="17" t="e" cm="1">
        <f t="array" aca="1" ref="F85" ca="1">D61HVIS(E85="","",VLOOKUP(E85,'Validation rule'!$A$2:$J$100050,2,FALSE))</f>
        <v>#NAME?</v>
      </c>
      <c r="G85" s="17" t="str">
        <f>IF(E85="","",VLOOKUP(E85,'Validation rule'!$A$2:$J$100050,3,FALSE))</f>
        <v>Internal field validation</v>
      </c>
      <c r="H85" s="17">
        <f>IF(E85="","",VLOOKUP(E85,'Validation rule'!$A$2:$J$100050,4,FALSE))</f>
        <v>10080</v>
      </c>
      <c r="I85" s="17">
        <f>IF(E85="","",VLOOKUP(E85,'Validation rule'!$A$2:$J$100050,5,FALSE))</f>
        <v>0</v>
      </c>
      <c r="J85" s="17" t="str">
        <f>IF(E85="","",VLOOKUP(E85,'Validation rule'!$A$2:$J$100050,6,FALSE))</f>
        <v xml:space="preserve">Error: when  "declarant identification number"(13 05 017 000)= EORI, then the name and adress must not be filled in. </v>
      </c>
      <c r="K85" s="17" t="str">
        <f>IF(E85="","",VLOOKUP(E85,'Validation rule'!$A$2:$J$100050,7,FALSE))</f>
        <v>Fejl, når "klarerer identifikations nummer" (13 05 017 000) er udfyldt, må navn og adresse ikke udfyldes for klarerer (3/17).</v>
      </c>
      <c r="L85" s="17" t="str">
        <f>IF(E85="","",VLOOKUP(E85,'Validation rule'!$A$2:$J$100050,8,FALSE))</f>
        <v>FT-5204</v>
      </c>
      <c r="M85" s="17" t="s">
        <v>17</v>
      </c>
    </row>
    <row r="86" spans="1:13" s="13" customFormat="1" ht="120.75" customHeight="1" x14ac:dyDescent="0.25">
      <c r="A86" s="13" cm="1">
        <f t="array" ref="A86">ROW()-ROW(Table24[#Headers])</f>
        <v>85</v>
      </c>
      <c r="B86" s="151"/>
      <c r="C86" s="15"/>
      <c r="D86" s="16"/>
      <c r="E86" s="214" t="s">
        <v>151</v>
      </c>
      <c r="F86" s="17" t="e" cm="1">
        <f t="array" aca="1" ref="F86" ca="1">D61HVIS(E86="","",VLOOKUP(E86,'Validation rule'!$A$2:$J$100050,2,FALSE))</f>
        <v>#NAME?</v>
      </c>
      <c r="G86" s="17" t="str">
        <f>IF(E86="","",VLOOKUP(E86,'Validation rule'!$A$2:$J$100050,3,FALSE))</f>
        <v>Internal cross validation</v>
      </c>
      <c r="H86" s="17">
        <f>IF(E86="","",VLOOKUP(E86,'Validation rule'!$A$2:$J$100050,4,FALSE))</f>
        <v>10080</v>
      </c>
      <c r="I86" s="17" t="str">
        <f>IF(E86="","",VLOOKUP(E86,'Validation rule'!$A$2:$J$100050,5,FALSE))</f>
        <v>DK1044</v>
      </c>
      <c r="J86" s="17" t="str">
        <f>IF(E86="","",VLOOKUP(E86,'Validation rule'!$A$2:$J$100050,6,FALSE))</f>
        <v>Error in "Declarant" (13 05 000 000), name and adress must be populated in 13 05 000 000, when  "Declarant Identification Number" (13 05 017 000)  is DK09999981.</v>
      </c>
      <c r="K86" s="17" t="str">
        <f>IF(E86="","",VLOOKUP(E86,'Validation rule'!$A$2:$J$100050,7,FALSE))</f>
        <v>Fejl i "klarerer" (13 05 000 000), der skal angives navn og adresse, når der i "klarerer identifikations nummer" (13 05 017 000) er angivet DK09999981.</v>
      </c>
      <c r="L86" s="17" t="str">
        <f>IF(E86="","",VLOOKUP(E86,'Validation rule'!$A$2:$J$100050,8,FALSE))</f>
        <v>FT-3697
FT-11238 (H1)</v>
      </c>
      <c r="M86" s="17" t="s">
        <v>50</v>
      </c>
    </row>
    <row r="87" spans="1:13" s="13" customFormat="1" x14ac:dyDescent="0.25">
      <c r="A87" s="13" cm="1">
        <f t="array" ref="A87">ROW()-ROW(Table24[#Headers])</f>
        <v>86</v>
      </c>
      <c r="B87" s="151" t="s">
        <v>152</v>
      </c>
      <c r="C87" s="15" t="s">
        <v>153</v>
      </c>
      <c r="D87" s="16" t="s">
        <v>154</v>
      </c>
      <c r="E87" s="16"/>
      <c r="F87" s="17" t="e" cm="1">
        <f t="array" aca="1" ref="F87" ca="1">D61HVIS(E87="","",VLOOKUP(E87,'Validation rule'!$A$2:$J$100050,2,FALSE))</f>
        <v>#NAME?</v>
      </c>
      <c r="G87" s="17" t="str">
        <f>IF(E87="","",VLOOKUP(E87,'Validation rule'!$A$2:$J$100050,3,FALSE))</f>
        <v/>
      </c>
      <c r="H87" s="17" t="str">
        <f>IF(E87="","",VLOOKUP(E87,'Validation rule'!$A$2:$J$100050,4,FALSE))</f>
        <v/>
      </c>
      <c r="I87" s="17" t="str">
        <f>IF(E87="","",VLOOKUP(E87,'Validation rule'!$A$2:$J$100050,5,FALSE))</f>
        <v/>
      </c>
      <c r="J87" s="17" t="str">
        <f>IF(E87="","",VLOOKUP(E87,'Validation rule'!$A$2:$J$100050,6,FALSE))</f>
        <v/>
      </c>
      <c r="K87" s="17" t="str">
        <f>IF(E87="","",VLOOKUP(E87,'Validation rule'!$A$2:$J$100050,7,FALSE))</f>
        <v/>
      </c>
      <c r="L87" s="17" t="str">
        <f>IF(E87="","",VLOOKUP(E87,'Validation rule'!$A$2:$J$100050,8,FALSE))</f>
        <v/>
      </c>
      <c r="M87" s="17"/>
    </row>
    <row r="88" spans="1:13" s="13" customFormat="1" ht="169.5" customHeight="1" x14ac:dyDescent="0.25">
      <c r="A88" s="13" cm="1">
        <f t="array" ref="A88">ROW()-ROW(Table24[#Headers])</f>
        <v>87</v>
      </c>
      <c r="B88" s="151"/>
      <c r="C88" s="15"/>
      <c r="D88" s="16"/>
      <c r="E88" s="16" t="s">
        <v>155</v>
      </c>
      <c r="F88" s="17" t="e" cm="1">
        <f t="array" aca="1" ref="F88" ca="1">D61HVIS(E88="","",VLOOKUP(E88,'Validation rule'!$A$2:$J$100050,2,FALSE))</f>
        <v>#NAME?</v>
      </c>
      <c r="G88" s="17" t="str">
        <f>IF(E88="","",VLOOKUP(E88,'Validation rule'!$A$2:$J$100050,3,FALSE))</f>
        <v>Internal cross validation</v>
      </c>
      <c r="H88" s="17">
        <f>IF(E88="","",VLOOKUP(E88,'Validation rule'!$A$2:$J$100050,4,FALSE))</f>
        <v>10080</v>
      </c>
      <c r="I88" s="17">
        <f>IF(E88="","",VLOOKUP(E88,'Validation rule'!$A$2:$J$100050,5,FALSE))</f>
        <v>0</v>
      </c>
      <c r="J88" s="17" t="str">
        <f>IF(E88="","",VLOOKUP(E88,'Validation rule'!$A$2:$J$100050,6,FALSE))</f>
        <v>Error: when contact person name for the representative is populated, then contact person Phone number and contact person E-mail address must be filled in.</v>
      </c>
      <c r="K88" s="17" t="str">
        <f>IF(E88="","",VLOOKUP(E88,'Validation rule'!$A$2:$J$100050,7,FALSE))</f>
        <v>Fejl, når datafelt 1306074000 "Navn på kontaktperson for repræsentant" er udfyldt, skal der angives kontaktpersons telefonnummer (felt 1306074075) og E-mail adresse (felt 1306074076).</v>
      </c>
      <c r="L88" s="17" t="str">
        <f>IF(E88="","",VLOOKUP(E88,'Validation rule'!$A$2:$J$100050,8,FALSE))</f>
        <v>FT-15035
FT-11238 (H1)</v>
      </c>
      <c r="M88" s="17" t="s">
        <v>17</v>
      </c>
    </row>
    <row r="89" spans="1:13" s="13" customFormat="1" x14ac:dyDescent="0.25">
      <c r="A89" s="13" cm="1">
        <f t="array" ref="A89">ROW()-ROW(Table24[#Headers])</f>
        <v>88</v>
      </c>
      <c r="B89" s="151" t="s">
        <v>156</v>
      </c>
      <c r="C89" s="15" t="s">
        <v>157</v>
      </c>
      <c r="D89" s="16" t="s">
        <v>126</v>
      </c>
      <c r="E89" s="16"/>
      <c r="F89" s="17" t="e" cm="1">
        <f t="array" aca="1" ref="F89" ca="1">D61HVIS(E89="","",VLOOKUP(E89,'Validation rule'!$A$2:$J$100050,2,FALSE))</f>
        <v>#NAME?</v>
      </c>
      <c r="G89" s="17" t="str">
        <f>IF(E89="","",VLOOKUP(E89,'Validation rule'!$A$2:$J$100050,3,FALSE))</f>
        <v/>
      </c>
      <c r="H89" s="17" t="str">
        <f>IF(E89="","",VLOOKUP(E89,'Validation rule'!$A$2:$J$100050,4,FALSE))</f>
        <v/>
      </c>
      <c r="I89" s="17" t="str">
        <f>IF(E89="","",VLOOKUP(E89,'Validation rule'!$A$2:$J$100050,5,FALSE))</f>
        <v/>
      </c>
      <c r="J89" s="17" t="str">
        <f>IF(E89="","",VLOOKUP(E89,'Validation rule'!$A$2:$J$100050,6,FALSE))</f>
        <v/>
      </c>
      <c r="K89" s="17" t="str">
        <f>IF(E89="","",VLOOKUP(E89,'Validation rule'!$A$2:$J$100050,7,FALSE))</f>
        <v/>
      </c>
      <c r="L89" s="17" t="str">
        <f>IF(E89="","",VLOOKUP(E89,'Validation rule'!$A$2:$J$100050,8,FALSE))</f>
        <v/>
      </c>
      <c r="M89" s="17"/>
    </row>
    <row r="90" spans="1:13" s="13" customFormat="1" ht="90.75" customHeight="1" x14ac:dyDescent="0.25">
      <c r="A90" s="13" cm="1">
        <f t="array" ref="A90">ROW()-ROW(Table24[#Headers])</f>
        <v>89</v>
      </c>
      <c r="B90" s="151"/>
      <c r="C90" s="15"/>
      <c r="D90" s="16"/>
      <c r="E90" s="16" t="s">
        <v>148</v>
      </c>
      <c r="F90" s="17" t="e" cm="1">
        <f t="array" aca="1" ref="F90" ca="1">D61HVIS(E90="","",VLOOKUP(E90,'Validation rule'!$A$2:$J$100050,2,FALSE))</f>
        <v>#NAME?</v>
      </c>
      <c r="G90" s="17" t="str">
        <f>IF(E90="","",VLOOKUP(E90,'Validation rule'!$A$2:$J$100050,3,FALSE))</f>
        <v>Internal cross validation</v>
      </c>
      <c r="H90" s="17">
        <f>IF(E90="","",VLOOKUP(E90,'Validation rule'!$A$2:$J$100050,4,FALSE))</f>
        <v>10080</v>
      </c>
      <c r="I90" s="17" t="str">
        <f>IF(E90="","",VLOOKUP(E90,'Validation rule'!$A$2:$J$100050,5,FALSE))</f>
        <v>DK1009</v>
      </c>
      <c r="J90" s="160" t="str">
        <f>IF(E90="","",VLOOKUP(E90,'Validation rule'!$A$2:$J$100050,6,FALSE))</f>
        <v>Information on Representative is filled in and the identification numbers for the representative and declarant are the same.</v>
      </c>
      <c r="K90" s="17" t="str">
        <f>IF(E90="","",VLOOKUP(E90,'Validation rule'!$A$2:$J$100050,7,FALSE))</f>
        <v>Fejl, "Repræsentant identifikationsnummer" (13 06 017 000) og "Klarerer idetifikationsnummer" (13 05 017 000) må ikke være det samme.</v>
      </c>
      <c r="L90" s="17" t="str">
        <f>IF(E90="","",VLOOKUP(E90,'Validation rule'!$A$2:$J$100050,8,FALSE))</f>
        <v>FT-2442
FT-11238 (H1)</v>
      </c>
      <c r="M90" s="17" t="s">
        <v>50</v>
      </c>
    </row>
    <row r="91" spans="1:13" s="13" customFormat="1" ht="90.75" customHeight="1" x14ac:dyDescent="0.25">
      <c r="A91" s="13" cm="1">
        <f t="array" ref="A91">ROW()-ROW(Table24[#Headers])</f>
        <v>90</v>
      </c>
      <c r="B91" s="151"/>
      <c r="C91" s="15"/>
      <c r="D91" s="16"/>
      <c r="E91" s="16" t="s">
        <v>158</v>
      </c>
      <c r="F91" s="17" t="e" cm="1">
        <f t="array" aca="1" ref="F91" ca="1">D61HVIS(E91="","",VLOOKUP(E91,'Validation rule'!$A$2:$J$100050,2,FALSE))</f>
        <v>#NAME?</v>
      </c>
      <c r="G91" s="17" t="str">
        <f>IF(E91="","",VLOOKUP(E91,'Validation rule'!$A$2:$J$100050,3,FALSE))</f>
        <v>External validation
DK-CRS</v>
      </c>
      <c r="H91" s="17">
        <f>IF(E91="","",VLOOKUP(E91,'Validation rule'!$A$2:$J$100050,4,FALSE))</f>
        <v>10080</v>
      </c>
      <c r="I91" s="17" t="str">
        <f>IF(E91="","",VLOOKUP(E91,'Validation rule'!$A$2:$J$100050,5,FALSE))</f>
        <v>DK2006</v>
      </c>
      <c r="J91" s="17" t="str">
        <f>IF(E91="","",VLOOKUP(E91,'Validation rule'!$A$2:$J$100050,6,FALSE))</f>
        <v>Error in "Representative identification no" (13 06 017 000), the number does not exist or is not valid.</v>
      </c>
      <c r="K91" s="17" t="str">
        <f>IF(E91="","",VLOOKUP(E91,'Validation rule'!$A$2:$J$100050,7,FALSE))</f>
        <v>Fejl i "Repræsentant identifikations nummer" (13 06 017 000), nummeret eksisterer ikke eller er ikke vallidt.</v>
      </c>
      <c r="L91" s="17" t="str">
        <f>IF(E91="","",VLOOKUP(E91,'Validation rule'!$A$2:$J$100050,8,FALSE))</f>
        <v>FT-3730, FT-4967, FT-5627
FT-6517 (H1)</v>
      </c>
      <c r="M91" s="17" t="s">
        <v>50</v>
      </c>
    </row>
    <row r="92" spans="1:13" s="13" customFormat="1" x14ac:dyDescent="0.25">
      <c r="A92" s="13" cm="1">
        <f t="array" ref="A92">ROW()-ROW(Table24[#Headers])</f>
        <v>91</v>
      </c>
      <c r="B92" s="151" t="s">
        <v>159</v>
      </c>
      <c r="C92" s="15" t="s">
        <v>160</v>
      </c>
      <c r="D92" s="16" t="s">
        <v>161</v>
      </c>
      <c r="E92" s="16"/>
      <c r="F92" s="17" t="e" cm="1">
        <f t="array" aca="1" ref="F92" ca="1">D61HVIS(E92="","",VLOOKUP(E92,'Validation rule'!$A$2:$J$100050,2,FALSE))</f>
        <v>#NAME?</v>
      </c>
      <c r="G92" s="17" t="str">
        <f>IF(E92="","",VLOOKUP(E92,'Validation rule'!$A$2:$J$100050,3,FALSE))</f>
        <v/>
      </c>
      <c r="H92" s="17" t="str">
        <f>IF(E92="","",VLOOKUP(E92,'Validation rule'!$A$2:$J$100050,4,FALSE))</f>
        <v/>
      </c>
      <c r="I92" s="17" t="str">
        <f>IF(E92="","",VLOOKUP(E92,'Validation rule'!$A$2:$J$100050,5,FALSE))</f>
        <v/>
      </c>
      <c r="J92" s="17" t="str">
        <f>IF(E92="","",VLOOKUP(E92,'Validation rule'!$A$2:$J$100050,6,FALSE))</f>
        <v/>
      </c>
      <c r="K92" s="17" t="str">
        <f>IF(E92="","",VLOOKUP(E92,'Validation rule'!$A$2:$J$100050,7,FALSE))</f>
        <v/>
      </c>
      <c r="L92" s="17" t="str">
        <f>IF(E92="","",VLOOKUP(E92,'Validation rule'!$A$2:$J$100050,8,FALSE))</f>
        <v/>
      </c>
      <c r="M92" s="17"/>
    </row>
    <row r="93" spans="1:13" s="13" customFormat="1" ht="82.5" customHeight="1" x14ac:dyDescent="0.25">
      <c r="A93" s="13" cm="1">
        <f t="array" ref="A93">ROW()-ROW(Table24[#Headers])</f>
        <v>92</v>
      </c>
      <c r="B93" s="151"/>
      <c r="C93" s="15"/>
      <c r="D93" s="16"/>
      <c r="E93" s="214" t="s">
        <v>162</v>
      </c>
      <c r="F93" s="17" t="e" cm="1">
        <f t="array" aca="1" ref="F93" ca="1">D61HVIS(E93="","",VLOOKUP(E93,'Validation rule'!$A$2:$J$100050,2,FALSE))</f>
        <v>#NAME?</v>
      </c>
      <c r="G93" s="17" t="str">
        <f>IF(E93="","",VLOOKUP(E93,'Validation rule'!$A$2:$J$100050,3,FALSE))</f>
        <v>Reference data validation</v>
      </c>
      <c r="H93" s="17">
        <f>IF(E93="","",VLOOKUP(E93,'Validation rule'!$A$2:$J$100050,4,FALSE))</f>
        <v>10080</v>
      </c>
      <c r="I93" s="17" t="str">
        <f>IF(E93="","",VLOOKUP(E93,'Validation rule'!$A$2:$J$100050,5,FALSE))</f>
        <v>DK1004</v>
      </c>
      <c r="J93" s="17" t="str">
        <f>IF(E93="","",VLOOKUP(E93,'Validation rule'!$A$2:$J$100050,6,FALSE))</f>
        <v>Error in "Representative status code", the code does not exist.</v>
      </c>
      <c r="K93" s="17" t="str">
        <f>IF(E93="","",VLOOKUP(E93,'Validation rule'!$A$2:$J$100050,7,FALSE))</f>
        <v>Fejl i "Repræsentantstatus kode" (13 06 030 000), kode findes ikke, se kodeliste.</v>
      </c>
      <c r="L93" s="17" t="str">
        <f>IF(E93="","",VLOOKUP(E93,'Validation rule'!$A$2:$J$100050,8,FALSE))</f>
        <v>FT-2392</v>
      </c>
      <c r="M93" s="17" t="s">
        <v>17</v>
      </c>
    </row>
    <row r="94" spans="1:13" s="13" customFormat="1" ht="119.25" customHeight="1" x14ac:dyDescent="0.25">
      <c r="A94" s="13" cm="1">
        <f t="array" ref="A94">ROW()-ROW(Table24[#Headers])</f>
        <v>93</v>
      </c>
      <c r="B94" s="151"/>
      <c r="C94" s="15"/>
      <c r="D94" s="16"/>
      <c r="E94" s="214" t="s">
        <v>163</v>
      </c>
      <c r="F94" s="17" t="e" cm="1">
        <f t="array" aca="1" ref="F94" ca="1">D61HVIS(E94="","",VLOOKUP(E94,'Validation rule'!$A$2:$J$100050,2,FALSE))</f>
        <v>#NAME?</v>
      </c>
      <c r="G94" s="17" t="str">
        <f>IF(E94="","",VLOOKUP(E94,'Validation rule'!$A$2:$J$100050,3,FALSE))</f>
        <v>External validation
DK-CRS</v>
      </c>
      <c r="H94" s="17">
        <f>IF(E94="","",VLOOKUP(E94,'Validation rule'!$A$2:$J$100050,4,FALSE))</f>
        <v>10080</v>
      </c>
      <c r="I94" s="17" t="str">
        <f>IF(E94="","",VLOOKUP(E94,'Validation rule'!$A$2:$J$100050,5,FALSE))</f>
        <v>DK2003</v>
      </c>
      <c r="J94" s="17" t="str">
        <f>IF(E94="","",VLOOKUP(E94,'Validation rule'!$A$2:$J$100050,6,FALSE))</f>
        <v>Error, in "Representative status"(13 06 030 000) , if the code is "3", then the representative must be registered as an importer in DK.</v>
      </c>
      <c r="K94" s="17" t="str">
        <f>IF(E94="","",VLOOKUP(E94,'Validation rule'!$A$2:$J$100050,7,FALSE))</f>
        <v>Fejl i "repræsentant status kode" (13 06 030 000) , hvis koden er angivet med 3 (indirekte repræsentant), skal repræsentanten være importørregistreret i DK.</v>
      </c>
      <c r="L94" s="17" t="str">
        <f>IF(E94="","",VLOOKUP(E94,'Validation rule'!$A$2:$J$100050,8,FALSE))</f>
        <v>FT-5154
FT-6517 (H1)</v>
      </c>
      <c r="M94" s="17" t="s">
        <v>50</v>
      </c>
    </row>
    <row r="95" spans="1:13" s="13" customFormat="1" x14ac:dyDescent="0.25">
      <c r="A95" s="13" cm="1">
        <f t="array" ref="A95">ROW()-ROW(Table24[#Headers])</f>
        <v>94</v>
      </c>
      <c r="B95" s="151" t="s">
        <v>164</v>
      </c>
      <c r="C95" s="15" t="s">
        <v>165</v>
      </c>
      <c r="D95" s="16" t="s">
        <v>166</v>
      </c>
      <c r="E95" s="16"/>
      <c r="F95" s="17" t="e" cm="1">
        <f t="array" aca="1" ref="F95" ca="1">D61HVIS(E95="","",VLOOKUP(E95,'Validation rule'!$A$2:$J$100050,2,FALSE))</f>
        <v>#NAME?</v>
      </c>
      <c r="G95" s="17" t="str">
        <f>IF(E95="","",VLOOKUP(E95,'Validation rule'!$A$2:$J$100050,3,FALSE))</f>
        <v/>
      </c>
      <c r="H95" s="17" t="str">
        <f>IF(E95="","",VLOOKUP(E95,'Validation rule'!$A$2:$J$100050,4,FALSE))</f>
        <v/>
      </c>
      <c r="I95" s="17" t="str">
        <f>IF(E95="","",VLOOKUP(E95,'Validation rule'!$A$2:$J$100050,5,FALSE))</f>
        <v/>
      </c>
      <c r="J95" s="17" t="str">
        <f>IF(E95="","",VLOOKUP(E95,'Validation rule'!$A$2:$J$100050,6,FALSE))</f>
        <v/>
      </c>
      <c r="K95" s="17" t="str">
        <f>IF(E95="","",VLOOKUP(E95,'Validation rule'!$A$2:$J$100050,7,FALSE))</f>
        <v/>
      </c>
      <c r="L95" s="17" t="str">
        <f>IF(E95="","",VLOOKUP(E95,'Validation rule'!$A$2:$J$100050,8,FALSE))</f>
        <v/>
      </c>
      <c r="M95" s="17"/>
    </row>
    <row r="96" spans="1:13" s="13" customFormat="1" x14ac:dyDescent="0.25">
      <c r="A96" s="13" cm="1">
        <f t="array" ref="A96">ROW()-ROW(Table24[#Headers])</f>
        <v>95</v>
      </c>
      <c r="B96" s="151"/>
      <c r="C96" s="15"/>
      <c r="D96" s="16"/>
      <c r="E96" s="16"/>
      <c r="F96" s="17" t="e" cm="1">
        <f t="array" aca="1" ref="F96" ca="1">D61HVIS(E96="","",VLOOKUP(E96,'Validation rule'!$A$2:$J$100050,2,FALSE))</f>
        <v>#NAME?</v>
      </c>
      <c r="G96" s="17" t="str">
        <f>IF(E96="","",VLOOKUP(E96,'Validation rule'!$A$2:$J$100050,3,FALSE))</f>
        <v/>
      </c>
      <c r="H96" s="17" t="str">
        <f>IF(E96="","",VLOOKUP(E96,'Validation rule'!$A$2:$J$100050,4,FALSE))</f>
        <v/>
      </c>
      <c r="I96" s="17" t="str">
        <f>IF(E96="","",VLOOKUP(E96,'Validation rule'!$A$2:$J$100050,5,FALSE))</f>
        <v/>
      </c>
      <c r="J96" s="17" t="str">
        <f>IF(E96="","",VLOOKUP(E96,'Validation rule'!$A$2:$J$100050,6,FALSE))</f>
        <v/>
      </c>
      <c r="K96" s="17" t="str">
        <f>IF(E96="","",VLOOKUP(E96,'Validation rule'!$A$2:$J$100050,7,FALSE))</f>
        <v/>
      </c>
      <c r="L96" s="17" t="str">
        <f>IF(E96="","",VLOOKUP(E96,'Validation rule'!$A$2:$J$100050,8,FALSE))</f>
        <v/>
      </c>
      <c r="M96" s="17"/>
    </row>
    <row r="97" spans="1:13" s="13" customFormat="1" x14ac:dyDescent="0.25">
      <c r="A97" s="13" cm="1">
        <f t="array" ref="A97">ROW()-ROW(Table24[#Headers])</f>
        <v>96</v>
      </c>
      <c r="B97" s="151" t="s">
        <v>167</v>
      </c>
      <c r="C97" s="15" t="s">
        <v>168</v>
      </c>
      <c r="D97" s="16" t="s">
        <v>126</v>
      </c>
      <c r="E97" s="16"/>
      <c r="F97" s="17" t="e" cm="1">
        <f t="array" aca="1" ref="F97" ca="1">D61HVIS(E97="","",VLOOKUP(E97,'Validation rule'!$A$2:$J$100050,2,FALSE))</f>
        <v>#NAME?</v>
      </c>
      <c r="G97" s="17" t="str">
        <f>IF(E97="","",VLOOKUP(E97,'Validation rule'!$A$2:$J$100050,3,FALSE))</f>
        <v/>
      </c>
      <c r="H97" s="17" t="str">
        <f>IF(E97="","",VLOOKUP(E97,'Validation rule'!$A$2:$J$100050,4,FALSE))</f>
        <v/>
      </c>
      <c r="I97" s="17" t="str">
        <f>IF(E97="","",VLOOKUP(E97,'Validation rule'!$A$2:$J$100050,5,FALSE))</f>
        <v/>
      </c>
      <c r="J97" s="17" t="str">
        <f>IF(E97="","",VLOOKUP(E97,'Validation rule'!$A$2:$J$100050,6,FALSE))</f>
        <v/>
      </c>
      <c r="K97" s="17" t="str">
        <f>IF(E97="","",VLOOKUP(E97,'Validation rule'!$A$2:$J$100050,7,FALSE))</f>
        <v/>
      </c>
      <c r="L97" s="17" t="str">
        <f>IF(E97="","",VLOOKUP(E97,'Validation rule'!$A$2:$J$100050,8,FALSE))</f>
        <v/>
      </c>
      <c r="M97" s="17"/>
    </row>
    <row r="98" spans="1:13" s="13" customFormat="1" x14ac:dyDescent="0.25">
      <c r="A98" s="13" cm="1">
        <f t="array" ref="A98">ROW()-ROW(Table24[#Headers])</f>
        <v>97</v>
      </c>
      <c r="B98" s="151"/>
      <c r="C98" s="15"/>
      <c r="D98" s="16"/>
      <c r="E98" s="16"/>
      <c r="F98" s="17" t="e" cm="1">
        <f t="array" aca="1" ref="F98" ca="1">D61HVIS(E98="","",VLOOKUP(E98,'Validation rule'!$A$2:$J$100050,2,FALSE))</f>
        <v>#NAME?</v>
      </c>
      <c r="G98" s="17" t="str">
        <f>IF(E98="","",VLOOKUP(E98,'Validation rule'!$A$2:$J$100050,3,FALSE))</f>
        <v/>
      </c>
      <c r="H98" s="17" t="str">
        <f>IF(E98="","",VLOOKUP(E98,'Validation rule'!$A$2:$J$100050,4,FALSE))</f>
        <v/>
      </c>
      <c r="I98" s="17" t="str">
        <f>IF(E98="","",VLOOKUP(E98,'Validation rule'!$A$2:$J$100050,5,FALSE))</f>
        <v/>
      </c>
      <c r="J98" s="17" t="str">
        <f>IF(E98="","",VLOOKUP(E98,'Validation rule'!$A$2:$J$100050,6,FALSE))</f>
        <v/>
      </c>
      <c r="K98" s="17" t="str">
        <f>IF(E98="","",VLOOKUP(E98,'Validation rule'!$A$2:$J$100050,7,FALSE))</f>
        <v/>
      </c>
      <c r="L98" s="17" t="str">
        <f>IF(E98="","",VLOOKUP(E98,'Validation rule'!$A$2:$J$100050,8,FALSE))</f>
        <v/>
      </c>
      <c r="M98" s="17"/>
    </row>
    <row r="99" spans="1:13" s="13" customFormat="1" x14ac:dyDescent="0.25">
      <c r="A99" s="13" cm="1">
        <f t="array" ref="A99">ROW()-ROW(Table24[#Headers])</f>
        <v>98</v>
      </c>
      <c r="B99" s="151" t="s">
        <v>169</v>
      </c>
      <c r="C99" s="15" t="s">
        <v>170</v>
      </c>
      <c r="D99" s="16" t="s">
        <v>171</v>
      </c>
      <c r="E99" s="16"/>
      <c r="F99" s="17" t="e" cm="1">
        <f t="array" aca="1" ref="F99" ca="1">D61HVIS(E99="","",VLOOKUP(E99,'Validation rule'!$A$2:$J$100050,2,FALSE))</f>
        <v>#NAME?</v>
      </c>
      <c r="G99" s="17" t="str">
        <f>IF(E99="","",VLOOKUP(E99,'Validation rule'!$A$2:$J$100050,3,FALSE))</f>
        <v/>
      </c>
      <c r="H99" s="17" t="str">
        <f>IF(E99="","",VLOOKUP(E99,'Validation rule'!$A$2:$J$100050,4,FALSE))</f>
        <v/>
      </c>
      <c r="I99" s="17" t="str">
        <f>IF(E99="","",VLOOKUP(E99,'Validation rule'!$A$2:$J$100050,5,FALSE))</f>
        <v/>
      </c>
      <c r="J99" s="17" t="str">
        <f>IF(E99="","",VLOOKUP(E99,'Validation rule'!$A$2:$J$100050,6,FALSE))</f>
        <v/>
      </c>
      <c r="K99" s="17" t="str">
        <f>IF(E99="","",VLOOKUP(E99,'Validation rule'!$A$2:$J$100050,7,FALSE))</f>
        <v/>
      </c>
      <c r="L99" s="17" t="str">
        <f>IF(E99="","",VLOOKUP(E99,'Validation rule'!$A$2:$J$100050,8,FALSE))</f>
        <v/>
      </c>
      <c r="M99" s="17"/>
    </row>
    <row r="100" spans="1:13" s="13" customFormat="1" x14ac:dyDescent="0.25">
      <c r="A100" s="13" cm="1">
        <f t="array" ref="A100">ROW()-ROW(Table24[#Headers])</f>
        <v>99</v>
      </c>
      <c r="B100" s="151"/>
      <c r="C100" s="15"/>
      <c r="D100" s="16"/>
      <c r="E100" s="16"/>
      <c r="F100" s="17" t="e" cm="1">
        <f t="array" aca="1" ref="F100" ca="1">D61HVIS(E100="","",VLOOKUP(E100,'Validation rule'!$A$2:$J$100050,2,FALSE))</f>
        <v>#NAME?</v>
      </c>
      <c r="G100" s="17" t="str">
        <f>IF(E100="","",VLOOKUP(E100,'Validation rule'!$A$2:$J$100050,3,FALSE))</f>
        <v/>
      </c>
      <c r="H100" s="17" t="str">
        <f>IF(E100="","",VLOOKUP(E100,'Validation rule'!$A$2:$J$100050,4,FALSE))</f>
        <v/>
      </c>
      <c r="I100" s="17" t="str">
        <f>IF(E100="","",VLOOKUP(E100,'Validation rule'!$A$2:$J$100050,5,FALSE))</f>
        <v/>
      </c>
      <c r="J100" s="17" t="str">
        <f>IF(E100="","",VLOOKUP(E100,'Validation rule'!$A$2:$J$100050,6,FALSE))</f>
        <v/>
      </c>
      <c r="K100" s="17" t="str">
        <f>IF(E100="","",VLOOKUP(E100,'Validation rule'!$A$2:$J$100050,7,FALSE))</f>
        <v/>
      </c>
      <c r="L100" s="17" t="str">
        <f>IF(E100="","",VLOOKUP(E100,'Validation rule'!$A$2:$J$100050,8,FALSE))</f>
        <v/>
      </c>
      <c r="M100" s="17"/>
    </row>
    <row r="101" spans="1:13" s="13" customFormat="1" x14ac:dyDescent="0.25">
      <c r="A101" s="13" cm="1">
        <f t="array" ref="A101">ROW()-ROW(Table24[#Headers])</f>
        <v>100</v>
      </c>
      <c r="B101" s="151" t="s">
        <v>172</v>
      </c>
      <c r="C101" s="15" t="s">
        <v>173</v>
      </c>
      <c r="D101" s="16" t="s">
        <v>126</v>
      </c>
      <c r="E101" s="16"/>
      <c r="F101" s="17" t="e" cm="1">
        <f t="array" aca="1" ref="F101" ca="1">D61HVIS(E101="","",VLOOKUP(E101,'Validation rule'!$A$2:$J$100050,2,FALSE))</f>
        <v>#NAME?</v>
      </c>
      <c r="G101" s="17" t="str">
        <f>IF(E101="","",VLOOKUP(E101,'Validation rule'!$A$2:$J$100050,3,FALSE))</f>
        <v/>
      </c>
      <c r="H101" s="17" t="str">
        <f>IF(E101="","",VLOOKUP(E101,'Validation rule'!$A$2:$J$100050,4,FALSE))</f>
        <v/>
      </c>
      <c r="I101" s="17" t="str">
        <f>IF(E101="","",VLOOKUP(E101,'Validation rule'!$A$2:$J$100050,5,FALSE))</f>
        <v/>
      </c>
      <c r="J101" s="17" t="str">
        <f>IF(E101="","",VLOOKUP(E101,'Validation rule'!$A$2:$J$100050,6,FALSE))</f>
        <v/>
      </c>
      <c r="K101" s="17" t="str">
        <f>IF(E101="","",VLOOKUP(E101,'Validation rule'!$A$2:$J$100050,7,FALSE))</f>
        <v/>
      </c>
      <c r="L101" s="17" t="str">
        <f>IF(E101="","",VLOOKUP(E101,'Validation rule'!$A$2:$J$100050,8,FALSE))</f>
        <v/>
      </c>
      <c r="M101" s="17"/>
    </row>
    <row r="102" spans="1:13" s="13" customFormat="1" x14ac:dyDescent="0.25">
      <c r="A102" s="13" cm="1">
        <f t="array" ref="A102">ROW()-ROW(Table24[#Headers])</f>
        <v>101</v>
      </c>
      <c r="B102" s="151"/>
      <c r="C102" s="15"/>
      <c r="D102" s="16"/>
      <c r="E102" s="16"/>
      <c r="F102" s="17" t="e" cm="1">
        <f t="array" aca="1" ref="F102" ca="1">D61HVIS(E102="","",VLOOKUP(E102,'Validation rule'!$A$2:$J$100050,2,FALSE))</f>
        <v>#NAME?</v>
      </c>
      <c r="G102" s="17" t="str">
        <f>IF(E102="","",VLOOKUP(E102,'Validation rule'!$A$2:$J$100050,3,FALSE))</f>
        <v/>
      </c>
      <c r="H102" s="17" t="str">
        <f>IF(E102="","",VLOOKUP(E102,'Validation rule'!$A$2:$J$100050,4,FALSE))</f>
        <v/>
      </c>
      <c r="I102" s="17" t="str">
        <f>IF(E102="","",VLOOKUP(E102,'Validation rule'!$A$2:$J$100050,5,FALSE))</f>
        <v/>
      </c>
      <c r="J102" s="17" t="str">
        <f>IF(E102="","",VLOOKUP(E102,'Validation rule'!$A$2:$J$100050,6,FALSE))</f>
        <v/>
      </c>
      <c r="K102" s="17" t="str">
        <f>IF(E102="","",VLOOKUP(E102,'Validation rule'!$A$2:$J$100050,7,FALSE))</f>
        <v/>
      </c>
      <c r="L102" s="17" t="str">
        <f>IF(E102="","",VLOOKUP(E102,'Validation rule'!$A$2:$J$100050,8,FALSE))</f>
        <v/>
      </c>
      <c r="M102" s="17"/>
    </row>
    <row r="103" spans="1:13" s="13" customFormat="1" ht="30" x14ac:dyDescent="0.25">
      <c r="A103" s="13" cm="1">
        <f t="array" ref="A103">ROW()-ROW(Table24[#Headers])</f>
        <v>102</v>
      </c>
      <c r="B103" s="151" t="s">
        <v>174</v>
      </c>
      <c r="C103" s="15" t="s">
        <v>175</v>
      </c>
      <c r="D103" s="16" t="s">
        <v>176</v>
      </c>
      <c r="E103" s="16"/>
      <c r="F103" s="17" t="e" cm="1">
        <f t="array" aca="1" ref="F103" ca="1">D61HVIS(E103="","",VLOOKUP(E103,'Validation rule'!$A$2:$J$100050,2,FALSE))</f>
        <v>#NAME?</v>
      </c>
      <c r="G103" s="17" t="str">
        <f>IF(E103="","",VLOOKUP(E103,'Validation rule'!$A$2:$J$100050,3,FALSE))</f>
        <v/>
      </c>
      <c r="H103" s="17" t="str">
        <f>IF(E103="","",VLOOKUP(E103,'Validation rule'!$A$2:$J$100050,4,FALSE))</f>
        <v/>
      </c>
      <c r="I103" s="17" t="str">
        <f>IF(E103="","",VLOOKUP(E103,'Validation rule'!$A$2:$J$100050,5,FALSE))</f>
        <v/>
      </c>
      <c r="J103" s="17" t="str">
        <f>IF(E103="","",VLOOKUP(E103,'Validation rule'!$A$2:$J$100050,6,FALSE))</f>
        <v/>
      </c>
      <c r="K103" s="17" t="str">
        <f>IF(E103="","",VLOOKUP(E103,'Validation rule'!$A$2:$J$100050,7,FALSE))</f>
        <v/>
      </c>
      <c r="L103" s="17" t="str">
        <f>IF(E103="","",VLOOKUP(E103,'Validation rule'!$A$2:$J$100050,8,FALSE))</f>
        <v/>
      </c>
      <c r="M103" s="17"/>
    </row>
    <row r="104" spans="1:13" s="13" customFormat="1" ht="91.5" customHeight="1" x14ac:dyDescent="0.25">
      <c r="A104" s="13" cm="1">
        <f t="array" ref="A104">ROW()-ROW(Table24[#Headers])</f>
        <v>103</v>
      </c>
      <c r="B104" s="151"/>
      <c r="C104" s="15" t="s">
        <v>177</v>
      </c>
      <c r="D104" s="16" t="s">
        <v>178</v>
      </c>
      <c r="E104" s="214" t="s">
        <v>179</v>
      </c>
      <c r="F104" s="17" t="e" cm="1">
        <f t="array" aca="1" ref="F104" ca="1">D61HVIS(E104="","",VLOOKUP(E104,'Validation rule'!$A$2:$J$100050,2,FALSE))</f>
        <v>#NAME?</v>
      </c>
      <c r="G104" s="17" t="str">
        <f>IF(E104="","",VLOOKUP(E104,'Validation rule'!$A$2:$J$100050,3,FALSE))</f>
        <v>Reference data validation</v>
      </c>
      <c r="H104" s="17">
        <f>IF(E104="","",VLOOKUP(E104,'Validation rule'!$A$2:$J$100050,4,FALSE))</f>
        <v>10080</v>
      </c>
      <c r="I104" s="17" t="str">
        <f>IF(E104="","",VLOOKUP(E104,'Validation rule'!$A$2:$J$100050,5,FALSE))</f>
        <v>DK1087</v>
      </c>
      <c r="J104" s="17" t="str">
        <f>IF(E104="","",VLOOKUP(E104,'Validation rule'!$A$2:$J$100050,6,FALSE))</f>
        <v>Error in data element 13 14 031, additional Supply chain actor Role and label does not exist, see codelist.</v>
      </c>
      <c r="K104" s="17" t="str">
        <f>IF(E104="","",VLOOKUP(E104,'Validation rule'!$A$2:$J$100050,7,FALSE))</f>
        <v>Fejl i dataelement 13 14 031, rollekode i yderligere aktør i forsyningskæden findes ikke, se kodeliste.</v>
      </c>
      <c r="L104" s="17" t="str">
        <f>IF(E104="","",VLOOKUP(E104,'Validation rule'!$A$2:$J$100050,8,FALSE))</f>
        <v>FT-12632</v>
      </c>
      <c r="M104" s="17" t="s">
        <v>20</v>
      </c>
    </row>
    <row r="105" spans="1:13" s="13" customFormat="1" ht="120" customHeight="1" x14ac:dyDescent="0.25">
      <c r="A105" s="13" cm="1">
        <f t="array" ref="A105">ROW()-ROW(Table24[#Headers])</f>
        <v>104</v>
      </c>
      <c r="B105" s="151"/>
      <c r="C105" s="15" t="s">
        <v>180</v>
      </c>
      <c r="D105" s="16" t="s">
        <v>181</v>
      </c>
      <c r="E105" s="214" t="s">
        <v>182</v>
      </c>
      <c r="F105" s="17" t="e" cm="1">
        <f t="array" aca="1" ref="F105" ca="1">D61HVIS(E105="","",VLOOKUP(E105,'Validation rule'!$A$2:$J$100050,2,FALSE))</f>
        <v>#NAME?</v>
      </c>
      <c r="G105" s="17" t="str">
        <f>IF(E105="","",VLOOKUP(E105,'Validation rule'!$A$2:$J$100050,3,FALSE))</f>
        <v>External validation
DK-CRS</v>
      </c>
      <c r="H105" s="17">
        <f>IF(E105="","",VLOOKUP(E105,'Validation rule'!$A$2:$J$100050,4,FALSE))</f>
        <v>10080</v>
      </c>
      <c r="I105" s="17" t="str">
        <f>IF(E105="","",VLOOKUP(E105,'Validation rule'!$A$2:$J$100050,5,FALSE))</f>
        <v>DK2030</v>
      </c>
      <c r="J105" s="17" t="str">
        <f>IF(E105="","",VLOOKUP(E105,'Validation rule'!$A$2:$J$100050,6,FALSE))</f>
        <v>Error: "Additional supply chain actor" (13 14 031 000), the corresponding identifications number (13 14 017 000) does not exist or is not valid.</v>
      </c>
      <c r="K105" s="17" t="str">
        <f>IF(E105="","",VLOOKUP(E105,'Validation rule'!$A$2:$J$100050,7,FALSE))</f>
        <v>Fejl i "Yderligere aktør i forsyningskæden" ( 13 14 000 000), Identifkationsnummer (13 14 017 000) er forkert eller er ikke validt.</v>
      </c>
      <c r="L105" s="17" t="str">
        <f>IF(E105="","",VLOOKUP(E105,'Validation rule'!$A$2:$J$100050,8,FALSE))</f>
        <v>FT-6517
EKS-3444</v>
      </c>
      <c r="M105" s="17" t="s">
        <v>114</v>
      </c>
    </row>
    <row r="106" spans="1:13" s="13" customFormat="1" x14ac:dyDescent="0.25">
      <c r="A106" s="13" cm="1">
        <f t="array" ref="A106">ROW()-ROW(Table24[#Headers])</f>
        <v>105</v>
      </c>
      <c r="B106" s="151" t="s">
        <v>183</v>
      </c>
      <c r="C106" s="15" t="s">
        <v>184</v>
      </c>
      <c r="D106" s="16" t="s">
        <v>185</v>
      </c>
      <c r="E106" s="16"/>
      <c r="F106" s="17" t="e" cm="1">
        <f t="array" aca="1" ref="F106" ca="1">D61HVIS(E106="","",VLOOKUP(E106,'Validation rule'!$A$2:$J$100050,2,FALSE))</f>
        <v>#NAME?</v>
      </c>
      <c r="G106" s="17" t="str">
        <f>IF(E106="","",VLOOKUP(E106,'Validation rule'!$A$2:$J$100050,3,FALSE))</f>
        <v/>
      </c>
      <c r="H106" s="17" t="str">
        <f>IF(E106="","",VLOOKUP(E106,'Validation rule'!$A$2:$J$100050,4,FALSE))</f>
        <v/>
      </c>
      <c r="I106" s="17" t="str">
        <f>IF(E106="","",VLOOKUP(E106,'Validation rule'!$A$2:$J$100050,5,FALSE))</f>
        <v/>
      </c>
      <c r="J106" s="17" t="str">
        <f>IF(E106="","",VLOOKUP(E106,'Validation rule'!$A$2:$J$100050,6,FALSE))</f>
        <v/>
      </c>
      <c r="K106" s="17" t="str">
        <f>IF(E106="","",VLOOKUP(E106,'Validation rule'!$A$2:$J$100050,7,FALSE))</f>
        <v/>
      </c>
      <c r="L106" s="17" t="str">
        <f>IF(E106="","",VLOOKUP(E106,'Validation rule'!$A$2:$J$100050,8,FALSE))</f>
        <v/>
      </c>
      <c r="M106" s="17"/>
    </row>
    <row r="107" spans="1:13" s="13" customFormat="1" ht="114" customHeight="1" x14ac:dyDescent="0.25">
      <c r="A107" s="13" cm="1">
        <f t="array" ref="A107">ROW()-ROW(Table24[#Headers])</f>
        <v>106</v>
      </c>
      <c r="B107" s="151"/>
      <c r="C107" s="15"/>
      <c r="D107" s="16"/>
      <c r="E107" s="214" t="s">
        <v>48</v>
      </c>
      <c r="F107" s="17" t="e" cm="1">
        <f t="array" aca="1" ref="F107" ca="1">D61HVIS(E107="","",VLOOKUP(E107,'Validation rule'!$A$2:$J$100050,2,FALSE))</f>
        <v>#NAME?</v>
      </c>
      <c r="G107" s="17" t="str">
        <f>IF(E107="","",VLOOKUP(E107,'Validation rule'!$A$2:$J$100050,3,FALSE))</f>
        <v>Internal cross validation</v>
      </c>
      <c r="H107" s="17">
        <f>IF(E107="","",VLOOKUP(E107,'Validation rule'!$A$2:$J$100050,4,FALSE))</f>
        <v>10080</v>
      </c>
      <c r="I107" s="17" t="str">
        <f>IF(E107="","",VLOOKUP(E107,'Validation rule'!$A$2:$J$100050,5,FALSE))</f>
        <v>DK1008</v>
      </c>
      <c r="J107" s="17" t="str">
        <f>IF(E107="","",VLOOKUP(E107,'Validation rule'!$A$2:$J$100050,6,FALSE))</f>
        <v>Error: An additional fiscal reference has been specified for a procedure combination which is not C07 or F48.</v>
      </c>
      <c r="K107" s="17" t="str">
        <f>IF(E107="","",VLOOKUP(E107,'Validation rule'!$A$2:$J$100050,7,FALSE))</f>
        <v>Fejl, "Supplerende procedure"  (11 10 000 000) skal være F48 eller C07, når "Identifikationsnummer for supplerende skattereference" (13 16 034 000)  er angivet.</v>
      </c>
      <c r="L107" s="17" t="str">
        <f>IF(E107="","",VLOOKUP(E107,'Validation rule'!$A$2:$J$100050,8,FALSE))</f>
        <v>FT-2442
NY til H1</v>
      </c>
      <c r="M107" s="17" t="s">
        <v>50</v>
      </c>
    </row>
    <row r="108" spans="1:13" s="13" customFormat="1" ht="120.75" customHeight="1" x14ac:dyDescent="0.25">
      <c r="A108" s="13" cm="1">
        <f t="array" ref="A108">ROW()-ROW(Table24[#Headers])</f>
        <v>107</v>
      </c>
      <c r="B108" s="151"/>
      <c r="C108" s="15"/>
      <c r="D108" s="16"/>
      <c r="E108" s="214" t="s">
        <v>186</v>
      </c>
      <c r="F108" s="17" t="e" cm="1">
        <f t="array" aca="1" ref="F108" ca="1">D61HVIS(E108="","",VLOOKUP(E108,'Validation rule'!$A$2:$J$100050,2,FALSE))</f>
        <v>#NAME?</v>
      </c>
      <c r="G108" s="17">
        <f>IF(E108="","",VLOOKUP(E108,'Validation rule'!$A$2:$J$100050,3,FALSE))</f>
        <v>0</v>
      </c>
      <c r="H108" s="17">
        <f>IF(E108="","",VLOOKUP(E108,'Validation rule'!$A$2:$J$100050,4,FALSE))</f>
        <v>10080</v>
      </c>
      <c r="I108" s="17" t="str">
        <f>IF(E108="","",VLOOKUP(E108,'Validation rule'!$A$2:$J$100050,5,FALSE))</f>
        <v>DK1010</v>
      </c>
      <c r="J108" s="17" t="str">
        <f>IF(E108="","",VLOOKUP(E108,'Validation rule'!$A$2:$J$100050,6,FALSE))</f>
        <v>When additional fiscal reference has been specified, then  'Harmonized System subheading code' (18 09 056 000) must not have the format 99xxxx.</v>
      </c>
      <c r="K108" s="17" t="str">
        <f>IF(E108="","",VLOOKUP(E108,'Validation rule'!$A$2:$J$100050,7,FALSE))</f>
        <v>Fejl i varekode (18 09 056 000), varekode kan ikke have format 99xxxx, når Identifikationsnummer for supplerende skattereference er udfyldt.</v>
      </c>
      <c r="L108" s="17" t="str">
        <f>IF(E108="","",VLOOKUP(E108,'Validation rule'!$A$2:$J$100050,8,FALSE))</f>
        <v>FT-2442
FT-15035</v>
      </c>
      <c r="M108" s="17" t="s">
        <v>17</v>
      </c>
    </row>
    <row r="109" spans="1:13" s="13" customFormat="1" ht="120.75" customHeight="1" x14ac:dyDescent="0.25">
      <c r="A109" s="13" cm="1">
        <f t="array" ref="A109">ROW()-ROW(Table24[#Headers])</f>
        <v>108</v>
      </c>
      <c r="B109" s="151"/>
      <c r="C109" s="15"/>
      <c r="D109" s="16"/>
      <c r="E109" s="215" t="s">
        <v>187</v>
      </c>
      <c r="F109" s="17" t="e" cm="1">
        <f t="array" aca="1" ref="F109" ca="1">D61HVIS(E109="","",VLOOKUP(E109,'Validation rule'!$A$2:$J$100050,2,FALSE))</f>
        <v>#NAME?</v>
      </c>
      <c r="G109" s="17" t="str">
        <f>IF(E109="","",VLOOKUP(E109,'Validation rule'!$A$2:$J$100050,3,FALSE))</f>
        <v>External validation
IOSS</v>
      </c>
      <c r="H109" s="17">
        <f>IF(E109="","",VLOOKUP(E109,'Validation rule'!$A$2:$J$100050,4,FALSE))</f>
        <v>10080</v>
      </c>
      <c r="I109" s="17" t="str">
        <f>IF(E109="","",VLOOKUP(E109,'Validation rule'!$A$2:$J$100050,5,FALSE))</f>
        <v>DK2004</v>
      </c>
      <c r="J109" s="17" t="str">
        <f>IF(E109="","",VLOOKUP(E109,'Validation rule'!$A$2:$J$100050,6,FALSE))</f>
        <v>Error in "Additional fiscal references identification no IOSS" (13 16 034 000), the number does not exist or is not valid.</v>
      </c>
      <c r="K109" s="17" t="str">
        <f>IF(E109="","",VLOOKUP(E109,'Validation rule'!$A$2:$J$100050,7,FALSE))</f>
        <v>Fejl i 'Momsidentifikationsnummer IOSS' (13 16 034 000) , nummeret findes ikke eller er ikke validt.</v>
      </c>
      <c r="L109" s="17" t="str">
        <f>IF(E109="","",VLOOKUP(E109,'Validation rule'!$A$2:$J$100050,8,FALSE))</f>
        <v>FT-2200
FT-2567</v>
      </c>
      <c r="M109" s="17" t="s">
        <v>17</v>
      </c>
    </row>
    <row r="110" spans="1:13" s="13" customFormat="1" ht="120.75" customHeight="1" x14ac:dyDescent="0.25">
      <c r="A110" s="13" cm="1">
        <f t="array" ref="A110">ROW()-ROW(Table24[#Headers])</f>
        <v>109</v>
      </c>
      <c r="B110" s="151"/>
      <c r="C110" s="15"/>
      <c r="D110" s="16"/>
      <c r="E110" s="214" t="s">
        <v>52</v>
      </c>
      <c r="F110" s="17" t="e" cm="1">
        <f t="array" aca="1" ref="F110" ca="1">D61HVIS(E110="","",VLOOKUP(E110,'Validation rule'!$A$2:$J$100050,2,FALSE))</f>
        <v>#NAME?</v>
      </c>
      <c r="G110" s="17" t="str">
        <f>IF(E110="","",VLOOKUP(E110,'Validation rule'!$A$2:$J$100050,3,FALSE))</f>
        <v>Internal cross validation</v>
      </c>
      <c r="H110" s="17">
        <f>IF(E110="","",VLOOKUP(E110,'Validation rule'!$A$2:$J$100050,4,FALSE))</f>
        <v>10080</v>
      </c>
      <c r="I110" s="17" t="str">
        <f>IF(E110="","",VLOOKUP(E110,'Validation rule'!$A$2:$J$100050,5,FALSE))</f>
        <v>DK1023</v>
      </c>
      <c r="J110" s="17" t="str">
        <f>IF(E110="","",VLOOKUP(E110,'Validation rule'!$A$2:$J$100050,6,FALSE))</f>
        <v>When data element "Additional procedure"  (11 10 000 000)  is F48, then data element "Additional fiscal reference" (13 16 031 000) must have role FR5 and have a IOSS identification number.</v>
      </c>
      <c r="K110" s="17" t="str">
        <f>IF(E110="","",VLOOKUP(E110,'Validation rule'!$A$2:$J$100050,7,FALSE))</f>
        <v>Fejl i "supplerende procedure" (11 10 000 000), når supplerende procedure er angivet med F48, skal "Identifikationsnummer"  (13 16 031 000) være angivet med et IOSS nummer og rolle FR5.</v>
      </c>
      <c r="L110" s="17" t="str">
        <f>IF(E110="","",VLOOKUP(E110,'Validation rule'!$A$2:$J$100050,8,FALSE))</f>
        <v>FT-5122
FT-11238 (H1)</v>
      </c>
      <c r="M110" s="17" t="s">
        <v>50</v>
      </c>
    </row>
    <row r="111" spans="1:13" s="13" customFormat="1" ht="91.5" customHeight="1" x14ac:dyDescent="0.25">
      <c r="A111" s="13" cm="1">
        <f t="array" ref="A111">ROW()-ROW(Table24[#Headers])</f>
        <v>110</v>
      </c>
      <c r="B111" s="151"/>
      <c r="C111" s="15"/>
      <c r="D111" s="16"/>
      <c r="E111" s="215" t="s">
        <v>188</v>
      </c>
      <c r="F111" s="17" t="e" cm="1">
        <f t="array" aca="1" ref="F111" ca="1">D61HVIS(E111="","",VLOOKUP(E111,'Validation rule'!$A$2:$J$100050,2,FALSE))</f>
        <v>#NAME?</v>
      </c>
      <c r="G111" s="17" t="str">
        <f>IF(E111="","",VLOOKUP(E111,'Validation rule'!$A$2:$J$100050,3,FALSE))</f>
        <v>Reference data validation</v>
      </c>
      <c r="H111" s="17">
        <f>IF(E111="","",VLOOKUP(E111,'Validation rule'!$A$2:$J$100050,4,FALSE))</f>
        <v>10080</v>
      </c>
      <c r="I111" s="17">
        <f>IF(E111="","",VLOOKUP(E111,'Validation rule'!$A$2:$J$100050,5,FALSE))</f>
        <v>0</v>
      </c>
      <c r="J111" s="17" t="str">
        <f>IF(E111="","",VLOOKUP(E111,'Validation rule'!$A$2:$J$100050,6,FALSE))</f>
        <v>Error in "Additional Fiscal Reference Role" (13 16 031 000) role code does not exist.</v>
      </c>
      <c r="K111" s="17" t="str">
        <f>IF(E111="","",VLOOKUP(E111,'Validation rule'!$A$2:$J$100050,7,FALSE))</f>
        <v xml:space="preserve">Fejl i "Rollekode, Momsidentifikationsnummer" (13 16 031 000), rollekode findes ikke, se kodeliste </v>
      </c>
      <c r="L111" s="17" t="str">
        <f>IF(E111="","",VLOOKUP(E111,'Validation rule'!$A$2:$J$100050,8,FALSE))</f>
        <v>FT-5204</v>
      </c>
      <c r="M111" s="17" t="s">
        <v>17</v>
      </c>
    </row>
    <row r="112" spans="1:13" s="13" customFormat="1" ht="91.5" customHeight="1" x14ac:dyDescent="0.25">
      <c r="A112" s="13" cm="1">
        <f t="array" ref="A112">ROW()-ROW(Table24[#Headers])</f>
        <v>111</v>
      </c>
      <c r="B112" s="151"/>
      <c r="C112" s="15"/>
      <c r="D112" s="16"/>
      <c r="E112" s="214" t="s">
        <v>189</v>
      </c>
      <c r="F112" s="17" t="e" cm="1">
        <f t="array" aca="1" ref="F112" ca="1">D61HVIS(E112="","",VLOOKUP(E112,'Validation rule'!$A$2:$J$100050,2,FALSE))</f>
        <v>#NAME?</v>
      </c>
      <c r="G112" s="17" t="str">
        <f>IF(E112="","",VLOOKUP(E112,'Validation rule'!$A$2:$J$100050,3,FALSE))</f>
        <v>Reference data validation</v>
      </c>
      <c r="H112" s="17">
        <f>IF(E112="","",VLOOKUP(E112,'Validation rule'!$A$2:$J$100050,4,FALSE))</f>
        <v>10080</v>
      </c>
      <c r="I112" s="17" t="str">
        <f>IF(E112="","",VLOOKUP(E112,'Validation rule'!$A$2:$J$100050,5,FALSE))</f>
        <v>DK1086</v>
      </c>
      <c r="J112" s="17" t="str">
        <f>IF(E112="","",VLOOKUP(E112,'Validation rule'!$A$2:$J$100050,6,FALSE))</f>
        <v>Error in data element 13 16 031 000, additional fiscal reference Role and label does not exist, see codelist.</v>
      </c>
      <c r="K112" s="17" t="str">
        <f>IF(E112="","",VLOOKUP(E112,'Validation rule'!$A$2:$J$100050,7,FALSE))</f>
        <v>Fejl i dataelement 13 16 031 000, rollekode i supplerende skattereference findes ikke, se kodeliste.</v>
      </c>
      <c r="L112" s="17" t="str">
        <f>IF(E112="","",VLOOKUP(E112,'Validation rule'!$A$2:$J$100050,8,FALSE))</f>
        <v>FT-12632, FT-15035</v>
      </c>
      <c r="M112" s="17" t="s">
        <v>20</v>
      </c>
    </row>
    <row r="113" spans="1:13" s="13" customFormat="1" ht="114" customHeight="1" x14ac:dyDescent="0.25">
      <c r="A113" s="13" cm="1">
        <f t="array" ref="A113">ROW()-ROW(Table24[#Headers])</f>
        <v>112</v>
      </c>
      <c r="B113" s="151"/>
      <c r="C113" s="15"/>
      <c r="D113" s="16"/>
      <c r="E113" s="214" t="s">
        <v>30</v>
      </c>
      <c r="F113" s="17" t="e" cm="1">
        <f t="array" aca="1" ref="F113" ca="1">D61HVIS(E113="","",VLOOKUP(E113,'Validation rule'!$A$2:$J$100050,2,FALSE))</f>
        <v>#NAME?</v>
      </c>
      <c r="G113" s="17" t="str">
        <f>IF(E113="","",VLOOKUP(E113,'Validation rule'!$A$2:$J$100050,3,FALSE))</f>
        <v>Internal cross validation</v>
      </c>
      <c r="H113" s="17">
        <f>IF(E113="","",VLOOKUP(E113,'Validation rule'!$A$2:$J$100050,4,FALSE))</f>
        <v>10080</v>
      </c>
      <c r="I113" s="17" t="str">
        <f>IF(E113="","",VLOOKUP(E113,'Validation rule'!$A$2:$J$100050,5,FALSE))</f>
        <v>DK1099</v>
      </c>
      <c r="J113" s="17" t="str">
        <f>IF(E113="","",VLOOKUP(E113,'Validation rule'!$A$2:$J$100050,6,FALSE))</f>
        <v xml:space="preserve">Error: when requested procedure (11 09 001 000) = 42, then "Additional fiscal reference" (13 16 000 000) must be filled in and Role (13 16 031 000) must be FR2. </v>
      </c>
      <c r="K113" s="17" t="str">
        <f>IF(E113="","",VLOOKUP(E113,'Validation rule'!$A$2:$J$100050,7,FALSE))</f>
        <v>Fejl: Når anmodede procedure (11 09 001 000) er 42, skal supplerende skattereference (13 16 000 000) være udfyldt og rolle
(13 16 031 000) skal være FR2.</v>
      </c>
      <c r="L113" s="17" t="str">
        <f>IF(E113="","",VLOOKUP(E113,'Validation rule'!$A$2:$J$100050,8,FALSE))</f>
        <v>FT-6519 (H1)</v>
      </c>
      <c r="M113" s="17" t="s">
        <v>20</v>
      </c>
    </row>
    <row r="114" spans="1:13" s="13" customFormat="1" ht="121.5" customHeight="1" x14ac:dyDescent="0.25">
      <c r="A114" s="13" cm="1">
        <f t="array" ref="A114">ROW()-ROW(Table24[#Headers])</f>
        <v>113</v>
      </c>
      <c r="B114" s="151"/>
      <c r="C114" s="15"/>
      <c r="D114" s="16"/>
      <c r="E114" s="214" t="s">
        <v>190</v>
      </c>
      <c r="F114" s="17" t="e" cm="1">
        <f t="array" aca="1" ref="F114" ca="1">D61HVIS(E114="","",VLOOKUP(E114,'Validation rule'!$A$2:$J$100050,2,FALSE))</f>
        <v>#NAME?</v>
      </c>
      <c r="G114" s="17" t="str">
        <f>IF(E114="","",VLOOKUP(E114,'Validation rule'!$A$2:$J$100050,3,FALSE))</f>
        <v>External validation, VIES</v>
      </c>
      <c r="H114" s="17">
        <f>IF(E114="","",VLOOKUP(E114,'Validation rule'!$A$2:$J$100050,4,FALSE))</f>
        <v>10080</v>
      </c>
      <c r="I114" s="17" t="str">
        <f>IF(E114="","",VLOOKUP(E114,'Validation rule'!$A$2:$J$100050,5,FALSE))</f>
        <v>DK2020</v>
      </c>
      <c r="J114" s="17" t="str">
        <f>IF(E114="","",VLOOKUP(E114,'Validation rule'!$A$2:$J$100050,6,FALSE))</f>
        <v>The VAT number specified in data element 13 16 034 000 'VAT ID' is not valid.</v>
      </c>
      <c r="K114" s="17" t="str">
        <f>IF(E114="","",VLOOKUP(E114,'Validation rule'!$A$2:$J$100050,7,FALSE))</f>
        <v>Momsnummeret angivet i data element 13 16 034 000 er ikke gyldigt.</v>
      </c>
      <c r="L114" s="17" t="str">
        <f>IF(E114="","",VLOOKUP(E114,'Validation rule'!$A$2:$J$100050,8,FALSE))</f>
        <v>FT-11236</v>
      </c>
      <c r="M114" s="17" t="s">
        <v>20</v>
      </c>
    </row>
    <row r="115" spans="1:13" s="13" customFormat="1" ht="30" x14ac:dyDescent="0.25">
      <c r="A115" s="13" cm="1">
        <f t="array" ref="A115">ROW()-ROW(Table24[#Headers])</f>
        <v>114</v>
      </c>
      <c r="B115" s="151" t="s">
        <v>191</v>
      </c>
      <c r="C115" s="15" t="s">
        <v>192</v>
      </c>
      <c r="D115" s="16" t="s">
        <v>193</v>
      </c>
      <c r="E115" s="16"/>
      <c r="F115" s="17" t="e" cm="1">
        <f t="array" aca="1" ref="F115" ca="1">D61HVIS(E115="","",VLOOKUP(E115,'Validation rule'!$A$2:$J$100050,2,FALSE))</f>
        <v>#NAME?</v>
      </c>
      <c r="G115" s="17" t="str">
        <f>IF(E115="","",VLOOKUP(E115,'Validation rule'!$A$2:$J$100050,3,FALSE))</f>
        <v/>
      </c>
      <c r="H115" s="17" t="str">
        <f>IF(E115="","",VLOOKUP(E115,'Validation rule'!$A$2:$J$100050,4,FALSE))</f>
        <v/>
      </c>
      <c r="I115" s="17" t="str">
        <f>IF(E115="","",VLOOKUP(E115,'Validation rule'!$A$2:$J$100050,5,FALSE))</f>
        <v/>
      </c>
      <c r="J115" s="17" t="str">
        <f>IF(E115="","",VLOOKUP(E115,'Validation rule'!$A$2:$J$100050,6,FALSE))</f>
        <v/>
      </c>
      <c r="K115" s="17" t="str">
        <f>IF(E115="","",VLOOKUP(E115,'Validation rule'!$A$2:$J$100050,7,FALSE))</f>
        <v/>
      </c>
      <c r="L115" s="17" t="str">
        <f>IF(E115="","",VLOOKUP(E115,'Validation rule'!$A$2:$J$100050,8,FALSE))</f>
        <v/>
      </c>
      <c r="M115" s="17"/>
    </row>
    <row r="116" spans="1:13" s="13" customFormat="1" x14ac:dyDescent="0.25">
      <c r="A116" s="13" cm="1">
        <f t="array" ref="A116">ROW()-ROW(Table24[#Headers])</f>
        <v>115</v>
      </c>
      <c r="B116" s="151"/>
      <c r="C116" s="15"/>
      <c r="D116" s="16"/>
      <c r="E116" s="16"/>
      <c r="F116" s="17" t="e" cm="1">
        <f t="array" aca="1" ref="F116" ca="1">D61HVIS(E116="","",VLOOKUP(E116,'Validation rule'!$A$2:$J$100050,2,FALSE))</f>
        <v>#NAME?</v>
      </c>
      <c r="G116" s="17" t="str">
        <f>IF(E116="","",VLOOKUP(E116,'Validation rule'!$A$2:$J$100050,3,FALSE))</f>
        <v/>
      </c>
      <c r="H116" s="17" t="str">
        <f>IF(E116="","",VLOOKUP(E116,'Validation rule'!$A$2:$J$100050,4,FALSE))</f>
        <v/>
      </c>
      <c r="I116" s="17" t="str">
        <f>IF(E116="","",VLOOKUP(E116,'Validation rule'!$A$2:$J$100050,5,FALSE))</f>
        <v/>
      </c>
      <c r="J116" s="17" t="str">
        <f>IF(E116="","",VLOOKUP(E116,'Validation rule'!$A$2:$J$100050,6,FALSE))</f>
        <v/>
      </c>
      <c r="K116" s="17" t="str">
        <f>IF(E116="","",VLOOKUP(E116,'Validation rule'!$A$2:$J$100050,7,FALSE))</f>
        <v/>
      </c>
      <c r="L116" s="17" t="str">
        <f>IF(E116="","",VLOOKUP(E116,'Validation rule'!$A$2:$J$100050,8,FALSE))</f>
        <v/>
      </c>
      <c r="M116" s="17"/>
    </row>
    <row r="117" spans="1:13" s="13" customFormat="1" ht="30" x14ac:dyDescent="0.25">
      <c r="A117" s="13" cm="1">
        <f t="array" ref="A117">ROW()-ROW(Table24[#Headers])</f>
        <v>116</v>
      </c>
      <c r="B117" s="151" t="s">
        <v>194</v>
      </c>
      <c r="C117" s="15" t="s">
        <v>195</v>
      </c>
      <c r="D117" s="16" t="s">
        <v>196</v>
      </c>
      <c r="E117" s="16"/>
      <c r="F117" s="17" t="e" cm="1">
        <f t="array" aca="1" ref="F117" ca="1">D61HVIS(E117="","",VLOOKUP(E117,'Validation rule'!$A$2:$J$100050,2,FALSE))</f>
        <v>#NAME?</v>
      </c>
      <c r="G117" s="17" t="str">
        <f>IF(E117="","",VLOOKUP(E117,'Validation rule'!$A$2:$J$100050,3,FALSE))</f>
        <v/>
      </c>
      <c r="H117" s="17" t="str">
        <f>IF(E117="","",VLOOKUP(E117,'Validation rule'!$A$2:$J$100050,4,FALSE))</f>
        <v/>
      </c>
      <c r="I117" s="17" t="str">
        <f>IF(E117="","",VLOOKUP(E117,'Validation rule'!$A$2:$J$100050,5,FALSE))</f>
        <v/>
      </c>
      <c r="J117" s="17" t="str">
        <f>IF(E117="","",VLOOKUP(E117,'Validation rule'!$A$2:$J$100050,6,FALSE))</f>
        <v/>
      </c>
      <c r="K117" s="17" t="str">
        <f>IF(E117="","",VLOOKUP(E117,'Validation rule'!$A$2:$J$100050,7,FALSE))</f>
        <v/>
      </c>
      <c r="L117" s="17" t="str">
        <f>IF(E117="","",VLOOKUP(E117,'Validation rule'!$A$2:$J$100050,8,FALSE))</f>
        <v/>
      </c>
      <c r="M117" s="17"/>
    </row>
    <row r="118" spans="1:13" s="13" customFormat="1" x14ac:dyDescent="0.25">
      <c r="A118" s="13" cm="1">
        <f t="array" ref="A118">ROW()-ROW(Table24[#Headers])</f>
        <v>117</v>
      </c>
      <c r="B118" s="151"/>
      <c r="C118" s="15"/>
      <c r="D118" s="16"/>
      <c r="E118" s="16"/>
      <c r="F118" s="17" t="e" cm="1">
        <f t="array" aca="1" ref="F118" ca="1">D61HVIS(E118="","",VLOOKUP(E118,'Validation rule'!$A$2:$J$100050,2,FALSE))</f>
        <v>#NAME?</v>
      </c>
      <c r="G118" s="17" t="str">
        <f>IF(E118="","",VLOOKUP(E118,'Validation rule'!$A$2:$J$100050,3,FALSE))</f>
        <v/>
      </c>
      <c r="H118" s="17" t="str">
        <f>IF(E118="","",VLOOKUP(E118,'Validation rule'!$A$2:$J$100050,4,FALSE))</f>
        <v/>
      </c>
      <c r="I118" s="17" t="str">
        <f>IF(E118="","",VLOOKUP(E118,'Validation rule'!$A$2:$J$100050,5,FALSE))</f>
        <v/>
      </c>
      <c r="J118" s="17" t="str">
        <f>IF(E118="","",VLOOKUP(E118,'Validation rule'!$A$2:$J$100050,6,FALSE))</f>
        <v/>
      </c>
      <c r="K118" s="17" t="str">
        <f>IF(E118="","",VLOOKUP(E118,'Validation rule'!$A$2:$J$100050,7,FALSE))</f>
        <v/>
      </c>
      <c r="L118" s="17" t="str">
        <f>IF(E118="","",VLOOKUP(E118,'Validation rule'!$A$2:$J$100050,8,FALSE))</f>
        <v/>
      </c>
      <c r="M118" s="17"/>
    </row>
    <row r="119" spans="1:13" s="13" customFormat="1" x14ac:dyDescent="0.25">
      <c r="A119" s="13" cm="1">
        <f t="array" ref="A119">ROW()-ROW(Table24[#Headers])</f>
        <v>118</v>
      </c>
      <c r="B119" s="151" t="s">
        <v>197</v>
      </c>
      <c r="C119" s="15" t="s">
        <v>198</v>
      </c>
      <c r="D119" s="16" t="s">
        <v>199</v>
      </c>
      <c r="E119" s="16"/>
      <c r="F119" s="17" t="e" cm="1">
        <f t="array" aca="1" ref="F119" ca="1">D61HVIS(E119="","",VLOOKUP(E119,'Validation rule'!$A$2:$J$100050,2,FALSE))</f>
        <v>#NAME?</v>
      </c>
      <c r="G119" s="17" t="str">
        <f>IF(E119="","",VLOOKUP(E119,'Validation rule'!$A$2:$J$100050,3,FALSE))</f>
        <v/>
      </c>
      <c r="H119" s="17" t="str">
        <f>IF(E119="","",VLOOKUP(E119,'Validation rule'!$A$2:$J$100050,4,FALSE))</f>
        <v/>
      </c>
      <c r="I119" s="17" t="str">
        <f>IF(E119="","",VLOOKUP(E119,'Validation rule'!$A$2:$J$100050,5,FALSE))</f>
        <v/>
      </c>
      <c r="J119" s="17" t="str">
        <f>IF(E119="","",VLOOKUP(E119,'Validation rule'!$A$2:$J$100050,6,FALSE))</f>
        <v/>
      </c>
      <c r="K119" s="17" t="str">
        <f>IF(E119="","",VLOOKUP(E119,'Validation rule'!$A$2:$J$100050,7,FALSE))</f>
        <v/>
      </c>
      <c r="L119" s="17" t="str">
        <f>IF(E119="","",VLOOKUP(E119,'Validation rule'!$A$2:$J$100050,8,FALSE))</f>
        <v/>
      </c>
      <c r="M119" s="17"/>
    </row>
    <row r="120" spans="1:13" s="13" customFormat="1" ht="79.5" customHeight="1" x14ac:dyDescent="0.25">
      <c r="A120" s="13" cm="1">
        <f t="array" ref="A120">ROW()-ROW(Table24[#Headers])</f>
        <v>119</v>
      </c>
      <c r="B120" s="151"/>
      <c r="C120" s="15"/>
      <c r="D120" s="16"/>
      <c r="E120" s="214" t="s">
        <v>200</v>
      </c>
      <c r="F120" s="17" t="e" cm="1">
        <f t="array" aca="1" ref="F120" ca="1">D61HVIS(E120="","",VLOOKUP(E120,'Validation rule'!$A$2:$J$100050,2,FALSE))</f>
        <v>#NAME?</v>
      </c>
      <c r="G120" s="17" t="str">
        <f>IF(E120="","",VLOOKUP(E120,'Validation rule'!$A$2:$J$100050,3,FALSE))</f>
        <v>Reference data validation</v>
      </c>
      <c r="H120" s="17">
        <f>IF(E120="","",VLOOKUP(E120,'Validation rule'!$A$2:$J$100050,4,FALSE))</f>
        <v>10080</v>
      </c>
      <c r="I120" s="17" t="str">
        <f>IF(E120="","",VLOOKUP(E120,'Validation rule'!$A$2:$J$100050,5,FALSE))</f>
        <v>DK1088</v>
      </c>
      <c r="J120" s="17" t="str">
        <f>IF(E120="","",VLOOKUP(E120,'Validation rule'!$A$2:$J$100050,6,FALSE))</f>
        <v>Error in data element 14 01 035, delivery terms INOCTERM code and label does not exist, see codelist.</v>
      </c>
      <c r="K120" s="17" t="str">
        <f>IF(E120="","",VLOOKUP(E120,'Validation rule'!$A$2:$J$100050,7,FALSE))</f>
        <v>Fejl i dataelement 14 01 035, incoterm-kode i leveringsbetingelser findes ikke, se kodeliste.</v>
      </c>
      <c r="L120" s="17" t="str">
        <f>IF(E120="","",VLOOKUP(E120,'Validation rule'!$A$2:$J$100050,8,FALSE))</f>
        <v>FT-12632</v>
      </c>
      <c r="M120" s="17" t="s">
        <v>20</v>
      </c>
    </row>
    <row r="121" spans="1:13" s="13" customFormat="1" x14ac:dyDescent="0.25">
      <c r="A121" s="13" cm="1">
        <f t="array" ref="A121">ROW()-ROW(Table24[#Headers])</f>
        <v>120</v>
      </c>
      <c r="B121" s="151" t="s">
        <v>105</v>
      </c>
      <c r="C121" s="15" t="s">
        <v>201</v>
      </c>
      <c r="D121" s="16" t="s">
        <v>202</v>
      </c>
      <c r="E121" s="16"/>
      <c r="F121" s="17" t="e" cm="1">
        <f t="array" aca="1" ref="F121" ca="1">D61HVIS(E121="","",VLOOKUP(E121,'Validation rule'!$A$2:$J$100050,2,FALSE))</f>
        <v>#NAME?</v>
      </c>
      <c r="G121" s="17" t="str">
        <f>IF(E121="","",VLOOKUP(E121,'Validation rule'!$A$2:$J$100050,3,FALSE))</f>
        <v/>
      </c>
      <c r="H121" s="17" t="str">
        <f>IF(E121="","",VLOOKUP(E121,'Validation rule'!$A$2:$J$100050,4,FALSE))</f>
        <v/>
      </c>
      <c r="I121" s="17" t="str">
        <f>IF(E121="","",VLOOKUP(E121,'Validation rule'!$A$2:$J$100050,5,FALSE))</f>
        <v/>
      </c>
      <c r="J121" s="17" t="str">
        <f>IF(E121="","",VLOOKUP(E121,'Validation rule'!$A$2:$J$100050,6,FALSE))</f>
        <v/>
      </c>
      <c r="K121" s="17" t="str">
        <f>IF(E121="","",VLOOKUP(E121,'Validation rule'!$A$2:$J$100050,7,FALSE))</f>
        <v/>
      </c>
      <c r="L121" s="17" t="str">
        <f>IF(E121="","",VLOOKUP(E121,'Validation rule'!$A$2:$J$100050,8,FALSE))</f>
        <v/>
      </c>
      <c r="M121" s="17"/>
    </row>
    <row r="122" spans="1:13" s="13" customFormat="1" x14ac:dyDescent="0.25">
      <c r="A122" s="13" cm="1">
        <f t="array" ref="A122">ROW()-ROW(Table24[#Headers])</f>
        <v>121</v>
      </c>
      <c r="B122" s="151"/>
      <c r="C122" s="15"/>
      <c r="D122" s="16"/>
      <c r="E122" s="16"/>
      <c r="F122" s="17" t="e" cm="1">
        <f t="array" aca="1" ref="F122" ca="1">D61HVIS(E122="","",VLOOKUP(E122,'Validation rule'!$A$2:$J$100050,2,FALSE))</f>
        <v>#NAME?</v>
      </c>
      <c r="G122" s="17" t="str">
        <f>IF(E122="","",VLOOKUP(E122,'Validation rule'!$A$2:$J$100050,3,FALSE))</f>
        <v/>
      </c>
      <c r="H122" s="17" t="str">
        <f>IF(E122="","",VLOOKUP(E122,'Validation rule'!$A$2:$J$100050,4,FALSE))</f>
        <v/>
      </c>
      <c r="I122" s="17" t="str">
        <f>IF(E122="","",VLOOKUP(E122,'Validation rule'!$A$2:$J$100050,5,FALSE))</f>
        <v/>
      </c>
      <c r="J122" s="17" t="str">
        <f>IF(E122="","",VLOOKUP(E122,'Validation rule'!$A$2:$J$100050,6,FALSE))</f>
        <v/>
      </c>
      <c r="K122" s="17" t="str">
        <f>IF(E122="","",VLOOKUP(E122,'Validation rule'!$A$2:$J$100050,7,FALSE))</f>
        <v/>
      </c>
      <c r="L122" s="17" t="str">
        <f>IF(E122="","",VLOOKUP(E122,'Validation rule'!$A$2:$J$100050,8,FALSE))</f>
        <v/>
      </c>
      <c r="M122" s="17"/>
    </row>
    <row r="123" spans="1:13" s="13" customFormat="1" x14ac:dyDescent="0.25">
      <c r="A123" s="13" cm="1">
        <f t="array" ref="A123">ROW()-ROW(Table24[#Headers])</f>
        <v>122</v>
      </c>
      <c r="B123" s="151" t="s">
        <v>203</v>
      </c>
      <c r="C123" s="15" t="s">
        <v>204</v>
      </c>
      <c r="D123" s="16" t="s">
        <v>205</v>
      </c>
      <c r="E123" s="16"/>
      <c r="F123" s="17" t="e" cm="1">
        <f t="array" aca="1" ref="F123" ca="1">D61HVIS(E123="","",VLOOKUP(E123,'Validation rule'!$A$2:$J$100050,2,FALSE))</f>
        <v>#NAME?</v>
      </c>
      <c r="G123" s="17" t="str">
        <f>IF(E123="","",VLOOKUP(E123,'Validation rule'!$A$2:$J$100050,3,FALSE))</f>
        <v/>
      </c>
      <c r="H123" s="17" t="str">
        <f>IF(E123="","",VLOOKUP(E123,'Validation rule'!$A$2:$J$100050,4,FALSE))</f>
        <v/>
      </c>
      <c r="I123" s="17" t="str">
        <f>IF(E123="","",VLOOKUP(E123,'Validation rule'!$A$2:$J$100050,5,FALSE))</f>
        <v/>
      </c>
      <c r="J123" s="17" t="str">
        <f>IF(E123="","",VLOOKUP(E123,'Validation rule'!$A$2:$J$100050,6,FALSE))</f>
        <v/>
      </c>
      <c r="K123" s="17" t="str">
        <f>IF(E123="","",VLOOKUP(E123,'Validation rule'!$A$2:$J$100050,7,FALSE))</f>
        <v/>
      </c>
      <c r="L123" s="17" t="str">
        <f>IF(E123="","",VLOOKUP(E123,'Validation rule'!$A$2:$J$100050,8,FALSE))</f>
        <v/>
      </c>
      <c r="M123" s="17"/>
    </row>
    <row r="124" spans="1:13" s="13" customFormat="1" x14ac:dyDescent="0.25">
      <c r="A124" s="13" cm="1">
        <f t="array" ref="A124">ROW()-ROW(Table24[#Headers])</f>
        <v>123</v>
      </c>
      <c r="B124" s="151"/>
      <c r="C124" s="15"/>
      <c r="D124" s="16"/>
      <c r="E124" s="16"/>
      <c r="F124" s="17" t="e" cm="1">
        <f t="array" aca="1" ref="F124" ca="1">D61HVIS(E124="","",VLOOKUP(E124,'Validation rule'!$A$2:$J$100050,2,FALSE))</f>
        <v>#NAME?</v>
      </c>
      <c r="G124" s="17" t="str">
        <f>IF(E124="","",VLOOKUP(E124,'Validation rule'!$A$2:$J$100050,3,FALSE))</f>
        <v/>
      </c>
      <c r="H124" s="17" t="str">
        <f>IF(E124="","",VLOOKUP(E124,'Validation rule'!$A$2:$J$100050,4,FALSE))</f>
        <v/>
      </c>
      <c r="I124" s="17" t="str">
        <f>IF(E124="","",VLOOKUP(E124,'Validation rule'!$A$2:$J$100050,5,FALSE))</f>
        <v/>
      </c>
      <c r="J124" s="17" t="str">
        <f>IF(E124="","",VLOOKUP(E124,'Validation rule'!$A$2:$J$100050,6,FALSE))</f>
        <v/>
      </c>
      <c r="K124" s="17" t="str">
        <f>IF(E124="","",VLOOKUP(E124,'Validation rule'!$A$2:$J$100050,7,FALSE))</f>
        <v/>
      </c>
      <c r="L124" s="17" t="str">
        <f>IF(E124="","",VLOOKUP(E124,'Validation rule'!$A$2:$J$100050,8,FALSE))</f>
        <v/>
      </c>
      <c r="M124" s="17"/>
    </row>
    <row r="125" spans="1:13" s="13" customFormat="1" x14ac:dyDescent="0.25">
      <c r="A125" s="13" cm="1">
        <f t="array" ref="A125">ROW()-ROW(Table24[#Headers])</f>
        <v>124</v>
      </c>
      <c r="B125" s="151" t="s">
        <v>206</v>
      </c>
      <c r="C125" s="15" t="s">
        <v>207</v>
      </c>
      <c r="D125" s="16" t="s">
        <v>208</v>
      </c>
      <c r="E125" s="16"/>
      <c r="F125" s="17" t="e" cm="1">
        <f t="array" aca="1" ref="F125" ca="1">D61HVIS(E125="","",VLOOKUP(E125,'Validation rule'!$A$2:$J$100050,2,FALSE))</f>
        <v>#NAME?</v>
      </c>
      <c r="G125" s="17" t="str">
        <f>IF(E125="","",VLOOKUP(E125,'Validation rule'!$A$2:$J$100050,3,FALSE))</f>
        <v/>
      </c>
      <c r="H125" s="17" t="str">
        <f>IF(E125="","",VLOOKUP(E125,'Validation rule'!$A$2:$J$100050,4,FALSE))</f>
        <v/>
      </c>
      <c r="I125" s="17" t="str">
        <f>IF(E125="","",VLOOKUP(E125,'Validation rule'!$A$2:$J$100050,5,FALSE))</f>
        <v/>
      </c>
      <c r="J125" s="17" t="str">
        <f>IF(E125="","",VLOOKUP(E125,'Validation rule'!$A$2:$J$100050,6,FALSE))</f>
        <v/>
      </c>
      <c r="K125" s="17" t="str">
        <f>IF(E125="","",VLOOKUP(E125,'Validation rule'!$A$2:$J$100050,7,FALSE))</f>
        <v/>
      </c>
      <c r="L125" s="17" t="str">
        <f>IF(E125="","",VLOOKUP(E125,'Validation rule'!$A$2:$J$100050,8,FALSE))</f>
        <v/>
      </c>
      <c r="M125" s="17"/>
    </row>
    <row r="126" spans="1:13" s="13" customFormat="1" ht="144.75" customHeight="1" x14ac:dyDescent="0.25">
      <c r="A126" s="13" cm="1">
        <f t="array" ref="A126">ROW()-ROW(Table24[#Headers])</f>
        <v>125</v>
      </c>
      <c r="B126" s="151"/>
      <c r="C126" s="15"/>
      <c r="D126" s="16"/>
      <c r="E126" s="214" t="s">
        <v>209</v>
      </c>
      <c r="F126" s="17" t="e" cm="1">
        <f t="array" aca="1" ref="F126" ca="1">D61HVIS(E126="","",VLOOKUP(E126,'Validation rule'!$A$2:$J$100050,2,FALSE))</f>
        <v>#NAME?</v>
      </c>
      <c r="G126" s="17" t="str">
        <f>IF(E126="","",VLOOKUP(E126,'Validation rule'!$A$2:$J$100050,3,FALSE))</f>
        <v>External validation
DK-CRS</v>
      </c>
      <c r="H126" s="17">
        <f>IF(E126="","",VLOOKUP(E126,'Validation rule'!$A$2:$J$100050,4,FALSE))</f>
        <v>10080</v>
      </c>
      <c r="I126" s="17" t="str">
        <f>IF(E126="","",VLOOKUP(E126,'Validation rule'!$A$2:$J$100050,5,FALSE))</f>
        <v>DK2042</v>
      </c>
      <c r="J126" s="17" t="str">
        <f>IF(E126="","",VLOOKUP(E126,'Validation rule'!$A$2:$J$100050,6,FALSE))</f>
        <v>Error: The importer does not have a valid authorization for the tax-type (excise duty) specified in 'Tax type' (14 03 039 000).</v>
      </c>
      <c r="K126" s="17" t="str">
        <f>IF(E126="","",VLOOKUP(E126,'Validation rule'!$A$2:$J$100050,7,FALSE))</f>
        <v>Fejl, Importøren har ikke en valid authorisation for den valgte afgiftstype (punktafgift) angivet i 'afgiftstype' (14 03 039 000)</v>
      </c>
      <c r="L126" s="17" t="str">
        <f>IF(E126="","",VLOOKUP(E126,'Validation rule'!$A$2:$J$100050,8,FALSE))</f>
        <v>FT-6517</v>
      </c>
      <c r="M126" s="17" t="s">
        <v>20</v>
      </c>
    </row>
    <row r="127" spans="1:13" s="13" customFormat="1" x14ac:dyDescent="0.25">
      <c r="A127" s="13" cm="1">
        <f t="array" ref="A127">ROW()-ROW(Table24[#Headers])</f>
        <v>126</v>
      </c>
      <c r="B127" s="151" t="s">
        <v>210</v>
      </c>
      <c r="C127" s="15" t="s">
        <v>211</v>
      </c>
      <c r="D127" s="16" t="s">
        <v>212</v>
      </c>
      <c r="E127" s="16"/>
      <c r="F127" s="17" t="e" cm="1">
        <f t="array" aca="1" ref="F127" ca="1">D61HVIS(E127="","",VLOOKUP(E127,'Validation rule'!$A$2:$J$100050,2,FALSE))</f>
        <v>#NAME?</v>
      </c>
      <c r="G127" s="17" t="str">
        <f>IF(E127="","",VLOOKUP(E127,'Validation rule'!$A$2:$J$100050,3,FALSE))</f>
        <v/>
      </c>
      <c r="H127" s="17" t="str">
        <f>IF(E127="","",VLOOKUP(E127,'Validation rule'!$A$2:$J$100050,4,FALSE))</f>
        <v/>
      </c>
      <c r="I127" s="17" t="str">
        <f>IF(E127="","",VLOOKUP(E127,'Validation rule'!$A$2:$J$100050,5,FALSE))</f>
        <v/>
      </c>
      <c r="J127" s="17" t="str">
        <f>IF(E127="","",VLOOKUP(E127,'Validation rule'!$A$2:$J$100050,6,FALSE))</f>
        <v/>
      </c>
      <c r="K127" s="17" t="str">
        <f>IF(E127="","",VLOOKUP(E127,'Validation rule'!$A$2:$J$100050,7,FALSE))</f>
        <v/>
      </c>
      <c r="L127" s="17" t="str">
        <f>IF(E127="","",VLOOKUP(E127,'Validation rule'!$A$2:$J$100050,8,FALSE))</f>
        <v/>
      </c>
      <c r="M127" s="17"/>
    </row>
    <row r="128" spans="1:13" s="13" customFormat="1" x14ac:dyDescent="0.25">
      <c r="A128" s="13" cm="1">
        <f t="array" ref="A128">ROW()-ROW(Table24[#Headers])</f>
        <v>127</v>
      </c>
      <c r="B128" s="151"/>
      <c r="C128" s="15"/>
      <c r="D128" s="16"/>
      <c r="E128" s="16"/>
      <c r="F128" s="17" t="e" cm="1">
        <f t="array" aca="1" ref="F128" ca="1">D61HVIS(E128="","",VLOOKUP(E128,'Validation rule'!$A$2:$J$100050,2,FALSE))</f>
        <v>#NAME?</v>
      </c>
      <c r="G128" s="17" t="str">
        <f>IF(E128="","",VLOOKUP(E128,'Validation rule'!$A$2:$J$100050,3,FALSE))</f>
        <v/>
      </c>
      <c r="H128" s="17" t="str">
        <f>IF(E128="","",VLOOKUP(E128,'Validation rule'!$A$2:$J$100050,4,FALSE))</f>
        <v/>
      </c>
      <c r="I128" s="17" t="str">
        <f>IF(E128="","",VLOOKUP(E128,'Validation rule'!$A$2:$J$100050,5,FALSE))</f>
        <v/>
      </c>
      <c r="J128" s="17" t="str">
        <f>IF(E128="","",VLOOKUP(E128,'Validation rule'!$A$2:$J$100050,6,FALSE))</f>
        <v/>
      </c>
      <c r="K128" s="17" t="str">
        <f>IF(E128="","",VLOOKUP(E128,'Validation rule'!$A$2:$J$100050,7,FALSE))</f>
        <v/>
      </c>
      <c r="L128" s="17" t="str">
        <f>IF(E128="","",VLOOKUP(E128,'Validation rule'!$A$2:$J$100050,8,FALSE))</f>
        <v/>
      </c>
      <c r="M128" s="17"/>
    </row>
    <row r="129" spans="1:13" s="13" customFormat="1" x14ac:dyDescent="0.25">
      <c r="A129" s="13" cm="1">
        <f t="array" ref="A129">ROW()-ROW(Table24[#Headers])</f>
        <v>128</v>
      </c>
      <c r="B129" s="151" t="s">
        <v>213</v>
      </c>
      <c r="C129" s="15" t="s">
        <v>214</v>
      </c>
      <c r="D129" s="16" t="s">
        <v>215</v>
      </c>
      <c r="E129" s="16"/>
      <c r="F129" s="17" t="e" cm="1">
        <f t="array" aca="1" ref="F129" ca="1">D61HVIS(E129="","",VLOOKUP(E129,'Validation rule'!$A$2:$J$100050,2,FALSE))</f>
        <v>#NAME?</v>
      </c>
      <c r="G129" s="17" t="str">
        <f>IF(E129="","",VLOOKUP(E129,'Validation rule'!$A$2:$J$100050,3,FALSE))</f>
        <v/>
      </c>
      <c r="H129" s="17" t="str">
        <f>IF(E129="","",VLOOKUP(E129,'Validation rule'!$A$2:$J$100050,4,FALSE))</f>
        <v/>
      </c>
      <c r="I129" s="17" t="str">
        <f>IF(E129="","",VLOOKUP(E129,'Validation rule'!$A$2:$J$100050,5,FALSE))</f>
        <v/>
      </c>
      <c r="J129" s="17" t="str">
        <f>IF(E129="","",VLOOKUP(E129,'Validation rule'!$A$2:$J$100050,6,FALSE))</f>
        <v/>
      </c>
      <c r="K129" s="17" t="str">
        <f>IF(E129="","",VLOOKUP(E129,'Validation rule'!$A$2:$J$100050,7,FALSE))</f>
        <v/>
      </c>
      <c r="L129" s="17" t="str">
        <f>IF(E129="","",VLOOKUP(E129,'Validation rule'!$A$2:$J$100050,8,FALSE))</f>
        <v/>
      </c>
      <c r="M129" s="17"/>
    </row>
    <row r="130" spans="1:13" s="13" customFormat="1" x14ac:dyDescent="0.25">
      <c r="A130" s="13" cm="1">
        <f t="array" ref="A130">ROW()-ROW(Table24[#Headers])</f>
        <v>129</v>
      </c>
      <c r="B130" s="151"/>
      <c r="C130" s="15"/>
      <c r="D130" s="16"/>
      <c r="E130" s="16"/>
      <c r="F130" s="17" t="e" cm="1">
        <f t="array" aca="1" ref="F130" ca="1">D61HVIS(E130="","",VLOOKUP(E130,'Validation rule'!$A$2:$J$100050,2,FALSE))</f>
        <v>#NAME?</v>
      </c>
      <c r="G130" s="17" t="str">
        <f>IF(E130="","",VLOOKUP(E130,'Validation rule'!$A$2:$J$100050,3,FALSE))</f>
        <v/>
      </c>
      <c r="H130" s="17" t="str">
        <f>IF(E130="","",VLOOKUP(E130,'Validation rule'!$A$2:$J$100050,4,FALSE))</f>
        <v/>
      </c>
      <c r="I130" s="17" t="str">
        <f>IF(E130="","",VLOOKUP(E130,'Validation rule'!$A$2:$J$100050,5,FALSE))</f>
        <v/>
      </c>
      <c r="J130" s="17" t="str">
        <f>IF(E130="","",VLOOKUP(E130,'Validation rule'!$A$2:$J$100050,6,FALSE))</f>
        <v/>
      </c>
      <c r="K130" s="17" t="str">
        <f>IF(E130="","",VLOOKUP(E130,'Validation rule'!$A$2:$J$100050,7,FALSE))</f>
        <v/>
      </c>
      <c r="L130" s="17" t="str">
        <f>IF(E130="","",VLOOKUP(E130,'Validation rule'!$A$2:$J$100050,8,FALSE))</f>
        <v/>
      </c>
      <c r="M130" s="17"/>
    </row>
    <row r="131" spans="1:13" s="13" customFormat="1" x14ac:dyDescent="0.25">
      <c r="A131" s="13" cm="1">
        <f t="array" ref="A131">ROW()-ROW(Table24[#Headers])</f>
        <v>130</v>
      </c>
      <c r="B131" s="151" t="s">
        <v>216</v>
      </c>
      <c r="C131" s="15" t="s">
        <v>217</v>
      </c>
      <c r="D131" s="16" t="s">
        <v>218</v>
      </c>
      <c r="E131" s="16"/>
      <c r="F131" s="17" t="e" cm="1">
        <f t="array" aca="1" ref="F131" ca="1">D61HVIS(E131="","",VLOOKUP(E131,'Validation rule'!$A$2:$J$100050,2,FALSE))</f>
        <v>#NAME?</v>
      </c>
      <c r="G131" s="17" t="str">
        <f>IF(E131="","",VLOOKUP(E131,'Validation rule'!$A$2:$J$100050,3,FALSE))</f>
        <v/>
      </c>
      <c r="H131" s="17" t="str">
        <f>IF(E131="","",VLOOKUP(E131,'Validation rule'!$A$2:$J$100050,4,FALSE))</f>
        <v/>
      </c>
      <c r="I131" s="17" t="str">
        <f>IF(E131="","",VLOOKUP(E131,'Validation rule'!$A$2:$J$100050,5,FALSE))</f>
        <v/>
      </c>
      <c r="J131" s="17" t="str">
        <f>IF(E131="","",VLOOKUP(E131,'Validation rule'!$A$2:$J$100050,6,FALSE))</f>
        <v/>
      </c>
      <c r="K131" s="17" t="str">
        <f>IF(E131="","",VLOOKUP(E131,'Validation rule'!$A$2:$J$100050,7,FALSE))</f>
        <v/>
      </c>
      <c r="L131" s="17" t="str">
        <f>IF(E131="","",VLOOKUP(E131,'Validation rule'!$A$2:$J$100050,8,FALSE))</f>
        <v/>
      </c>
      <c r="M131" s="17"/>
    </row>
    <row r="132" spans="1:13" s="13" customFormat="1" x14ac:dyDescent="0.25">
      <c r="A132" s="13" cm="1">
        <f t="array" ref="A132">ROW()-ROW(Table24[#Headers])</f>
        <v>131</v>
      </c>
      <c r="B132" s="151"/>
      <c r="C132" s="15"/>
      <c r="D132" s="16"/>
      <c r="E132" s="16"/>
      <c r="F132" s="17" t="e" cm="1">
        <f t="array" aca="1" ref="F132" ca="1">D61HVIS(E132="","",VLOOKUP(E132,'Validation rule'!$A$2:$J$100050,2,FALSE))</f>
        <v>#NAME?</v>
      </c>
      <c r="G132" s="17" t="str">
        <f>IF(E132="","",VLOOKUP(E132,'Validation rule'!$A$2:$J$100050,3,FALSE))</f>
        <v/>
      </c>
      <c r="H132" s="17" t="str">
        <f>IF(E132="","",VLOOKUP(E132,'Validation rule'!$A$2:$J$100050,4,FALSE))</f>
        <v/>
      </c>
      <c r="I132" s="17" t="str">
        <f>IF(E132="","",VLOOKUP(E132,'Validation rule'!$A$2:$J$100050,5,FALSE))</f>
        <v/>
      </c>
      <c r="J132" s="17" t="str">
        <f>IF(E132="","",VLOOKUP(E132,'Validation rule'!$A$2:$J$100050,6,FALSE))</f>
        <v/>
      </c>
      <c r="K132" s="17" t="str">
        <f>IF(E132="","",VLOOKUP(E132,'Validation rule'!$A$2:$J$100050,7,FALSE))</f>
        <v/>
      </c>
      <c r="L132" s="17" t="str">
        <f>IF(E132="","",VLOOKUP(E132,'Validation rule'!$A$2:$J$100050,8,FALSE))</f>
        <v/>
      </c>
      <c r="M132" s="17"/>
    </row>
    <row r="133" spans="1:13" s="13" customFormat="1" x14ac:dyDescent="0.25">
      <c r="A133" s="13" cm="1">
        <f t="array" ref="A133">ROW()-ROW(Table24[#Headers])</f>
        <v>132</v>
      </c>
      <c r="B133" s="151" t="s">
        <v>219</v>
      </c>
      <c r="C133" s="15" t="s">
        <v>220</v>
      </c>
      <c r="D133" s="16" t="s">
        <v>221</v>
      </c>
      <c r="E133" s="16"/>
      <c r="F133" s="17" t="e" cm="1">
        <f t="array" aca="1" ref="F133" ca="1">D61HVIS(E133="","",VLOOKUP(E133,'Validation rule'!$A$2:$J$100050,2,FALSE))</f>
        <v>#NAME?</v>
      </c>
      <c r="G133" s="17" t="str">
        <f>IF(E133="","",VLOOKUP(E133,'Validation rule'!$A$2:$J$100050,3,FALSE))</f>
        <v/>
      </c>
      <c r="H133" s="17" t="str">
        <f>IF(E133="","",VLOOKUP(E133,'Validation rule'!$A$2:$J$100050,4,FALSE))</f>
        <v/>
      </c>
      <c r="I133" s="17" t="str">
        <f>IF(E133="","",VLOOKUP(E133,'Validation rule'!$A$2:$J$100050,5,FALSE))</f>
        <v/>
      </c>
      <c r="J133" s="17" t="str">
        <f>IF(E133="","",VLOOKUP(E133,'Validation rule'!$A$2:$J$100050,6,FALSE))</f>
        <v/>
      </c>
      <c r="K133" s="17" t="str">
        <f>IF(E133="","",VLOOKUP(E133,'Validation rule'!$A$2:$J$100050,7,FALSE))</f>
        <v/>
      </c>
      <c r="L133" s="17" t="str">
        <f>IF(E133="","",VLOOKUP(E133,'Validation rule'!$A$2:$J$100050,8,FALSE))</f>
        <v/>
      </c>
      <c r="M133" s="17"/>
    </row>
    <row r="134" spans="1:13" s="13" customFormat="1" x14ac:dyDescent="0.25">
      <c r="A134" s="13" cm="1">
        <f t="array" ref="A134">ROW()-ROW(Table24[#Headers])</f>
        <v>133</v>
      </c>
      <c r="B134" s="151"/>
      <c r="C134" s="15"/>
      <c r="D134" s="16"/>
      <c r="E134" s="16"/>
      <c r="F134" s="17" t="e" cm="1">
        <f t="array" aca="1" ref="F134" ca="1">D61HVIS(E134="","",VLOOKUP(E134,'Validation rule'!$A$2:$J$100050,2,FALSE))</f>
        <v>#NAME?</v>
      </c>
      <c r="G134" s="17" t="str">
        <f>IF(E134="","",VLOOKUP(E134,'Validation rule'!$A$2:$J$100050,3,FALSE))</f>
        <v/>
      </c>
      <c r="H134" s="17" t="str">
        <f>IF(E134="","",VLOOKUP(E134,'Validation rule'!$A$2:$J$100050,4,FALSE))</f>
        <v/>
      </c>
      <c r="I134" s="17" t="str">
        <f>IF(E134="","",VLOOKUP(E134,'Validation rule'!$A$2:$J$100050,5,FALSE))</f>
        <v/>
      </c>
      <c r="J134" s="17" t="str">
        <f>IF(E134="","",VLOOKUP(E134,'Validation rule'!$A$2:$J$100050,6,FALSE))</f>
        <v/>
      </c>
      <c r="K134" s="17" t="str">
        <f>IF(E134="","",VLOOKUP(E134,'Validation rule'!$A$2:$J$100050,7,FALSE))</f>
        <v/>
      </c>
      <c r="L134" s="17" t="str">
        <f>IF(E134="","",VLOOKUP(E134,'Validation rule'!$A$2:$J$100050,8,FALSE))</f>
        <v/>
      </c>
      <c r="M134" s="17"/>
    </row>
    <row r="135" spans="1:13" s="13" customFormat="1" x14ac:dyDescent="0.25">
      <c r="A135" s="13" cm="1">
        <f t="array" ref="A135">ROW()-ROW(Table24[#Headers])</f>
        <v>134</v>
      </c>
      <c r="B135" s="151" t="s">
        <v>222</v>
      </c>
      <c r="C135" s="15" t="s">
        <v>223</v>
      </c>
      <c r="D135" s="16" t="s">
        <v>224</v>
      </c>
      <c r="E135" s="16"/>
      <c r="F135" s="17" t="e" cm="1">
        <f t="array" aca="1" ref="F135" ca="1">D61HVIS(E135="","",VLOOKUP(E135,'Validation rule'!$A$2:$J$100050,2,FALSE))</f>
        <v>#NAME?</v>
      </c>
      <c r="G135" s="17" t="str">
        <f>IF(E135="","",VLOOKUP(E135,'Validation rule'!$A$2:$J$100050,3,FALSE))</f>
        <v/>
      </c>
      <c r="H135" s="17" t="str">
        <f>IF(E135="","",VLOOKUP(E135,'Validation rule'!$A$2:$J$100050,4,FALSE))</f>
        <v/>
      </c>
      <c r="I135" s="17" t="str">
        <f>IF(E135="","",VLOOKUP(E135,'Validation rule'!$A$2:$J$100050,5,FALSE))</f>
        <v/>
      </c>
      <c r="J135" s="17" t="str">
        <f>IF(E135="","",VLOOKUP(E135,'Validation rule'!$A$2:$J$100050,6,FALSE))</f>
        <v/>
      </c>
      <c r="K135" s="17" t="str">
        <f>IF(E135="","",VLOOKUP(E135,'Validation rule'!$A$2:$J$100050,7,FALSE))</f>
        <v/>
      </c>
      <c r="L135" s="17" t="str">
        <f>IF(E135="","",VLOOKUP(E135,'Validation rule'!$A$2:$J$100050,8,FALSE))</f>
        <v/>
      </c>
      <c r="M135" s="17"/>
    </row>
    <row r="136" spans="1:13" s="13" customFormat="1" x14ac:dyDescent="0.25">
      <c r="A136" s="13" cm="1">
        <f t="array" ref="A136">ROW()-ROW(Table24[#Headers])</f>
        <v>135</v>
      </c>
      <c r="B136" s="151"/>
      <c r="C136" s="15"/>
      <c r="D136" s="16"/>
      <c r="E136" s="16"/>
      <c r="F136" s="17" t="e" cm="1">
        <f t="array" aca="1" ref="F136" ca="1">D61HVIS(E136="","",VLOOKUP(E136,'Validation rule'!$A$2:$J$100050,2,FALSE))</f>
        <v>#NAME?</v>
      </c>
      <c r="G136" s="17" t="str">
        <f>IF(E136="","",VLOOKUP(E136,'Validation rule'!$A$2:$J$100050,3,FALSE))</f>
        <v/>
      </c>
      <c r="H136" s="17" t="str">
        <f>IF(E136="","",VLOOKUP(E136,'Validation rule'!$A$2:$J$100050,4,FALSE))</f>
        <v/>
      </c>
      <c r="I136" s="17" t="str">
        <f>IF(E136="","",VLOOKUP(E136,'Validation rule'!$A$2:$J$100050,5,FALSE))</f>
        <v/>
      </c>
      <c r="J136" s="17" t="str">
        <f>IF(E136="","",VLOOKUP(E136,'Validation rule'!$A$2:$J$100050,6,FALSE))</f>
        <v/>
      </c>
      <c r="K136" s="17" t="str">
        <f>IF(E136="","",VLOOKUP(E136,'Validation rule'!$A$2:$J$100050,7,FALSE))</f>
        <v/>
      </c>
      <c r="L136" s="17" t="str">
        <f>IF(E136="","",VLOOKUP(E136,'Validation rule'!$A$2:$J$100050,8,FALSE))</f>
        <v/>
      </c>
      <c r="M136" s="17"/>
    </row>
    <row r="137" spans="1:13" s="13" customFormat="1" x14ac:dyDescent="0.25">
      <c r="A137" s="13" cm="1">
        <f t="array" ref="A137">ROW()-ROW(Table24[#Headers])</f>
        <v>136</v>
      </c>
      <c r="B137" s="151" t="s">
        <v>225</v>
      </c>
      <c r="C137" s="15" t="s">
        <v>226</v>
      </c>
      <c r="D137" s="16" t="s">
        <v>227</v>
      </c>
      <c r="E137" s="16"/>
      <c r="F137" s="17" t="e" cm="1">
        <f t="array" aca="1" ref="F137" ca="1">D61HVIS(E137="","",VLOOKUP(E137,'Validation rule'!$A$2:$J$100050,2,FALSE))</f>
        <v>#NAME?</v>
      </c>
      <c r="G137" s="17" t="str">
        <f>IF(E137="","",VLOOKUP(E137,'Validation rule'!$A$2:$J$100050,3,FALSE))</f>
        <v/>
      </c>
      <c r="H137" s="17" t="str">
        <f>IF(E137="","",VLOOKUP(E137,'Validation rule'!$A$2:$J$100050,4,FALSE))</f>
        <v/>
      </c>
      <c r="I137" s="17" t="str">
        <f>IF(E137="","",VLOOKUP(E137,'Validation rule'!$A$2:$J$100050,5,FALSE))</f>
        <v/>
      </c>
      <c r="J137" s="17" t="str">
        <f>IF(E137="","",VLOOKUP(E137,'Validation rule'!$A$2:$J$100050,6,FALSE))</f>
        <v/>
      </c>
      <c r="K137" s="17" t="str">
        <f>IF(E137="","",VLOOKUP(E137,'Validation rule'!$A$2:$J$100050,7,FALSE))</f>
        <v/>
      </c>
      <c r="L137" s="17" t="str">
        <f>IF(E137="","",VLOOKUP(E137,'Validation rule'!$A$2:$J$100050,8,FALSE))</f>
        <v/>
      </c>
      <c r="M137" s="17"/>
    </row>
    <row r="138" spans="1:13" s="13" customFormat="1" x14ac:dyDescent="0.25">
      <c r="A138" s="13" cm="1">
        <f t="array" ref="A138">ROW()-ROW(Table24[#Headers])</f>
        <v>137</v>
      </c>
      <c r="B138" s="151"/>
      <c r="C138" s="15"/>
      <c r="D138" s="16"/>
      <c r="E138" s="16"/>
      <c r="F138" s="17" t="e" cm="1">
        <f t="array" aca="1" ref="F138" ca="1">D61HVIS(E138="","",VLOOKUP(E138,'Validation rule'!$A$2:$J$100050,2,FALSE))</f>
        <v>#NAME?</v>
      </c>
      <c r="G138" s="17" t="str">
        <f>IF(E138="","",VLOOKUP(E138,'Validation rule'!$A$2:$J$100050,3,FALSE))</f>
        <v/>
      </c>
      <c r="H138" s="17" t="str">
        <f>IF(E138="","",VLOOKUP(E138,'Validation rule'!$A$2:$J$100050,4,FALSE))</f>
        <v/>
      </c>
      <c r="I138" s="17" t="str">
        <f>IF(E138="","",VLOOKUP(E138,'Validation rule'!$A$2:$J$100050,5,FALSE))</f>
        <v/>
      </c>
      <c r="J138" s="17" t="str">
        <f>IF(E138="","",VLOOKUP(E138,'Validation rule'!$A$2:$J$100050,6,FALSE))</f>
        <v/>
      </c>
      <c r="K138" s="17" t="str">
        <f>IF(E138="","",VLOOKUP(E138,'Validation rule'!$A$2:$J$100050,7,FALSE))</f>
        <v/>
      </c>
      <c r="L138" s="17" t="str">
        <f>IF(E138="","",VLOOKUP(E138,'Validation rule'!$A$2:$J$100050,8,FALSE))</f>
        <v/>
      </c>
      <c r="M138" s="17"/>
    </row>
    <row r="139" spans="1:13" s="13" customFormat="1" x14ac:dyDescent="0.25">
      <c r="A139" s="13" cm="1">
        <f t="array" ref="A139">ROW()-ROW(Table24[#Headers])</f>
        <v>138</v>
      </c>
      <c r="B139" s="151" t="s">
        <v>228</v>
      </c>
      <c r="C139" s="15" t="s">
        <v>229</v>
      </c>
      <c r="D139" s="16" t="s">
        <v>230</v>
      </c>
      <c r="E139" s="16"/>
      <c r="F139" s="17" t="e" cm="1">
        <f t="array" aca="1" ref="F139" ca="1">D61HVIS(E139="","",VLOOKUP(E139,'Validation rule'!$A$2:$J$100050,2,FALSE))</f>
        <v>#NAME?</v>
      </c>
      <c r="G139" s="17" t="str">
        <f>IF(E139="","",VLOOKUP(E139,'Validation rule'!$A$2:$J$100050,3,FALSE))</f>
        <v/>
      </c>
      <c r="H139" s="17" t="str">
        <f>IF(E139="","",VLOOKUP(E139,'Validation rule'!$A$2:$J$100050,4,FALSE))</f>
        <v/>
      </c>
      <c r="I139" s="17" t="str">
        <f>IF(E139="","",VLOOKUP(E139,'Validation rule'!$A$2:$J$100050,5,FALSE))</f>
        <v/>
      </c>
      <c r="J139" s="17" t="str">
        <f>IF(E139="","",VLOOKUP(E139,'Validation rule'!$A$2:$J$100050,6,FALSE))</f>
        <v/>
      </c>
      <c r="K139" s="17" t="str">
        <f>IF(E139="","",VLOOKUP(E139,'Validation rule'!$A$2:$J$100050,7,FALSE))</f>
        <v/>
      </c>
      <c r="L139" s="17" t="str">
        <f>IF(E139="","",VLOOKUP(E139,'Validation rule'!$A$2:$J$100050,8,FALSE))</f>
        <v/>
      </c>
      <c r="M139" s="17"/>
    </row>
    <row r="140" spans="1:13" s="13" customFormat="1" x14ac:dyDescent="0.25">
      <c r="A140" s="13" cm="1">
        <f t="array" ref="A140">ROW()-ROW(Table24[#Headers])</f>
        <v>139</v>
      </c>
      <c r="B140" s="151"/>
      <c r="C140" s="15"/>
      <c r="D140" s="16"/>
      <c r="E140" s="16"/>
      <c r="F140" s="17" t="e" cm="1">
        <f t="array" aca="1" ref="F140" ca="1">D61HVIS(E140="","",VLOOKUP(E140,'Validation rule'!$A$2:$J$100050,2,FALSE))</f>
        <v>#NAME?</v>
      </c>
      <c r="G140" s="17" t="str">
        <f>IF(E140="","",VLOOKUP(E140,'Validation rule'!$A$2:$J$100050,3,FALSE))</f>
        <v/>
      </c>
      <c r="H140" s="17" t="str">
        <f>IF(E140="","",VLOOKUP(E140,'Validation rule'!$A$2:$J$100050,4,FALSE))</f>
        <v/>
      </c>
      <c r="I140" s="17" t="str">
        <f>IF(E140="","",VLOOKUP(E140,'Validation rule'!$A$2:$J$100050,5,FALSE))</f>
        <v/>
      </c>
      <c r="J140" s="17" t="str">
        <f>IF(E140="","",VLOOKUP(E140,'Validation rule'!$A$2:$J$100050,6,FALSE))</f>
        <v/>
      </c>
      <c r="K140" s="17" t="str">
        <f>IF(E140="","",VLOOKUP(E140,'Validation rule'!$A$2:$J$100050,7,FALSE))</f>
        <v/>
      </c>
      <c r="L140" s="17" t="str">
        <f>IF(E140="","",VLOOKUP(E140,'Validation rule'!$A$2:$J$100050,8,FALSE))</f>
        <v/>
      </c>
      <c r="M140" s="17"/>
    </row>
    <row r="141" spans="1:13" s="13" customFormat="1" x14ac:dyDescent="0.25">
      <c r="A141" s="13" cm="1">
        <f t="array" ref="A141">ROW()-ROW(Table24[#Headers])</f>
        <v>140</v>
      </c>
      <c r="B141" s="151" t="s">
        <v>231</v>
      </c>
      <c r="C141" s="15" t="s">
        <v>232</v>
      </c>
      <c r="D141" s="16" t="s">
        <v>233</v>
      </c>
      <c r="E141" s="16"/>
      <c r="F141" s="17" t="e" cm="1">
        <f t="array" aca="1" ref="F141" ca="1">D61HVIS(E141="","",VLOOKUP(E141,'Validation rule'!$A$2:$J$100050,2,FALSE))</f>
        <v>#NAME?</v>
      </c>
      <c r="G141" s="17" t="str">
        <f>IF(E141="","",VLOOKUP(E141,'Validation rule'!$A$2:$J$100050,3,FALSE))</f>
        <v/>
      </c>
      <c r="H141" s="17" t="str">
        <f>IF(E141="","",VLOOKUP(E141,'Validation rule'!$A$2:$J$100050,4,FALSE))</f>
        <v/>
      </c>
      <c r="I141" s="17" t="str">
        <f>IF(E141="","",VLOOKUP(E141,'Validation rule'!$A$2:$J$100050,5,FALSE))</f>
        <v/>
      </c>
      <c r="J141" s="17" t="str">
        <f>IF(E141="","",VLOOKUP(E141,'Validation rule'!$A$2:$J$100050,6,FALSE))</f>
        <v/>
      </c>
      <c r="K141" s="17" t="str">
        <f>IF(E141="","",VLOOKUP(E141,'Validation rule'!$A$2:$J$100050,7,FALSE))</f>
        <v/>
      </c>
      <c r="L141" s="17" t="str">
        <f>IF(E141="","",VLOOKUP(E141,'Validation rule'!$A$2:$J$100050,8,FALSE))</f>
        <v/>
      </c>
      <c r="M141" s="17"/>
    </row>
    <row r="142" spans="1:13" s="13" customFormat="1" x14ac:dyDescent="0.25">
      <c r="A142" s="13" cm="1">
        <f t="array" ref="A142">ROW()-ROW(Table24[#Headers])</f>
        <v>141</v>
      </c>
      <c r="B142" s="151"/>
      <c r="C142" s="15"/>
      <c r="D142" s="16"/>
      <c r="E142" s="16"/>
      <c r="F142" s="17" t="e" cm="1">
        <f t="array" aca="1" ref="F142" ca="1">D61HVIS(E142="","",VLOOKUP(E142,'Validation rule'!$A$2:$J$100050,2,FALSE))</f>
        <v>#NAME?</v>
      </c>
      <c r="G142" s="17" t="str">
        <f>IF(E142="","",VLOOKUP(E142,'Validation rule'!$A$2:$J$100050,3,FALSE))</f>
        <v/>
      </c>
      <c r="H142" s="17" t="str">
        <f>IF(E142="","",VLOOKUP(E142,'Validation rule'!$A$2:$J$100050,4,FALSE))</f>
        <v/>
      </c>
      <c r="I142" s="17" t="str">
        <f>IF(E142="","",VLOOKUP(E142,'Validation rule'!$A$2:$J$100050,5,FALSE))</f>
        <v/>
      </c>
      <c r="J142" s="17" t="str">
        <f>IF(E142="","",VLOOKUP(E142,'Validation rule'!$A$2:$J$100050,6,FALSE))</f>
        <v/>
      </c>
      <c r="K142" s="17" t="str">
        <f>IF(E142="","",VLOOKUP(E142,'Validation rule'!$A$2:$J$100050,7,FALSE))</f>
        <v/>
      </c>
      <c r="L142" s="17" t="str">
        <f>IF(E142="","",VLOOKUP(E142,'Validation rule'!$A$2:$J$100050,8,FALSE))</f>
        <v/>
      </c>
      <c r="M142" s="17"/>
    </row>
    <row r="143" spans="1:13" s="13" customFormat="1" x14ac:dyDescent="0.25">
      <c r="A143" s="13" cm="1">
        <f t="array" ref="A143">ROW()-ROW(Table24[#Headers])</f>
        <v>142</v>
      </c>
      <c r="B143" s="151" t="s">
        <v>234</v>
      </c>
      <c r="C143" s="15" t="s">
        <v>235</v>
      </c>
      <c r="D143" s="16" t="s">
        <v>236</v>
      </c>
      <c r="E143" s="16"/>
      <c r="F143" s="17" t="e" cm="1">
        <f t="array" aca="1" ref="F143" ca="1">D61HVIS(E143="","",VLOOKUP(E143,'Validation rule'!$A$2:$J$100050,2,FALSE))</f>
        <v>#NAME?</v>
      </c>
      <c r="G143" s="17" t="str">
        <f>IF(E143="","",VLOOKUP(E143,'Validation rule'!$A$2:$J$100050,3,FALSE))</f>
        <v/>
      </c>
      <c r="H143" s="17" t="str">
        <f>IF(E143="","",VLOOKUP(E143,'Validation rule'!$A$2:$J$100050,4,FALSE))</f>
        <v/>
      </c>
      <c r="I143" s="17" t="str">
        <f>IF(E143="","",VLOOKUP(E143,'Validation rule'!$A$2:$J$100050,5,FALSE))</f>
        <v/>
      </c>
      <c r="J143" s="17" t="str">
        <f>IF(E143="","",VLOOKUP(E143,'Validation rule'!$A$2:$J$100050,6,FALSE))</f>
        <v/>
      </c>
      <c r="K143" s="17" t="str">
        <f>IF(E143="","",VLOOKUP(E143,'Validation rule'!$A$2:$J$100050,7,FALSE))</f>
        <v/>
      </c>
      <c r="L143" s="17" t="str">
        <f>IF(E143="","",VLOOKUP(E143,'Validation rule'!$A$2:$J$100050,8,FALSE))</f>
        <v/>
      </c>
      <c r="M143" s="17"/>
    </row>
    <row r="144" spans="1:13" s="13" customFormat="1" ht="69" customHeight="1" x14ac:dyDescent="0.25">
      <c r="A144" s="13" cm="1">
        <f t="array" ref="A144">ROW()-ROW(Table24[#Headers])</f>
        <v>143</v>
      </c>
      <c r="B144" s="151"/>
      <c r="C144" s="15"/>
      <c r="D144" s="16"/>
      <c r="E144" s="214" t="s">
        <v>237</v>
      </c>
      <c r="F144" s="17" t="e" cm="1">
        <f t="array" aca="1" ref="F144" ca="1">D61HVIS(E144="","",VLOOKUP(E144,'Validation rule'!$A$2:$J$100050,2,FALSE))</f>
        <v>#NAME?</v>
      </c>
      <c r="G144" s="17" t="str">
        <f>IF(E144="","",VLOOKUP(E144,'Validation rule'!$A$2:$J$100050,3,FALSE))</f>
        <v>Reference data validation</v>
      </c>
      <c r="H144" s="17">
        <f>IF(E144="","",VLOOKUP(E144,'Validation rule'!$A$2:$J$100050,4,FALSE))</f>
        <v>10080</v>
      </c>
      <c r="I144" s="17" t="str">
        <f>IF(E144="","",VLOOKUP(E144,'Validation rule'!$A$2:$J$100050,5,FALSE))</f>
        <v>DK1081</v>
      </c>
      <c r="J144" s="17" t="str">
        <f>IF(E144="","",VLOOKUP(E144,'Validation rule'!$A$2:$J$100050,6,FALSE))</f>
        <v>Error in field 14 10 001 000, Valuation method does not exist, see codelist.</v>
      </c>
      <c r="K144" s="17" t="str">
        <f>IF(E144="","",VLOOKUP(E144,'Validation rule'!$A$2:$J$100050,7,FALSE))</f>
        <v>Fejl i datafelt 14 10 001 000, Værdiansættelses metode findes ikke, se kodeliste.</v>
      </c>
      <c r="L144" s="17" t="str">
        <f>IF(E144="","",VLOOKUP(E144,'Validation rule'!$A$2:$J$100050,8,FALSE))</f>
        <v>FT-12683</v>
      </c>
      <c r="M144" s="17" t="s">
        <v>20</v>
      </c>
    </row>
    <row r="145" spans="1:13" s="13" customFormat="1" x14ac:dyDescent="0.25">
      <c r="A145" s="13" cm="1">
        <f t="array" ref="A145">ROW()-ROW(Table24[#Headers])</f>
        <v>144</v>
      </c>
      <c r="B145" s="151" t="s">
        <v>238</v>
      </c>
      <c r="C145" s="15" t="s">
        <v>239</v>
      </c>
      <c r="D145" s="16" t="s">
        <v>240</v>
      </c>
      <c r="E145" s="16"/>
      <c r="F145" s="17" t="e" cm="1">
        <f t="array" aca="1" ref="F145" ca="1">D61HVIS(E145="","",VLOOKUP(E145,'Validation rule'!$A$2:$J$100050,2,FALSE))</f>
        <v>#NAME?</v>
      </c>
      <c r="G145" s="17" t="str">
        <f>IF(E145="","",VLOOKUP(E145,'Validation rule'!$A$2:$J$100050,3,FALSE))</f>
        <v/>
      </c>
      <c r="H145" s="17" t="str">
        <f>IF(E145="","",VLOOKUP(E145,'Validation rule'!$A$2:$J$100050,4,FALSE))</f>
        <v/>
      </c>
      <c r="I145" s="17" t="str">
        <f>IF(E145="","",VLOOKUP(E145,'Validation rule'!$A$2:$J$100050,5,FALSE))</f>
        <v/>
      </c>
      <c r="J145" s="17" t="str">
        <f>IF(E145="","",VLOOKUP(E145,'Validation rule'!$A$2:$J$100050,6,FALSE))</f>
        <v/>
      </c>
      <c r="K145" s="17" t="str">
        <f>IF(E145="","",VLOOKUP(E145,'Validation rule'!$A$2:$J$100050,7,FALSE))</f>
        <v/>
      </c>
      <c r="L145" s="17" t="str">
        <f>IF(E145="","",VLOOKUP(E145,'Validation rule'!$A$2:$J$100050,8,FALSE))</f>
        <v/>
      </c>
      <c r="M145" s="17"/>
    </row>
    <row r="146" spans="1:13" s="13" customFormat="1" x14ac:dyDescent="0.25">
      <c r="A146" s="13" cm="1">
        <f t="array" ref="A146">ROW()-ROW(Table24[#Headers])</f>
        <v>145</v>
      </c>
      <c r="B146" s="151"/>
      <c r="C146" s="15"/>
      <c r="D146" s="16"/>
      <c r="E146" s="16"/>
      <c r="F146" s="17" t="e" cm="1">
        <f t="array" aca="1" ref="F146" ca="1">D61HVIS(E146="","",VLOOKUP(E146,'Validation rule'!$A$2:$J$100050,2,FALSE))</f>
        <v>#NAME?</v>
      </c>
      <c r="G146" s="17" t="str">
        <f>IF(E146="","",VLOOKUP(E146,'Validation rule'!$A$2:$J$100050,3,FALSE))</f>
        <v/>
      </c>
      <c r="H146" s="17" t="str">
        <f>IF(E146="","",VLOOKUP(E146,'Validation rule'!$A$2:$J$100050,4,FALSE))</f>
        <v/>
      </c>
      <c r="I146" s="17" t="str">
        <f>IF(E146="","",VLOOKUP(E146,'Validation rule'!$A$2:$J$100050,5,FALSE))</f>
        <v/>
      </c>
      <c r="J146" s="17" t="str">
        <f>IF(E146="","",VLOOKUP(E146,'Validation rule'!$A$2:$J$100050,6,FALSE))</f>
        <v/>
      </c>
      <c r="K146" s="17" t="str">
        <f>IF(E146="","",VLOOKUP(E146,'Validation rule'!$A$2:$J$100050,7,FALSE))</f>
        <v/>
      </c>
      <c r="L146" s="17" t="str">
        <f>IF(E146="","",VLOOKUP(E146,'Validation rule'!$A$2:$J$100050,8,FALSE))</f>
        <v/>
      </c>
      <c r="M146" s="17"/>
    </row>
    <row r="147" spans="1:13" s="13" customFormat="1" x14ac:dyDescent="0.25">
      <c r="A147" s="13" cm="1">
        <f t="array" ref="A147">ROW()-ROW(Table24[#Headers])</f>
        <v>146</v>
      </c>
      <c r="B147" s="151" t="s">
        <v>241</v>
      </c>
      <c r="C147" s="15" t="s">
        <v>242</v>
      </c>
      <c r="D147" s="16" t="s">
        <v>243</v>
      </c>
      <c r="E147" s="16"/>
      <c r="F147" s="17" t="e" cm="1">
        <f t="array" aca="1" ref="F147" ca="1">D61HVIS(E147="","",VLOOKUP(E147,'Validation rule'!$A$2:$J$100050,2,FALSE))</f>
        <v>#NAME?</v>
      </c>
      <c r="G147" s="10" t="str">
        <f>IF(E147="","",VLOOKUP(E147,'Validation rule'!$A$2:$J$100050,3,FALSE))</f>
        <v/>
      </c>
      <c r="H147" s="17" t="str">
        <f>IF(E147="","",VLOOKUP(E147,'Validation rule'!$A$2:$J$100050,4,FALSE))</f>
        <v/>
      </c>
      <c r="I147" s="10" t="str">
        <f>IF(E147="","",VLOOKUP(E147,'Validation rule'!$A$2:$J$100050,5,FALSE))</f>
        <v/>
      </c>
      <c r="J147" s="17" t="str">
        <f>IF(E147="","",VLOOKUP(E147,'Validation rule'!$A$2:$J$100050,6,FALSE))</f>
        <v/>
      </c>
      <c r="K147" s="17" t="str">
        <f>IF(E147="","",VLOOKUP(E147,'Validation rule'!$A$2:$J$100050,7,FALSE))</f>
        <v/>
      </c>
      <c r="L147" s="17" t="str">
        <f>IF(E147="","",VLOOKUP(E147,'Validation rule'!$A$2:$J$100050,8,FALSE))</f>
        <v/>
      </c>
      <c r="M147" s="17"/>
    </row>
    <row r="148" spans="1:13" s="13" customFormat="1" ht="54.75" customHeight="1" x14ac:dyDescent="0.25">
      <c r="A148" s="13" cm="1">
        <f t="array" ref="A148">ROW()-ROW(Table24[#Headers])</f>
        <v>147</v>
      </c>
      <c r="B148" s="151"/>
      <c r="C148" s="15" t="s">
        <v>244</v>
      </c>
      <c r="D148" s="16" t="s">
        <v>245</v>
      </c>
      <c r="E148" s="16" t="s">
        <v>246</v>
      </c>
      <c r="F148" s="17" t="e" cm="1">
        <f t="array" aca="1" ref="F148" ca="1">D61HVIS(E148="","",VLOOKUP(E148,'Validation rule'!$A$2:$J$100050,2,FALSE))</f>
        <v>#NAME?</v>
      </c>
      <c r="G148" s="17" t="str">
        <f>IF(E148="","",VLOOKUP(E148,'Validation rule'!$A$2:$J$100050,3,FALSE))</f>
        <v>External validation
TARIFF</v>
      </c>
      <c r="H148" s="17">
        <f>IF(E148="","",VLOOKUP(E148,'Validation rule'!$A$2:$J$100050,4,FALSE))</f>
        <v>10080</v>
      </c>
      <c r="I148" s="17" t="str">
        <f>IF(E148="","",VLOOKUP(E148,'Validation rule'!$A$2:$J$100050,5,FALSE))</f>
        <v>DK11048</v>
      </c>
      <c r="J148" s="17" t="str">
        <f>IF(E148="","",VLOOKUP(E148,'Validation rule'!$A$2:$J$100050,6,FALSE))</f>
        <v>The total value of the declaration must be above 0</v>
      </c>
      <c r="K148" s="17" t="str">
        <f>IF(E148="","",VLOOKUP(E148,'Validation rule'!$A$2:$J$100050,7,FALSE))</f>
        <v>Den samlede værdi for angivelsen skal være over 0.</v>
      </c>
      <c r="L148" s="17" t="str">
        <f>IF(E148="","",VLOOKUP(E148,'Validation rule'!$A$2:$J$100050,8,FALSE))</f>
        <v>FT-2202
FT-7179</v>
      </c>
      <c r="M148" s="17" t="s">
        <v>17</v>
      </c>
    </row>
    <row r="149" spans="1:13" s="13" customFormat="1" ht="106.5" customHeight="1" x14ac:dyDescent="0.25">
      <c r="A149" s="13" cm="1">
        <f t="array" ref="A149">ROW()-ROW(Table24[#Headers])</f>
        <v>148</v>
      </c>
      <c r="B149" s="151"/>
      <c r="C149" s="15" t="s">
        <v>247</v>
      </c>
      <c r="D149" s="16" t="s">
        <v>248</v>
      </c>
      <c r="E149" s="16" t="s">
        <v>47</v>
      </c>
      <c r="F149" s="17" t="e" cm="1">
        <f t="array" aca="1" ref="F149" ca="1">D61HVIS(E149="","",VLOOKUP(E149,'Validation rule'!$A$2:$J$100050,2,FALSE))</f>
        <v>#NAME?</v>
      </c>
      <c r="G149" s="17" t="str">
        <f>IF(E149="","",VLOOKUP(E149,'Validation rule'!$A$2:$J$100050,3,FALSE))</f>
        <v>Internal cross validation</v>
      </c>
      <c r="H149" s="17">
        <f>IF(E149="","",VLOOKUP(E149,'Validation rule'!$A$2:$J$100050,4,FALSE))</f>
        <v>10080</v>
      </c>
      <c r="I149" s="17" t="str">
        <f>IF(E149="","",VLOOKUP(E149,'Validation rule'!$A$2:$J$100050,5,FALSE))</f>
        <v>DK1007</v>
      </c>
      <c r="J149" s="17" t="str">
        <f>IF(E149="","",VLOOKUP(E149,'Validation rule'!$A$2:$J$100050,6,FALSE))</f>
        <v>Error in "Value" (14 14 014 000), when "Additional procedure" (1/11) is C08, then the intrinsic value must not exceed 360 DKK.</v>
      </c>
      <c r="K149" s="17" t="str">
        <f>IF(E149="","",VLOOKUP(E149,'Validation rule'!$A$2:$J$100050,7,FALSE))</f>
        <v>Fejl i "værdi" (14 14 014 000), varens egenværdi må ikke overstige 360 DKK, når "Supplerende procedurer" (11 10 000 000) er C08.</v>
      </c>
      <c r="L149" s="17" t="str">
        <f>IF(E149="","",VLOOKUP(E149,'Validation rule'!$A$2:$J$100050,8,FALSE))</f>
        <v>FT-2569 FT-7179
NY til H1</v>
      </c>
      <c r="M149" s="17" t="s">
        <v>17</v>
      </c>
    </row>
    <row r="150" spans="1:13" s="13" customFormat="1" ht="136.5" customHeight="1" x14ac:dyDescent="0.25">
      <c r="A150" s="13" cm="1">
        <f t="array" ref="A150">ROW()-ROW(Table24[#Headers])</f>
        <v>149</v>
      </c>
      <c r="B150" s="151"/>
      <c r="C150" s="15"/>
      <c r="D150" s="16"/>
      <c r="E150" s="16" t="s">
        <v>249</v>
      </c>
      <c r="F150" s="17" t="e" cm="1">
        <f t="array" aca="1" ref="F150" ca="1">D61HVIS(E150="","",VLOOKUP(E150,'Validation rule'!$A$2:$J$100050,2,FALSE))</f>
        <v>#NAME?</v>
      </c>
      <c r="G150" s="17" t="str">
        <f>IF(E150="","",VLOOKUP(E150,'Validation rule'!$A$2:$J$100050,3,FALSE))</f>
        <v>External validation
TARIFF</v>
      </c>
      <c r="H150" s="17">
        <f>IF(E150="","",VLOOKUP(E150,'Validation rule'!$A$2:$J$100050,4,FALSE))</f>
        <v>10080</v>
      </c>
      <c r="I150" s="17" t="str">
        <f>IF(E150="","",VLOOKUP(E150,'Validation rule'!$A$2:$J$100050,5,FALSE))</f>
        <v>DK1050</v>
      </c>
      <c r="J150" s="17" t="str">
        <f>IF(E150="","",VLOOKUP(E150,'Validation rule'!$A$2:$J$100050,6,FALSE))</f>
        <v>Error in "Value" (14 14 014 000), the converted intrinsic value may not exceed DKK 360 kr. when "Additional procedure" (11 10 000 000) is C08.</v>
      </c>
      <c r="K150" s="17" t="str">
        <f>IF(E150="","",VLOOKUP(E150,'Validation rule'!$A$2:$J$100050,7,FALSE))</f>
        <v>Fejl i "værdi" (14 14 014 000), varens omregnede egenværdi må ikke overstige 360 DKK, når "Supplerende procedurer" (11 10 000 000) er C08.</v>
      </c>
      <c r="L150" s="17" t="str">
        <f>IF(E150="","",VLOOKUP(E150,'Validation rule'!$A$2:$J$100050,8,FALSE))</f>
        <v>FT-2202
FT-7179</v>
      </c>
      <c r="M150" s="17" t="s">
        <v>17</v>
      </c>
    </row>
    <row r="151" spans="1:13" s="13" customFormat="1" ht="88.5" customHeight="1" x14ac:dyDescent="0.25">
      <c r="A151" s="13" cm="1">
        <f t="array" ref="A151">ROW()-ROW(Table24[#Headers])</f>
        <v>150</v>
      </c>
      <c r="B151" s="151"/>
      <c r="C151" s="15"/>
      <c r="D151" s="16"/>
      <c r="E151" s="16" t="s">
        <v>250</v>
      </c>
      <c r="F151" s="17" t="e" cm="1">
        <f t="array" aca="1" ref="F151" ca="1">D61HVIS(E151="","",VLOOKUP(E151,'Validation rule'!$A$2:$J$100050,2,FALSE))</f>
        <v>#NAME?</v>
      </c>
      <c r="G151" s="17" t="str">
        <f>IF(E151="","",VLOOKUP(E151,'Validation rule'!$A$2:$J$100050,3,FALSE))</f>
        <v>Internal field validation</v>
      </c>
      <c r="H151" s="17">
        <f>IF(E151="","",VLOOKUP(E151,'Validation rule'!$A$2:$J$100050,4,FALSE))</f>
        <v>10080</v>
      </c>
      <c r="I151" s="17" t="str">
        <f>IF(E151="","",VLOOKUP(E151,'Validation rule'!$A$2:$J$100050,5,FALSE))</f>
        <v>DK1018</v>
      </c>
      <c r="J151" s="17" t="str">
        <f>IF(E151="","",VLOOKUP(E151,'Validation rule'!$A$2:$J$100050,6,FALSE))</f>
        <v>Error in "Value" (14 14 014 000), the total intrinsic value may not exceed DKK 1.150 kr. when "Additional procedure" (11 10 000 000) is C07.</v>
      </c>
      <c r="K151" s="17" t="str">
        <f>IF(E151="","",VLOOKUP(E151,'Validation rule'!$A$2:$J$100050,7,FALSE))</f>
        <v>Fejl i "værdi" (14 14 014 000), varens totale egenværdi må ikke overstige 1.150 DKK, når "Supplerende procedurer" (11 10 000 000) er C07.</v>
      </c>
      <c r="L151" s="17" t="str">
        <f>IF(E151="","",VLOOKUP(E151,'Validation rule'!$A$2:$J$100050,8,FALSE))</f>
        <v>FT-2203</v>
      </c>
      <c r="M151" s="17" t="s">
        <v>17</v>
      </c>
    </row>
    <row r="152" spans="1:13" s="13" customFormat="1" ht="27.75" customHeight="1" x14ac:dyDescent="0.25">
      <c r="A152" s="13" cm="1">
        <f t="array" ref="A152">ROW()-ROW(Table24[#Headers])</f>
        <v>151</v>
      </c>
      <c r="B152" s="151" t="s">
        <v>251</v>
      </c>
      <c r="C152" s="15" t="s">
        <v>252</v>
      </c>
      <c r="D152" s="16" t="s">
        <v>253</v>
      </c>
      <c r="E152" s="16"/>
      <c r="F152" s="17" t="e" cm="1">
        <f t="array" aca="1" ref="F152" ca="1">D61HVIS(E152="","",VLOOKUP(E152,'Validation rule'!$A$2:$J$100050,2,FALSE))</f>
        <v>#NAME?</v>
      </c>
      <c r="G152" s="10" t="str">
        <f>IF(E152="","",VLOOKUP(E152,'Validation rule'!$A$2:$J$100050,3,FALSE))</f>
        <v/>
      </c>
      <c r="H152" s="17" t="str">
        <f>IF(E152="","",VLOOKUP(E152,'Validation rule'!$A$2:$J$100050,4,FALSE))</f>
        <v/>
      </c>
      <c r="I152" s="10" t="str">
        <f>IF(E152="","",VLOOKUP(E152,'Validation rule'!$A$2:$J$100050,5,FALSE))</f>
        <v/>
      </c>
      <c r="J152" s="17" t="str">
        <f>IF(E152="","",VLOOKUP(E152,'Validation rule'!$A$2:$J$100050,6,FALSE))</f>
        <v/>
      </c>
      <c r="K152" s="17" t="str">
        <f>IF(E152="","",VLOOKUP(E152,'Validation rule'!$A$2:$J$100050,7,FALSE))</f>
        <v/>
      </c>
      <c r="L152" s="17" t="str">
        <f>IF(E152="","",VLOOKUP(E152,'Validation rule'!$A$2:$J$100050,8,FALSE))</f>
        <v/>
      </c>
      <c r="M152" s="17"/>
    </row>
    <row r="153" spans="1:13" s="13" customFormat="1" ht="61.5" customHeight="1" x14ac:dyDescent="0.25">
      <c r="A153" s="13" cm="1">
        <f t="array" ref="A153">ROW()-ROW(Table24[#Headers])</f>
        <v>152</v>
      </c>
      <c r="B153" s="151"/>
      <c r="C153" s="15" t="s">
        <v>254</v>
      </c>
      <c r="D153" s="16" t="s">
        <v>245</v>
      </c>
      <c r="E153" s="214" t="s">
        <v>255</v>
      </c>
      <c r="F153" s="17" t="e" cm="1">
        <f t="array" aca="1" ref="F153" ca="1">D61HVIS(E153="","",VLOOKUP(E153,'Validation rule'!$A$2:$J$100050,2,FALSE))</f>
        <v>#NAME?</v>
      </c>
      <c r="G153" s="17" t="str">
        <f>IF(E153="","",VLOOKUP(E153,'Validation rule'!$A$2:$J$100050,3,FALSE))</f>
        <v>External validation
TARIFF</v>
      </c>
      <c r="H153" s="17">
        <f>IF(E153="","",VLOOKUP(E153,'Validation rule'!$A$2:$J$100050,4,FALSE))</f>
        <v>10080</v>
      </c>
      <c r="I153" s="17" t="str">
        <f>IF(E153="","",VLOOKUP(E153,'Validation rule'!$A$2:$J$100050,5,FALSE))</f>
        <v>DK1046</v>
      </c>
      <c r="J153" s="17" t="str">
        <f>IF(E153="","",VLOOKUP(E153,'Validation rule'!$A$2:$J$100050,6,FALSE))</f>
        <v>Error in "Currency" (14 15 012 000) the currency code does not exist.</v>
      </c>
      <c r="K153" s="17" t="str">
        <f>IF(E153="","",VLOOKUP(E153,'Validation rule'!$A$2:$J$100050,7,FALSE))</f>
        <v>Fejl i "Valutakode" (14 15 012 000), valutakoden findes ikke.</v>
      </c>
      <c r="L153" s="17" t="str">
        <f>IF(E153="","",VLOOKUP(E153,'Validation rule'!$A$2:$J$100050,8,FALSE))</f>
        <v>FT-2202
FT-7179</v>
      </c>
      <c r="M153" s="17" t="s">
        <v>17</v>
      </c>
    </row>
    <row r="154" spans="1:13" s="13" customFormat="1" ht="141.75" customHeight="1" x14ac:dyDescent="0.25">
      <c r="A154" s="13" cm="1">
        <f t="array" ref="A154">ROW()-ROW(Table24[#Headers])</f>
        <v>153</v>
      </c>
      <c r="B154" s="151"/>
      <c r="C154" s="15" t="s">
        <v>256</v>
      </c>
      <c r="D154" s="16" t="s">
        <v>248</v>
      </c>
      <c r="E154" s="214" t="s">
        <v>257</v>
      </c>
      <c r="F154" s="17" t="e" cm="1">
        <f t="array" aca="1" ref="F154" ca="1">D61HVIS(E154="","",VLOOKUP(E154,'Validation rule'!$A$2:$J$100050,2,FALSE))</f>
        <v>#NAME?</v>
      </c>
      <c r="G154" s="17" t="str">
        <f>IF(E154="","",VLOOKUP(E154,'Validation rule'!$A$2:$J$100050,3,FALSE))</f>
        <v>Internal cross validation</v>
      </c>
      <c r="H154" s="17">
        <f>IF(E154="","",VLOOKUP(E154,'Validation rule'!$A$2:$J$100050,4,FALSE))</f>
        <v>10080</v>
      </c>
      <c r="I154" s="17">
        <f>IF(E154="","",VLOOKUP(E154,'Validation rule'!$A$2:$J$100050,5,FALSE))</f>
        <v>0</v>
      </c>
      <c r="J154" s="17" t="str">
        <f>IF(E154="","",VLOOKUP(E154,'Validation rule'!$A$2:$J$100050,6,FALSE))</f>
        <v xml:space="preserve">Error: If "Transport cost" (14 15 000 000)are declared both on declaration level and goods item level, then the sum of the amounts from all items must be equal to the declared amount on declaration level. </v>
      </c>
      <c r="K154" s="17" t="str">
        <f>IF(E154="","",VLOOKUP(E154,'Validation rule'!$A$2:$J$100050,7,FALSE))</f>
        <v xml:space="preserve">Fejl i "Transportomkostninger" (14 15 000 000) der er uoverensstemmelser mellem det der er angivet på varepost- og hovedoplysninger.  </v>
      </c>
      <c r="L154" s="17" t="str">
        <f>IF(E154="","",VLOOKUP(E154,'Validation rule'!$A$2:$J$100050,8,FALSE))</f>
        <v>FT-5204</v>
      </c>
      <c r="M154" s="17" t="s">
        <v>17</v>
      </c>
    </row>
    <row r="155" spans="1:13" s="13" customFormat="1" ht="91.5" customHeight="1" x14ac:dyDescent="0.25">
      <c r="A155" s="13" cm="1">
        <f t="array" ref="A155">ROW()-ROW(Table24[#Headers])</f>
        <v>154</v>
      </c>
      <c r="B155" s="151"/>
      <c r="C155" s="15"/>
      <c r="D155" s="16"/>
      <c r="E155" s="214" t="s">
        <v>258</v>
      </c>
      <c r="F155" s="17" t="e" cm="1">
        <f t="array" aca="1" ref="F155" ca="1">D61HVIS(E155="","",VLOOKUP(E155,'Validation rule'!$A$2:$J$100050,2,FALSE))</f>
        <v>#NAME?</v>
      </c>
      <c r="G155" s="17" t="str">
        <f>IF(E155="","",VLOOKUP(E155,'Validation rule'!$A$2:$J$100050,3,FALSE))</f>
        <v>Internal cross validation</v>
      </c>
      <c r="H155" s="17">
        <f>IF(E155="","",VLOOKUP(E155,'Validation rule'!$A$2:$J$100050,4,FALSE))</f>
        <v>10080</v>
      </c>
      <c r="I155" s="17">
        <f>IF(E155="","",VLOOKUP(E155,'Validation rule'!$A$2:$J$100050,5,FALSE))</f>
        <v>0</v>
      </c>
      <c r="J155" s="17" t="str">
        <f>IF(E155="","",VLOOKUP(E155,'Validation rule'!$A$2:$J$100050,6,FALSE))</f>
        <v>Error, when "Transport cost" (14 15 000 000)  are declared on goods item level, then all goods itims must be filled in with "tansport cost".</v>
      </c>
      <c r="K155" s="17" t="str">
        <f>IF(E155="","",VLOOKUP(E155,'Validation rule'!$A$2:$J$100050,7,FALSE))</f>
        <v>Når den anmodet procedure (11 09 001 00) = 45, så skal autorisationsnummer være = DKOPO&lt;nr&gt;</v>
      </c>
      <c r="L155" s="17" t="str">
        <f>IF(E155="","",VLOOKUP(E155,'Validation rule'!$A$2:$J$100050,8,FALSE))</f>
        <v>FT-5204</v>
      </c>
      <c r="M155" s="17" t="s">
        <v>17</v>
      </c>
    </row>
    <row r="156" spans="1:13" s="13" customFormat="1" ht="30" x14ac:dyDescent="0.25">
      <c r="A156" s="13" cm="1">
        <f t="array" ref="A156">ROW()-ROW(Table24[#Headers])</f>
        <v>155</v>
      </c>
      <c r="B156" s="151" t="s">
        <v>259</v>
      </c>
      <c r="C156" s="15" t="s">
        <v>260</v>
      </c>
      <c r="D156" s="16" t="s">
        <v>261</v>
      </c>
      <c r="E156" s="16"/>
      <c r="F156" s="17" t="e" cm="1">
        <f t="array" aca="1" ref="F156" ca="1">D61HVIS(E156="","",VLOOKUP(E156,'Validation rule'!$A$2:$J$100050,2,FALSE))</f>
        <v>#NAME?</v>
      </c>
      <c r="G156" s="17" t="str">
        <f>IF(E156="","",VLOOKUP(E156,'Validation rule'!$A$2:$J$100050,3,FALSE))</f>
        <v/>
      </c>
      <c r="H156" s="17" t="str">
        <f>IF(E156="","",VLOOKUP(E156,'Validation rule'!$A$2:$J$100050,4,FALSE))</f>
        <v/>
      </c>
      <c r="I156" s="17" t="str">
        <f>IF(E156="","",VLOOKUP(E156,'Validation rule'!$A$2:$J$100050,5,FALSE))</f>
        <v/>
      </c>
      <c r="J156" s="17" t="str">
        <f>IF(E156="","",VLOOKUP(E156,'Validation rule'!$A$2:$J$100050,6,FALSE))</f>
        <v/>
      </c>
      <c r="K156" s="17" t="str">
        <f>IF(E156="","",VLOOKUP(E156,'Validation rule'!$A$2:$J$100050,7,FALSE))</f>
        <v/>
      </c>
      <c r="L156" s="17" t="str">
        <f>IF(E156="","",VLOOKUP(E156,'Validation rule'!$A$2:$J$100050,8,FALSE))</f>
        <v/>
      </c>
      <c r="M156" s="17"/>
    </row>
    <row r="157" spans="1:13" s="13" customFormat="1" x14ac:dyDescent="0.25">
      <c r="A157" s="13" cm="1">
        <f t="array" ref="A157">ROW()-ROW(Table24[#Headers])</f>
        <v>156</v>
      </c>
      <c r="B157" s="151"/>
      <c r="C157" s="15"/>
      <c r="D157" s="16"/>
      <c r="E157" s="16"/>
      <c r="F157" s="17" t="e" cm="1">
        <f t="array" aca="1" ref="F157" ca="1">D61HVIS(E157="","",VLOOKUP(E157,'Validation rule'!$A$2:$J$100050,2,FALSE))</f>
        <v>#NAME?</v>
      </c>
      <c r="G157" s="17" t="str">
        <f>IF(E157="","",VLOOKUP(E157,'Validation rule'!$A$2:$J$100050,3,FALSE))</f>
        <v/>
      </c>
      <c r="H157" s="17" t="str">
        <f>IF(E157="","",VLOOKUP(E157,'Validation rule'!$A$2:$J$100050,4,FALSE))</f>
        <v/>
      </c>
      <c r="I157" s="17" t="str">
        <f>IF(E157="","",VLOOKUP(E157,'Validation rule'!$A$2:$J$100050,5,FALSE))</f>
        <v/>
      </c>
      <c r="J157" s="17" t="str">
        <f>IF(E157="","",VLOOKUP(E157,'Validation rule'!$A$2:$J$100050,6,FALSE))</f>
        <v/>
      </c>
      <c r="K157" s="17" t="str">
        <f>IF(E157="","",VLOOKUP(E157,'Validation rule'!$A$2:$J$100050,7,FALSE))</f>
        <v/>
      </c>
      <c r="L157" s="17" t="str">
        <f>IF(E157="","",VLOOKUP(E157,'Validation rule'!$A$2:$J$100050,8,FALSE))</f>
        <v/>
      </c>
      <c r="M157" s="17"/>
    </row>
    <row r="158" spans="1:13" s="13" customFormat="1" x14ac:dyDescent="0.25">
      <c r="A158" s="13" cm="1">
        <f t="array" ref="A158">ROW()-ROW(Table24[#Headers])</f>
        <v>157</v>
      </c>
      <c r="B158" s="151" t="s">
        <v>262</v>
      </c>
      <c r="C158" s="15" t="s">
        <v>263</v>
      </c>
      <c r="D158" s="16" t="s">
        <v>264</v>
      </c>
      <c r="E158" s="16"/>
      <c r="F158" s="17" t="e" cm="1">
        <f t="array" aca="1" ref="F158" ca="1">D61HVIS(E158="","",VLOOKUP(E158,'Validation rule'!$A$2:$J$100050,2,FALSE))</f>
        <v>#NAME?</v>
      </c>
      <c r="G158" s="17" t="str">
        <f>IF(E158="","",VLOOKUP(E158,'Validation rule'!$A$2:$J$100050,3,FALSE))</f>
        <v/>
      </c>
      <c r="H158" s="17" t="str">
        <f>IF(E158="","",VLOOKUP(E158,'Validation rule'!$A$2:$J$100050,4,FALSE))</f>
        <v/>
      </c>
      <c r="I158" s="17" t="str">
        <f>IF(E158="","",VLOOKUP(E158,'Validation rule'!$A$2:$J$100050,5,FALSE))</f>
        <v/>
      </c>
      <c r="J158" s="17" t="str">
        <f>IF(E158="","",VLOOKUP(E158,'Validation rule'!$A$2:$J$100050,6,FALSE))</f>
        <v/>
      </c>
      <c r="K158" s="17" t="str">
        <f>IF(E158="","",VLOOKUP(E158,'Validation rule'!$A$2:$J$100050,7,FALSE))</f>
        <v/>
      </c>
      <c r="L158" s="17" t="str">
        <f>IF(E158="","",VLOOKUP(E158,'Validation rule'!$A$2:$J$100050,8,FALSE))</f>
        <v/>
      </c>
      <c r="M158" s="17"/>
    </row>
    <row r="159" spans="1:13" s="13" customFormat="1" x14ac:dyDescent="0.25">
      <c r="A159" s="13" cm="1">
        <f t="array" ref="A159">ROW()-ROW(Table24[#Headers])</f>
        <v>158</v>
      </c>
      <c r="B159" s="151"/>
      <c r="C159" s="15"/>
      <c r="D159" s="16"/>
      <c r="E159" s="16"/>
      <c r="F159" s="17" t="e" cm="1">
        <f t="array" aca="1" ref="F159" ca="1">D61HVIS(E159="","",VLOOKUP(E159,'Validation rule'!$A$2:$J$100050,2,FALSE))</f>
        <v>#NAME?</v>
      </c>
      <c r="G159" s="17" t="str">
        <f>IF(E159="","",VLOOKUP(E159,'Validation rule'!$A$2:$J$100050,3,FALSE))</f>
        <v/>
      </c>
      <c r="H159" s="17" t="str">
        <f>IF(E159="","",VLOOKUP(E159,'Validation rule'!$A$2:$J$100050,4,FALSE))</f>
        <v/>
      </c>
      <c r="I159" s="17" t="str">
        <f>IF(E159="","",VLOOKUP(E159,'Validation rule'!$A$2:$J$100050,5,FALSE))</f>
        <v/>
      </c>
      <c r="J159" s="17" t="str">
        <f>IF(E159="","",VLOOKUP(E159,'Validation rule'!$A$2:$J$100050,6,FALSE))</f>
        <v/>
      </c>
      <c r="K159" s="17" t="str">
        <f>IF(E159="","",VLOOKUP(E159,'Validation rule'!$A$2:$J$100050,7,FALSE))</f>
        <v/>
      </c>
      <c r="L159" s="17" t="str">
        <f>IF(E159="","",VLOOKUP(E159,'Validation rule'!$A$2:$J$100050,8,FALSE))</f>
        <v/>
      </c>
      <c r="M159" s="17"/>
    </row>
    <row r="160" spans="1:13" s="13" customFormat="1" x14ac:dyDescent="0.25">
      <c r="A160" s="13" cm="1">
        <f t="array" ref="A160">ROW()-ROW(Table24[#Headers])</f>
        <v>159</v>
      </c>
      <c r="B160" s="151" t="s">
        <v>265</v>
      </c>
      <c r="C160" s="15" t="s">
        <v>266</v>
      </c>
      <c r="D160" s="16" t="s">
        <v>267</v>
      </c>
      <c r="E160" s="16"/>
      <c r="F160" s="17" t="e" cm="1">
        <f t="array" aca="1" ref="F160" ca="1">D61HVIS(E160="","",VLOOKUP(E160,'Validation rule'!$A$2:$J$100050,2,FALSE))</f>
        <v>#NAME?</v>
      </c>
      <c r="G160" s="17" t="str">
        <f>IF(E160="","",VLOOKUP(E160,'Validation rule'!$A$2:$J$100050,3,FALSE))</f>
        <v/>
      </c>
      <c r="H160" s="17" t="str">
        <f>IF(E160="","",VLOOKUP(E160,'Validation rule'!$A$2:$J$100050,4,FALSE))</f>
        <v/>
      </c>
      <c r="I160" s="17" t="str">
        <f>IF(E160="","",VLOOKUP(E160,'Validation rule'!$A$2:$J$100050,5,FALSE))</f>
        <v/>
      </c>
      <c r="J160" s="17" t="str">
        <f>IF(E160="","",VLOOKUP(E160,'Validation rule'!$A$2:$J$100050,6,FALSE))</f>
        <v/>
      </c>
      <c r="K160" s="17" t="str">
        <f>IF(E160="","",VLOOKUP(E160,'Validation rule'!$A$2:$J$100050,7,FALSE))</f>
        <v/>
      </c>
      <c r="L160" s="17" t="str">
        <f>IF(E160="","",VLOOKUP(E160,'Validation rule'!$A$2:$J$100050,8,FALSE))</f>
        <v/>
      </c>
      <c r="M160" s="17"/>
    </row>
    <row r="161" spans="1:13" s="13" customFormat="1" x14ac:dyDescent="0.25">
      <c r="A161" s="13" cm="1">
        <f t="array" ref="A161">ROW()-ROW(Table24[#Headers])</f>
        <v>160</v>
      </c>
      <c r="B161" s="151"/>
      <c r="C161" s="15"/>
      <c r="D161" s="16"/>
      <c r="E161" s="16"/>
      <c r="F161" s="17" t="e" cm="1">
        <f t="array" aca="1" ref="F161" ca="1">D61HVIS(E161="","",VLOOKUP(E161,'Validation rule'!$A$2:$J$100050,2,FALSE))</f>
        <v>#NAME?</v>
      </c>
      <c r="G161" s="17" t="str">
        <f>IF(E161="","",VLOOKUP(E161,'Validation rule'!$A$2:$J$100050,3,FALSE))</f>
        <v/>
      </c>
      <c r="H161" s="17" t="str">
        <f>IF(E161="","",VLOOKUP(E161,'Validation rule'!$A$2:$J$100050,4,FALSE))</f>
        <v/>
      </c>
      <c r="I161" s="17" t="str">
        <f>IF(E161="","",VLOOKUP(E161,'Validation rule'!$A$2:$J$100050,5,FALSE))</f>
        <v/>
      </c>
      <c r="J161" s="17" t="str">
        <f>IF(E161="","",VLOOKUP(E161,'Validation rule'!$A$2:$J$100050,6,FALSE))</f>
        <v/>
      </c>
      <c r="K161" s="17" t="str">
        <f>IF(E161="","",VLOOKUP(E161,'Validation rule'!$A$2:$J$100050,7,FALSE))</f>
        <v/>
      </c>
      <c r="L161" s="17" t="str">
        <f>IF(E161="","",VLOOKUP(E161,'Validation rule'!$A$2:$J$100050,8,FALSE))</f>
        <v/>
      </c>
      <c r="M161" s="17"/>
    </row>
    <row r="162" spans="1:13" s="13" customFormat="1" x14ac:dyDescent="0.25">
      <c r="A162" s="13" cm="1">
        <f t="array" ref="A162">ROW()-ROW(Table24[#Headers])</f>
        <v>161</v>
      </c>
      <c r="B162" s="151" t="s">
        <v>268</v>
      </c>
      <c r="C162" s="15" t="s">
        <v>269</v>
      </c>
      <c r="D162" s="16" t="s">
        <v>270</v>
      </c>
      <c r="E162" s="16"/>
      <c r="F162" s="17" t="e" cm="1">
        <f t="array" aca="1" ref="F162" ca="1">D61HVIS(E162="","",VLOOKUP(E162,'Validation rule'!$A$2:$J$100050,2,FALSE))</f>
        <v>#NAME?</v>
      </c>
      <c r="G162" s="17" t="str">
        <f>IF(E162="","",VLOOKUP(E162,'Validation rule'!$A$2:$J$100050,3,FALSE))</f>
        <v/>
      </c>
      <c r="H162" s="17" t="str">
        <f>IF(E162="","",VLOOKUP(E162,'Validation rule'!$A$2:$J$100050,4,FALSE))</f>
        <v/>
      </c>
      <c r="I162" s="17" t="str">
        <f>IF(E162="","",VLOOKUP(E162,'Validation rule'!$A$2:$J$100050,5,FALSE))</f>
        <v/>
      </c>
      <c r="J162" s="17" t="str">
        <f>IF(E162="","",VLOOKUP(E162,'Validation rule'!$A$2:$J$100050,6,FALSE))</f>
        <v/>
      </c>
      <c r="K162" s="17" t="str">
        <f>IF(E162="","",VLOOKUP(E162,'Validation rule'!$A$2:$J$100050,7,FALSE))</f>
        <v/>
      </c>
      <c r="L162" s="17" t="str">
        <f>IF(E162="","",VLOOKUP(E162,'Validation rule'!$A$2:$J$100050,8,FALSE))</f>
        <v/>
      </c>
      <c r="M162" s="17"/>
    </row>
    <row r="163" spans="1:13" s="13" customFormat="1" x14ac:dyDescent="0.25">
      <c r="A163" s="13" cm="1">
        <f t="array" ref="A163">ROW()-ROW(Table24[#Headers])</f>
        <v>162</v>
      </c>
      <c r="B163" s="151"/>
      <c r="C163" s="15"/>
      <c r="D163" s="16"/>
      <c r="E163" s="16"/>
      <c r="F163" s="17" t="e" cm="1">
        <f t="array" aca="1" ref="F163" ca="1">D61HVIS(E163="","",VLOOKUP(E163,'Validation rule'!$A$2:$J$100050,2,FALSE))</f>
        <v>#NAME?</v>
      </c>
      <c r="G163" s="17" t="str">
        <f>IF(E163="","",VLOOKUP(E163,'Validation rule'!$A$2:$J$100050,3,FALSE))</f>
        <v/>
      </c>
      <c r="H163" s="17" t="str">
        <f>IF(E163="","",VLOOKUP(E163,'Validation rule'!$A$2:$J$100050,4,FALSE))</f>
        <v/>
      </c>
      <c r="I163" s="17" t="str">
        <f>IF(E163="","",VLOOKUP(E163,'Validation rule'!$A$2:$J$100050,5,FALSE))</f>
        <v/>
      </c>
      <c r="J163" s="17" t="str">
        <f>IF(E163="","",VLOOKUP(E163,'Validation rule'!$A$2:$J$100050,6,FALSE))</f>
        <v/>
      </c>
      <c r="K163" s="17" t="str">
        <f>IF(E163="","",VLOOKUP(E163,'Validation rule'!$A$2:$J$100050,7,FALSE))</f>
        <v/>
      </c>
      <c r="L163" s="17" t="str">
        <f>IF(E163="","",VLOOKUP(E163,'Validation rule'!$A$2:$J$100050,8,FALSE))</f>
        <v/>
      </c>
      <c r="M163" s="17"/>
    </row>
    <row r="164" spans="1:13" s="13" customFormat="1" x14ac:dyDescent="0.25">
      <c r="A164" s="13" cm="1">
        <f t="array" ref="A164">ROW()-ROW(Table24[#Headers])</f>
        <v>163</v>
      </c>
      <c r="B164" s="151" t="s">
        <v>271</v>
      </c>
      <c r="C164" s="15" t="s">
        <v>272</v>
      </c>
      <c r="D164" s="16" t="s">
        <v>273</v>
      </c>
      <c r="E164" s="16"/>
      <c r="F164" s="17" t="e" cm="1">
        <f t="array" aca="1" ref="F164" ca="1">D61HVIS(E164="","",VLOOKUP(E164,'Validation rule'!$A$2:$J$100050,2,FALSE))</f>
        <v>#NAME?</v>
      </c>
      <c r="G164" s="17" t="str">
        <f>IF(E164="","",VLOOKUP(E164,'Validation rule'!$A$2:$J$100050,3,FALSE))</f>
        <v/>
      </c>
      <c r="H164" s="17" t="str">
        <f>IF(E164="","",VLOOKUP(E164,'Validation rule'!$A$2:$J$100050,4,FALSE))</f>
        <v/>
      </c>
      <c r="I164" s="17" t="str">
        <f>IF(E164="","",VLOOKUP(E164,'Validation rule'!$A$2:$J$100050,5,FALSE))</f>
        <v/>
      </c>
      <c r="J164" s="17" t="str">
        <f>IF(E164="","",VLOOKUP(E164,'Validation rule'!$A$2:$J$100050,6,FALSE))</f>
        <v/>
      </c>
      <c r="K164" s="17" t="str">
        <f>IF(E164="","",VLOOKUP(E164,'Validation rule'!$A$2:$J$100050,7,FALSE))</f>
        <v/>
      </c>
      <c r="L164" s="17" t="str">
        <f>IF(E164="","",VLOOKUP(E164,'Validation rule'!$A$2:$J$100050,8,FALSE))</f>
        <v/>
      </c>
      <c r="M164" s="17"/>
    </row>
    <row r="165" spans="1:13" s="13" customFormat="1" x14ac:dyDescent="0.25">
      <c r="A165" s="13" cm="1">
        <f t="array" ref="A165">ROW()-ROW(Table24[#Headers])</f>
        <v>164</v>
      </c>
      <c r="B165" s="151"/>
      <c r="C165" s="15"/>
      <c r="D165" s="16"/>
      <c r="E165" s="16"/>
      <c r="F165" s="17" t="e" cm="1">
        <f t="array" aca="1" ref="F165" ca="1">D61HVIS(E165="","",VLOOKUP(E165,'Validation rule'!$A$2:$J$100050,2,FALSE))</f>
        <v>#NAME?</v>
      </c>
      <c r="G165" s="17" t="str">
        <f>IF(E165="","",VLOOKUP(E165,'Validation rule'!$A$2:$J$100050,3,FALSE))</f>
        <v/>
      </c>
      <c r="H165" s="17" t="str">
        <f>IF(E165="","",VLOOKUP(E165,'Validation rule'!$A$2:$J$100050,4,FALSE))</f>
        <v/>
      </c>
      <c r="I165" s="17" t="str">
        <f>IF(E165="","",VLOOKUP(E165,'Validation rule'!$A$2:$J$100050,5,FALSE))</f>
        <v/>
      </c>
      <c r="J165" s="17" t="str">
        <f>IF(E165="","",VLOOKUP(E165,'Validation rule'!$A$2:$J$100050,6,FALSE))</f>
        <v/>
      </c>
      <c r="K165" s="17" t="str">
        <f>IF(E165="","",VLOOKUP(E165,'Validation rule'!$A$2:$J$100050,7,FALSE))</f>
        <v/>
      </c>
      <c r="L165" s="17" t="str">
        <f>IF(E165="","",VLOOKUP(E165,'Validation rule'!$A$2:$J$100050,8,FALSE))</f>
        <v/>
      </c>
      <c r="M165" s="17"/>
    </row>
    <row r="166" spans="1:13" s="13" customFormat="1" x14ac:dyDescent="0.25">
      <c r="A166" s="13" cm="1">
        <f t="array" ref="A166">ROW()-ROW(Table24[#Headers])</f>
        <v>165</v>
      </c>
      <c r="B166" s="151" t="s">
        <v>274</v>
      </c>
      <c r="C166" s="15" t="s">
        <v>275</v>
      </c>
      <c r="D166" s="16" t="s">
        <v>276</v>
      </c>
      <c r="E166" s="16"/>
      <c r="F166" s="17" t="e" cm="1">
        <f t="array" aca="1" ref="F166" ca="1">D61HVIS(E166="","",VLOOKUP(E166,'Validation rule'!$A$2:$J$100050,2,FALSE))</f>
        <v>#NAME?</v>
      </c>
      <c r="G166" s="17" t="str">
        <f>IF(E166="","",VLOOKUP(E166,'Validation rule'!$A$2:$J$100050,3,FALSE))</f>
        <v/>
      </c>
      <c r="H166" s="17" t="str">
        <f>IF(E166="","",VLOOKUP(E166,'Validation rule'!$A$2:$J$100050,4,FALSE))</f>
        <v/>
      </c>
      <c r="I166" s="17" t="str">
        <f>IF(E166="","",VLOOKUP(E166,'Validation rule'!$A$2:$J$100050,5,FALSE))</f>
        <v/>
      </c>
      <c r="J166" s="17" t="str">
        <f>IF(E166="","",VLOOKUP(E166,'Validation rule'!$A$2:$J$100050,6,FALSE))</f>
        <v/>
      </c>
      <c r="K166" s="17" t="str">
        <f>IF(E166="","",VLOOKUP(E166,'Validation rule'!$A$2:$J$100050,7,FALSE))</f>
        <v/>
      </c>
      <c r="L166" s="17" t="str">
        <f>IF(E166="","",VLOOKUP(E166,'Validation rule'!$A$2:$J$100050,8,FALSE))</f>
        <v/>
      </c>
      <c r="M166" s="17"/>
    </row>
    <row r="167" spans="1:13" s="13" customFormat="1" x14ac:dyDescent="0.25">
      <c r="A167" s="13" cm="1">
        <f t="array" ref="A167">ROW()-ROW(Table24[#Headers])</f>
        <v>166</v>
      </c>
      <c r="B167" s="151"/>
      <c r="C167" s="15"/>
      <c r="D167" s="16"/>
      <c r="E167" s="16"/>
      <c r="F167" s="17" t="e" cm="1">
        <f t="array" aca="1" ref="F167" ca="1">D61HVIS(E167="","",VLOOKUP(E167,'Validation rule'!$A$2:$J$100050,2,FALSE))</f>
        <v>#NAME?</v>
      </c>
      <c r="G167" s="17" t="str">
        <f>IF(E167="","",VLOOKUP(E167,'Validation rule'!$A$2:$J$100050,3,FALSE))</f>
        <v/>
      </c>
      <c r="H167" s="17" t="str">
        <f>IF(E167="","",VLOOKUP(E167,'Validation rule'!$A$2:$J$100050,4,FALSE))</f>
        <v/>
      </c>
      <c r="I167" s="17" t="str">
        <f>IF(E167="","",VLOOKUP(E167,'Validation rule'!$A$2:$J$100050,5,FALSE))</f>
        <v/>
      </c>
      <c r="J167" s="17" t="str">
        <f>IF(E167="","",VLOOKUP(E167,'Validation rule'!$A$2:$J$100050,6,FALSE))</f>
        <v/>
      </c>
      <c r="K167" s="17" t="str">
        <f>IF(E167="","",VLOOKUP(E167,'Validation rule'!$A$2:$J$100050,7,FALSE))</f>
        <v/>
      </c>
      <c r="L167" s="17" t="str">
        <f>IF(E167="","",VLOOKUP(E167,'Validation rule'!$A$2:$J$100050,8,FALSE))</f>
        <v/>
      </c>
      <c r="M167" s="17"/>
    </row>
    <row r="168" spans="1:13" s="13" customFormat="1" ht="30" x14ac:dyDescent="0.25">
      <c r="A168" s="13" cm="1">
        <f t="array" ref="A168">ROW()-ROW(Table24[#Headers])</f>
        <v>167</v>
      </c>
      <c r="B168" s="151" t="s">
        <v>277</v>
      </c>
      <c r="C168" s="15" t="s">
        <v>278</v>
      </c>
      <c r="D168" s="16" t="s">
        <v>279</v>
      </c>
      <c r="E168" s="16"/>
      <c r="F168" s="17" t="e" cm="1">
        <f t="array" aca="1" ref="F168" ca="1">D61HVIS(E168="","",VLOOKUP(E168,'Validation rule'!$A$2:$J$100050,2,FALSE))</f>
        <v>#NAME?</v>
      </c>
      <c r="G168" s="17" t="str">
        <f>IF(E168="","",VLOOKUP(E168,'Validation rule'!$A$2:$J$100050,3,FALSE))</f>
        <v/>
      </c>
      <c r="H168" s="17" t="str">
        <f>IF(E168="","",VLOOKUP(E168,'Validation rule'!$A$2:$J$100050,4,FALSE))</f>
        <v/>
      </c>
      <c r="I168" s="17" t="str">
        <f>IF(E168="","",VLOOKUP(E168,'Validation rule'!$A$2:$J$100050,5,FALSE))</f>
        <v/>
      </c>
      <c r="J168" s="17" t="str">
        <f>IF(E168="","",VLOOKUP(E168,'Validation rule'!$A$2:$J$100050,6,FALSE))</f>
        <v/>
      </c>
      <c r="K168" s="17" t="str">
        <f>IF(E168="","",VLOOKUP(E168,'Validation rule'!$A$2:$J$100050,7,FALSE))</f>
        <v/>
      </c>
      <c r="L168" s="17" t="str">
        <f>IF(E168="","",VLOOKUP(E168,'Validation rule'!$A$2:$J$100050,8,FALSE))</f>
        <v/>
      </c>
      <c r="M168" s="17"/>
    </row>
    <row r="169" spans="1:13" s="13" customFormat="1" x14ac:dyDescent="0.25">
      <c r="A169" s="13" cm="1">
        <f t="array" ref="A169">ROW()-ROW(Table24[#Headers])</f>
        <v>168</v>
      </c>
      <c r="B169" s="151"/>
      <c r="C169" s="15"/>
      <c r="D169" s="16"/>
      <c r="E169" s="16"/>
      <c r="F169" s="17" t="e" cm="1">
        <f t="array" aca="1" ref="F169" ca="1">D61HVIS(E169="","",VLOOKUP(E169,'Validation rule'!$A$2:$J$100050,2,FALSE))</f>
        <v>#NAME?</v>
      </c>
      <c r="G169" s="17" t="str">
        <f>IF(E169="","",VLOOKUP(E169,'Validation rule'!$A$2:$J$100050,3,FALSE))</f>
        <v/>
      </c>
      <c r="H169" s="17" t="str">
        <f>IF(E169="","",VLOOKUP(E169,'Validation rule'!$A$2:$J$100050,4,FALSE))</f>
        <v/>
      </c>
      <c r="I169" s="17" t="str">
        <f>IF(E169="","",VLOOKUP(E169,'Validation rule'!$A$2:$J$100050,5,FALSE))</f>
        <v/>
      </c>
      <c r="J169" s="17" t="str">
        <f>IF(E169="","",VLOOKUP(E169,'Validation rule'!$A$2:$J$100050,6,FALSE))</f>
        <v/>
      </c>
      <c r="K169" s="17" t="str">
        <f>IF(E169="","",VLOOKUP(E169,'Validation rule'!$A$2:$J$100050,7,FALSE))</f>
        <v/>
      </c>
      <c r="L169" s="17" t="str">
        <f>IF(E169="","",VLOOKUP(E169,'Validation rule'!$A$2:$J$100050,8,FALSE))</f>
        <v/>
      </c>
      <c r="M169" s="17"/>
    </row>
    <row r="170" spans="1:13" s="13" customFormat="1" x14ac:dyDescent="0.25">
      <c r="A170" s="13" cm="1">
        <f t="array" ref="A170">ROW()-ROW(Table24[#Headers])</f>
        <v>169</v>
      </c>
      <c r="B170" s="151" t="s">
        <v>280</v>
      </c>
      <c r="C170" s="15" t="s">
        <v>281</v>
      </c>
      <c r="D170" s="16" t="s">
        <v>282</v>
      </c>
      <c r="E170" s="16"/>
      <c r="F170" s="17" t="e" cm="1">
        <f t="array" aca="1" ref="F170" ca="1">D61HVIS(E170="","",VLOOKUP(E170,'Validation rule'!$A$2:$J$100050,2,FALSE))</f>
        <v>#NAME?</v>
      </c>
      <c r="G170" s="17" t="str">
        <f>IF(E170="","",VLOOKUP(E170,'Validation rule'!$A$2:$J$100050,3,FALSE))</f>
        <v/>
      </c>
      <c r="H170" s="17" t="str">
        <f>IF(E170="","",VLOOKUP(E170,'Validation rule'!$A$2:$J$100050,4,FALSE))</f>
        <v/>
      </c>
      <c r="I170" s="17" t="str">
        <f>IF(E170="","",VLOOKUP(E170,'Validation rule'!$A$2:$J$100050,5,FALSE))</f>
        <v/>
      </c>
      <c r="J170" s="17" t="str">
        <f>IF(E170="","",VLOOKUP(E170,'Validation rule'!$A$2:$J$100050,6,FALSE))</f>
        <v/>
      </c>
      <c r="K170" s="17" t="str">
        <f>IF(E170="","",VLOOKUP(E170,'Validation rule'!$A$2:$J$100050,7,FALSE))</f>
        <v/>
      </c>
      <c r="L170" s="17" t="str">
        <f>IF(E170="","",VLOOKUP(E170,'Validation rule'!$A$2:$J$100050,8,FALSE))</f>
        <v/>
      </c>
      <c r="M170" s="17"/>
    </row>
    <row r="171" spans="1:13" s="13" customFormat="1" ht="78" customHeight="1" x14ac:dyDescent="0.25">
      <c r="A171" s="13" cm="1">
        <f t="array" ref="A171">ROW()-ROW(Table24[#Headers])</f>
        <v>170</v>
      </c>
      <c r="B171" s="151"/>
      <c r="C171" s="15"/>
      <c r="D171" s="16"/>
      <c r="E171" s="214" t="s">
        <v>18</v>
      </c>
      <c r="F171" s="17" t="e" cm="1">
        <f t="array" aca="1" ref="F171" ca="1">D61HVIS(E171="","",VLOOKUP(E171,'Validation rule'!$A$2:$J$100050,2,FALSE))</f>
        <v>#NAME?</v>
      </c>
      <c r="G171" s="17" t="str">
        <f>IF(E171="","",VLOOKUP(E171,'Validation rule'!$A$2:$J$100050,3,FALSE))</f>
        <v>Internal cross validation</v>
      </c>
      <c r="H171" s="17">
        <f>IF(E171="","",VLOOKUP(E171,'Validation rule'!$A$2:$J$100050,4,FALSE))</f>
        <v>10080</v>
      </c>
      <c r="I171" s="17">
        <f>IF(E171="","",VLOOKUP(E171,'Validation rule'!$A$2:$J$100050,5,FALSE))</f>
        <v>0</v>
      </c>
      <c r="J171" s="17" t="str">
        <f>IF(E171="","",VLOOKUP(E171,'Validation rule'!$A$2:$J$100050,6,FALSE))</f>
        <v>Error: when "Additional declaration type" (11 02 000 000)is A, then "location of goods" (16 15 000 000) must be filled in.</v>
      </c>
      <c r="K171" s="17" t="str">
        <f>IF(E171="","",VLOOKUP(E171,'Validation rule'!$A$2:$J$100050,7,FALSE))</f>
        <v>Fejl: Når 'supplerende angivelsestype' (11 02 000 000), er A, skal  'lokalisering af varerne'  (16 15 000 000)være udfyldt.</v>
      </c>
      <c r="L171" s="17" t="str">
        <f>IF(E171="","",VLOOKUP(E171,'Validation rule'!$A$2:$J$100050,8,FALSE))</f>
        <v>FT-5204
FT-11238 (H1)</v>
      </c>
      <c r="M171" s="17" t="s">
        <v>17</v>
      </c>
    </row>
    <row r="172" spans="1:13" s="13" customFormat="1" ht="79.5" customHeight="1" x14ac:dyDescent="0.25">
      <c r="A172" s="13" cm="1">
        <f t="array" ref="A172">ROW()-ROW(Table24[#Headers])</f>
        <v>171</v>
      </c>
      <c r="B172" s="151"/>
      <c r="C172" s="15"/>
      <c r="D172" s="16"/>
      <c r="E172" s="214" t="s">
        <v>283</v>
      </c>
      <c r="F172" s="17" t="e" cm="1">
        <f t="array" aca="1" ref="F172" ca="1">D61HVIS(E172="","",VLOOKUP(E172,'Validation rule'!$A$2:$J$100050,2,FALSE))</f>
        <v>#NAME?</v>
      </c>
      <c r="G172" s="10" t="str">
        <f>IF(E172="","",VLOOKUP(E172,'Validation rule'!$A$2:$J$100050,3,FALSE))</f>
        <v>Internal field validation</v>
      </c>
      <c r="H172" s="17">
        <f>IF(E172="","",VLOOKUP(E172,'Validation rule'!$A$2:$J$100050,4,FALSE))</f>
        <v>10080</v>
      </c>
      <c r="I172" s="10" t="str">
        <f>IF(E172="","",VLOOKUP(E172,'Validation rule'!$A$2:$J$100050,5,FALSE))</f>
        <v>DK1053</v>
      </c>
      <c r="J172" s="17" t="str">
        <f>IF(E172="","",VLOOKUP(E172,'Validation rule'!$A$2:$J$100050,6,FALSE))</f>
        <v>Error in "Location of goods" (16 15 000 000), the location is incorrect or does not exist.</v>
      </c>
      <c r="K172" s="17" t="str">
        <f>IF(E172="","",VLOOKUP(E172,'Validation rule'!$A$2:$J$100050,7,FALSE))</f>
        <v>Fejl i "Lokalisering af varerne" (16 15 000 000), lokationen er forkert eller findes ikke, se kodeliste.</v>
      </c>
      <c r="L172" s="17" t="str">
        <f>IF(E172="","",VLOOKUP(E172,'Validation rule'!$A$2:$J$100050,8,FALSE))</f>
        <v>FT-6990</v>
      </c>
      <c r="M172" s="17" t="s">
        <v>17</v>
      </c>
    </row>
    <row r="173" spans="1:13" s="13" customFormat="1" ht="79.5" customHeight="1" x14ac:dyDescent="0.25">
      <c r="A173" s="13" cm="1">
        <f t="array" ref="A173">ROW()-ROW(Table24[#Headers])</f>
        <v>172</v>
      </c>
      <c r="B173" s="151"/>
      <c r="C173" s="15" t="s">
        <v>284</v>
      </c>
      <c r="D173" s="16" t="s">
        <v>121</v>
      </c>
      <c r="E173" s="214" t="s">
        <v>285</v>
      </c>
      <c r="F173" s="17" t="e" cm="1">
        <f t="array" aca="1" ref="F173" ca="1">D61HVIS(E173="","",VLOOKUP(E173,'Validation rule'!$A$2:$J$100050,2,FALSE))</f>
        <v>#NAME?</v>
      </c>
      <c r="G173" s="17" t="str">
        <f>IF(E173="","",VLOOKUP(E173,'Validation rule'!$A$2:$J$100050,3,FALSE))</f>
        <v>Validation of additional message
(I2)</v>
      </c>
      <c r="H173" s="17">
        <f>IF(E173="","",VLOOKUP(E173,'Validation rule'!$A$2:$J$100050,4,FALSE))</f>
        <v>10080</v>
      </c>
      <c r="I173" s="17" t="str">
        <f>IF(E173="","",VLOOKUP(E173,'Validation rule'!$A$2:$J$100050,5,FALSE))</f>
        <v>DK1076</v>
      </c>
      <c r="J173" s="17" t="str">
        <f>IF(E173="","",VLOOKUP(E173,'Validation rule'!$A$2:$J$100050,6,FALSE))</f>
        <v>The specified country code does not exist in the reference list of possible country codes.</v>
      </c>
      <c r="K173" s="17" t="str">
        <f>IF(E173="","",VLOOKUP(E173,'Validation rule'!$A$2:$J$100050,7,FALSE))</f>
        <v>Den angivne landekode eksisterer ikke i referencelisten over mulige landekoder.</v>
      </c>
      <c r="L173" s="17" t="str">
        <f>IF(E173="","",VLOOKUP(E173,'Validation rule'!$A$2:$J$100050,8,FALSE))</f>
        <v xml:space="preserve">FT-3404
(I2)
</v>
      </c>
      <c r="M173" s="17" t="s">
        <v>61</v>
      </c>
    </row>
    <row r="174" spans="1:13" s="13" customFormat="1" ht="97.5" customHeight="1" x14ac:dyDescent="0.25">
      <c r="A174" s="13" cm="1">
        <f t="array" ref="A174">ROW()-ROW(Table24[#Headers])</f>
        <v>173</v>
      </c>
      <c r="B174" s="151"/>
      <c r="C174" s="15" t="s">
        <v>286</v>
      </c>
      <c r="D174" s="16" t="s">
        <v>287</v>
      </c>
      <c r="E174" s="214" t="s">
        <v>288</v>
      </c>
      <c r="F174" s="17" t="e" cm="1">
        <f t="array" aca="1" ref="F174" ca="1">D61HVIS(E174="","",VLOOKUP(E174,'Validation rule'!$A$2:$J$100050,2,FALSE))</f>
        <v>#NAME?</v>
      </c>
      <c r="G174" s="17" t="str">
        <f>IF(E174="","",VLOOKUP(E174,'Validation rule'!$A$2:$J$100050,3,FALSE))</f>
        <v>Internal cross validation</v>
      </c>
      <c r="H174" s="17">
        <f>IF(E174="","",VLOOKUP(E174,'Validation rule'!$A$2:$J$100050,4,FALSE))</f>
        <v>10080</v>
      </c>
      <c r="I174" s="17" t="str">
        <f>IF(E174="","",VLOOKUP(E174,'Validation rule'!$A$2:$J$100050,5,FALSE))</f>
        <v>DK1057</v>
      </c>
      <c r="J174" s="17" t="str">
        <f>IF(E174="","",VLOOKUP(E174,'Validation rule'!$A$2:$J$100050,6,FALSE))</f>
        <v>Error in "Location of goods type" (16 15 045 000), when type = "A", then 'Qualifier of identification' (16 15 046 000) must be "U" or "V".</v>
      </c>
      <c r="K174" s="17" t="str">
        <f>IF(E174="","",VLOOKUP(E174,'Validation rule'!$A$2:$J$100050,7,FALSE))</f>
        <v>Fejl i 'Lokalisering af varerne type' (16 15 045 000), når type = "A", kan identificationskode (16 15 046 000) kun være "U" eller "V".</v>
      </c>
      <c r="L174" s="17" t="str">
        <f>IF(E174="","",VLOOKUP(E174,'Validation rule'!$A$2:$J$100050,8,FALSE))</f>
        <v>FT-8018, FT-15035
FT-11238 H1</v>
      </c>
      <c r="M174" s="17" t="s">
        <v>50</v>
      </c>
    </row>
    <row r="175" spans="1:13" s="13" customFormat="1" ht="90.75" customHeight="1" x14ac:dyDescent="0.25">
      <c r="A175" s="13" cm="1">
        <f t="array" ref="A175">ROW()-ROW(Table24[#Headers])</f>
        <v>174</v>
      </c>
      <c r="B175" s="151"/>
      <c r="C175" s="15" t="s">
        <v>286</v>
      </c>
      <c r="D175" s="16" t="s">
        <v>287</v>
      </c>
      <c r="E175" s="214" t="s">
        <v>289</v>
      </c>
      <c r="F175" s="17" t="e" cm="1">
        <f t="array" aca="1" ref="F175" ca="1">D61HVIS(E175="","",VLOOKUP(E175,'Validation rule'!$A$2:$J$100050,2,FALSE))</f>
        <v>#NAME?</v>
      </c>
      <c r="G175" s="17" t="str">
        <f>IF(E175="","",VLOOKUP(E175,'Validation rule'!$A$2:$J$100050,3,FALSE))</f>
        <v>Internal cross validation</v>
      </c>
      <c r="H175" s="17">
        <f>IF(E175="","",VLOOKUP(E175,'Validation rule'!$A$2:$J$100050,4,FALSE))</f>
        <v>10080</v>
      </c>
      <c r="I175" s="17" t="str">
        <f>IF(E175="","",VLOOKUP(E175,'Validation rule'!$A$2:$J$100050,5,FALSE))</f>
        <v>DK1058</v>
      </c>
      <c r="J175" s="17" t="str">
        <f>IF(E175="","",VLOOKUP(E175,'Validation rule'!$A$2:$J$100050,6,FALSE))</f>
        <v>Error in 'Location of goods' (16 15 000 000), when type = 'B', then 'Qualifier of identification' (16 15 046 000) must be  'Y'.</v>
      </c>
      <c r="K175" s="17" t="str">
        <f>IF(E175="","",VLOOKUP(E175,'Validation rule'!$A$2:$J$100050,7,FALSE))</f>
        <v>Fejl i 'Lokalisering af varerne' (16 15 045 000), når type = 'B', kan 'identifikationskode' (16 15 046 000) kun være 'Y'.</v>
      </c>
      <c r="L175" s="17" t="str">
        <f>IF(E175="","",VLOOKUP(E175,'Validation rule'!$A$2:$J$100050,8,FALSE))</f>
        <v>FT-8018, FT-15035
FT-11238 H1</v>
      </c>
      <c r="M175" s="17" t="s">
        <v>50</v>
      </c>
    </row>
    <row r="176" spans="1:13" s="13" customFormat="1" ht="96.75" customHeight="1" x14ac:dyDescent="0.25">
      <c r="A176" s="13" cm="1">
        <f t="array" ref="A176">ROW()-ROW(Table24[#Headers])</f>
        <v>175</v>
      </c>
      <c r="B176" s="151"/>
      <c r="C176" s="15" t="s">
        <v>286</v>
      </c>
      <c r="D176" s="16" t="s">
        <v>287</v>
      </c>
      <c r="E176" s="16" t="s">
        <v>290</v>
      </c>
      <c r="F176" s="17" t="e" cm="1">
        <f t="array" aca="1" ref="F176" ca="1">D61HVIS(E176="","",VLOOKUP(E176,'Validation rule'!$A$2:$J$100050,2,FALSE))</f>
        <v>#NAME?</v>
      </c>
      <c r="G176" s="17" t="str">
        <f>IF(E176="","",VLOOKUP(E176,'Validation rule'!$A$2:$J$100050,3,FALSE))</f>
        <v>Internal cross validation</v>
      </c>
      <c r="H176" s="17">
        <f>IF(E176="","",VLOOKUP(E176,'Validation rule'!$A$2:$J$100050,4,FALSE))</f>
        <v>10080</v>
      </c>
      <c r="I176" s="17" t="str">
        <f>IF(E176="","",VLOOKUP(E176,'Validation rule'!$A$2:$J$100050,5,FALSE))</f>
        <v>DK1059</v>
      </c>
      <c r="J176" s="17" t="str">
        <f>IF(E176="","",VLOOKUP(E176,'Validation rule'!$A$2:$J$100050,6,FALSE))</f>
        <v>Error in "Location of goods" (16 15 000 000), when type = "C", then Qualifier of identification must be  "Z".</v>
      </c>
      <c r="K176" s="17" t="str">
        <f>IF(E176="","",VLOOKUP(E176,'Validation rule'!$A$2:$J$100050,7,FALSE))</f>
        <v>Fejl i "Lokalisering af varerne" (16 15 000 000), når type = "C" kan identifikationskode kun være "Z"</v>
      </c>
      <c r="L176" s="17" t="str">
        <f>IF(E176="","",VLOOKUP(E176,'Validation rule'!$A$2:$J$100050,8,FALSE))</f>
        <v>FT-8018, FT-15035
FT-11238 H1</v>
      </c>
      <c r="M176" s="17" t="s">
        <v>50</v>
      </c>
    </row>
    <row r="177" spans="1:13" s="13" customFormat="1" ht="96.75" customHeight="1" x14ac:dyDescent="0.25">
      <c r="A177" s="13" cm="1">
        <f t="array" ref="A177">ROW()-ROW(Table24[#Headers])</f>
        <v>176</v>
      </c>
      <c r="B177" s="151"/>
      <c r="C177" s="15" t="s">
        <v>291</v>
      </c>
      <c r="D177" s="16" t="s">
        <v>292</v>
      </c>
      <c r="E177" s="214" t="s">
        <v>293</v>
      </c>
      <c r="F177" s="17" t="e" cm="1">
        <f t="array" aca="1" ref="F177" ca="1">D61HVIS(E177="","",VLOOKUP(E177,'Validation rule'!$A$2:$J$100050,2,FALSE))</f>
        <v>#NAME?</v>
      </c>
      <c r="G177" s="17" t="str">
        <f>IF(E177="","",VLOOKUP(E177,'Validation rule'!$A$2:$J$100050,3,FALSE))</f>
        <v>Internal cross validation</v>
      </c>
      <c r="H177" s="17">
        <f>IF(E177="","",VLOOKUP(E177,'Validation rule'!$A$2:$J$100050,4,FALSE))</f>
        <v>10080</v>
      </c>
      <c r="I177" s="17" t="str">
        <f>IF(E177="","",VLOOKUP(E177,'Validation rule'!$A$2:$J$100050,5,FALSE))</f>
        <v>DK1060</v>
      </c>
      <c r="J177" s="17" t="str">
        <f>IF(E177="","",VLOOKUP(E177,'Validation rule'!$A$2:$J$100050,6,FALSE))</f>
        <v>Error in 'Qualifier of identification' (16 15 046 000), when Qualifier of identification =  "Z", then address must be provided.</v>
      </c>
      <c r="K177" s="17" t="str">
        <f>IF(E177="","",VLOOKUP(E177,'Validation rule'!$A$2:$J$100050,7,FALSE))</f>
        <v>Fejl i 'Lokalisering af varerne 'identifikation' (16 15 046 000), når identifikationskode = 'Z', skal adresse angives.</v>
      </c>
      <c r="L177" s="17" t="str">
        <f>IF(E177="","",VLOOKUP(E177,'Validation rule'!$A$2:$J$100050,8,FALSE))</f>
        <v>FT-8018, FT-15035
FT-11238 H1</v>
      </c>
      <c r="M177" s="17" t="s">
        <v>50</v>
      </c>
    </row>
    <row r="178" spans="1:13" s="13" customFormat="1" ht="108.75" customHeight="1" x14ac:dyDescent="0.25">
      <c r="A178" s="13" cm="1">
        <f t="array" ref="A178">ROW()-ROW(Table24[#Headers])</f>
        <v>177</v>
      </c>
      <c r="B178" s="151"/>
      <c r="C178" s="15" t="s">
        <v>291</v>
      </c>
      <c r="D178" s="16" t="s">
        <v>292</v>
      </c>
      <c r="E178" s="214" t="s">
        <v>294</v>
      </c>
      <c r="F178" s="17" t="e" cm="1">
        <f t="array" aca="1" ref="F178" ca="1">D61HVIS(E178="","",VLOOKUP(E178,'Validation rule'!$A$2:$J$100050,2,FALSE))</f>
        <v>#NAME?</v>
      </c>
      <c r="G178" s="17" t="str">
        <f>IF(E178="","",VLOOKUP(E178,'Validation rule'!$A$2:$J$100050,3,FALSE))</f>
        <v>Internal cross validation</v>
      </c>
      <c r="H178" s="17">
        <f>IF(E178="","",VLOOKUP(E178,'Validation rule'!$A$2:$J$100050,4,FALSE))</f>
        <v>10080</v>
      </c>
      <c r="I178" s="17" t="str">
        <f>IF(E178="","",VLOOKUP(E178,'Validation rule'!$A$2:$J$100050,5,FALSE))</f>
        <v>DK1062</v>
      </c>
      <c r="J178" s="17" t="str">
        <f>IF(E178="","",VLOOKUP(E178,'Validation rule'!$A$2:$J$100050,6,FALSE))</f>
        <v>Error in "Location of goods" (16 15 000 000) , the 'customs office' (16 15 047 000) must be provided or the referencenumber does not exist.</v>
      </c>
      <c r="K178" s="17" t="str">
        <f>IF(E178="","",VLOOKUP(E178,'Validation rule'!$A$2:$J$100050,7,FALSE))</f>
        <v>Fejl i "Lokalisering af varerne" (16 15 000 000) , der skal angives et 'toldsted' (16 15 047 000) eller det angivet referencenummer på toldsted, findes ikke.</v>
      </c>
      <c r="L178" s="17" t="str">
        <f>IF(E178="","",VLOOKUP(E178,'Validation rule'!$A$2:$J$100050,8,FALSE))</f>
        <v>FT-8018, FT-15035
FT-11238 H1</v>
      </c>
      <c r="M178" s="17" t="s">
        <v>50</v>
      </c>
    </row>
    <row r="179" spans="1:13" s="13" customFormat="1" ht="89.25" customHeight="1" x14ac:dyDescent="0.25">
      <c r="A179" s="13" cm="1">
        <f t="array" ref="A179">ROW()-ROW(Table24[#Headers])</f>
        <v>178</v>
      </c>
      <c r="B179" s="151"/>
      <c r="C179" s="15" t="s">
        <v>291</v>
      </c>
      <c r="D179" s="16" t="s">
        <v>292</v>
      </c>
      <c r="E179" s="214" t="s">
        <v>295</v>
      </c>
      <c r="F179" s="17" t="e" cm="1">
        <f t="array" aca="1" ref="F179" ca="1">D61HVIS(E179="","",VLOOKUP(E179,'Validation rule'!$A$2:$J$100050,2,FALSE))</f>
        <v>#NAME?</v>
      </c>
      <c r="G179" s="17" t="str">
        <f>IF(E179="","",VLOOKUP(E179,'Validation rule'!$A$2:$J$100050,3,FALSE))</f>
        <v>Internal cross validation</v>
      </c>
      <c r="H179" s="17">
        <f>IF(E179="","",VLOOKUP(E179,'Validation rule'!$A$2:$J$100050,4,FALSE))</f>
        <v>10080</v>
      </c>
      <c r="I179" s="17" t="str">
        <f>IF(E179="","",VLOOKUP(E179,'Validation rule'!$A$2:$J$100050,5,FALSE))</f>
        <v>DK2007</v>
      </c>
      <c r="J179" s="17" t="str">
        <f>IF(E179="","",VLOOKUP(E179,'Validation rule'!$A$2:$J$100050,6,FALSE))</f>
        <v>Error in "Location of goods" (16 15 000 000) , when Qualifier of identification is "Y" then 'authorisation number' (16 15 052 000).must be provided.</v>
      </c>
      <c r="K179" s="17" t="str">
        <f>IF(E179="","",VLOOKUP(E179,'Validation rule'!$A$2:$J$100050,7,FALSE))</f>
        <v>Fejl i "Lokalisering af varerne" (16 15 000 000) , når 'identifikationskvalifikator' (16 15 046 000) er "Y" skal  der angives 'bevillingsnummer' (16 15 052 000).</v>
      </c>
      <c r="L179" s="17" t="str">
        <f>IF(E179="","",VLOOKUP(E179,'Validation rule'!$A$2:$J$100050,8,FALSE))</f>
        <v>FT-8019, FT-15035
FT-11238 H1</v>
      </c>
      <c r="M179" s="17" t="s">
        <v>50</v>
      </c>
    </row>
    <row r="180" spans="1:13" s="13" customFormat="1" ht="126" customHeight="1" x14ac:dyDescent="0.25">
      <c r="A180" s="13" cm="1">
        <f t="array" ref="A180">ROW()-ROW(Table24[#Headers])</f>
        <v>179</v>
      </c>
      <c r="B180" s="151"/>
      <c r="C180" s="15" t="s">
        <v>291</v>
      </c>
      <c r="D180" s="16" t="s">
        <v>292</v>
      </c>
      <c r="E180" s="214" t="s">
        <v>296</v>
      </c>
      <c r="F180" s="17" t="e" cm="1">
        <f t="array" aca="1" ref="F180" ca="1">D61HVIS(E180="","",VLOOKUP(E180,'Validation rule'!$A$2:$J$100050,2,FALSE))</f>
        <v>#NAME?</v>
      </c>
      <c r="G180" s="17" t="str">
        <f>IF(E180="","",VLOOKUP(E180,'Validation rule'!$A$2:$J$100050,3,FALSE))</f>
        <v>Internal cross validation</v>
      </c>
      <c r="H180" s="17">
        <f>IF(E180="","",VLOOKUP(E180,'Validation rule'!$A$2:$J$100050,4,FALSE))</f>
        <v>10080</v>
      </c>
      <c r="I180" s="17" t="str">
        <f>IF(E180="","",VLOOKUP(E180,'Validation rule'!$A$2:$J$100050,5,FALSE))</f>
        <v>DK2008</v>
      </c>
      <c r="J180" s="17" t="str">
        <f>IF(E180="","",VLOOKUP(E180,'Validation rule'!$A$2:$J$100050,6,FALSE))</f>
        <v>Error in 'Authorisationnumber' (16 15 052 000), number is not entered correctly, authorisation code must be DKTST_n9.</v>
      </c>
      <c r="K180" s="17" t="str">
        <f>IF(E180="","",VLOOKUP(E180,'Validation rule'!$A$2:$J$100050,7,FALSE))</f>
        <v>Fejl i "Lokalisering af varerne" (16 15 052 000), bevillingskode eller journalnummer er ikke angivet korrekt, bevillingskode skal være DKTST_n9.</v>
      </c>
      <c r="L180" s="17" t="str">
        <f>IF(E180="","",VLOOKUP(E180,'Validation rule'!$A$2:$J$100050,8,FALSE))</f>
        <v>FT-8019, FT-15035</v>
      </c>
      <c r="M180" s="17" t="s">
        <v>17</v>
      </c>
    </row>
    <row r="181" spans="1:13" s="13" customFormat="1" ht="138.75" customHeight="1" x14ac:dyDescent="0.25">
      <c r="A181" s="13" cm="1">
        <f t="array" ref="A181">ROW()-ROW(Table24[#Headers])</f>
        <v>180</v>
      </c>
      <c r="B181" s="151"/>
      <c r="C181" s="15" t="s">
        <v>291</v>
      </c>
      <c r="D181" s="16" t="s">
        <v>292</v>
      </c>
      <c r="E181" s="214" t="s">
        <v>297</v>
      </c>
      <c r="F181" s="17" t="e" cm="1">
        <f t="array" aca="1" ref="F181" ca="1">D61HVIS(E181="","",VLOOKUP(E181,'Validation rule'!$A$2:$J$100050,2,FALSE))</f>
        <v>#NAME?</v>
      </c>
      <c r="G181" s="17" t="str">
        <f>IF(E181="","",VLOOKUP(E181,'Validation rule'!$A$2:$J$100050,3,FALSE))</f>
        <v>Internal field validation
(I2)</v>
      </c>
      <c r="H181" s="17">
        <f>IF(E181="","",VLOOKUP(E181,'Validation rule'!$A$2:$J$100050,4,FALSE))</f>
        <v>10080</v>
      </c>
      <c r="I181" s="17" t="str">
        <f>IF(E181="","",VLOOKUP(E181,'Validation rule'!$A$2:$J$100050,5,FALSE))</f>
        <v>DK1075</v>
      </c>
      <c r="J181" s="17" t="str">
        <f>IF(E181="","",VLOOKUP(E181,'Validation rule'!$A$2:$J$100050,6,FALSE))</f>
        <v>Error: Data element (5/23) "Authorisation number" must be "DK_n9 (journalnr)_Bev_kod" (must be "402" or "406" or "408" or "409")</v>
      </c>
      <c r="K181" s="17" t="str">
        <f>IF(E181="","",VLOOKUP(E181,'Validation rule'!$A$2:$J$100050,7,FALSE))</f>
        <v>Fejl i "Lokalisering af varerne" (5/23), bevillingskode eller journalnummer er ikke angivet korrekt, bevillingskode skal være "402", "406", "408" eller "409".</v>
      </c>
      <c r="L181" s="17" t="str">
        <f>IF(E181="","",VLOOKUP(E181,'Validation rule'!$A$2:$J$100050,8,FALSE))</f>
        <v>FT-3404
(I2)</v>
      </c>
      <c r="M181" s="17" t="s">
        <v>61</v>
      </c>
    </row>
    <row r="182" spans="1:13" s="13" customFormat="1" ht="96.75" customHeight="1" x14ac:dyDescent="0.25">
      <c r="A182" s="13" cm="1">
        <f t="array" ref="A182">ROW()-ROW(Table24[#Headers])</f>
        <v>181</v>
      </c>
      <c r="B182" s="151"/>
      <c r="C182" s="15" t="s">
        <v>291</v>
      </c>
      <c r="D182" s="16" t="s">
        <v>292</v>
      </c>
      <c r="E182" s="16" t="s">
        <v>298</v>
      </c>
      <c r="F182" s="17" t="e" cm="1">
        <f t="array" aca="1" ref="F182" ca="1">D61HVIS(E182="","",VLOOKUP(E182,'Validation rule'!$A$2:$J$100050,2,FALSE))</f>
        <v>#NAME?</v>
      </c>
      <c r="G182" s="17" t="str">
        <f>IF(E182="","",VLOOKUP(E182,'Validation rule'!$A$2:$J$100050,3,FALSE))</f>
        <v>Internal cross validation</v>
      </c>
      <c r="H182" s="17">
        <f>IF(E182="","",VLOOKUP(E182,'Validation rule'!$A$2:$J$100050,4,FALSE))</f>
        <v>10080</v>
      </c>
      <c r="I182" s="17" t="str">
        <f>IF(E182="","",VLOOKUP(E182,'Validation rule'!$A$2:$J$100050,5,FALSE))</f>
        <v>DK2009</v>
      </c>
      <c r="J182" s="17" t="str">
        <f>IF(E182="","",VLOOKUP(E182,'Validation rule'!$A$2:$J$100050,6,FALSE))</f>
        <v>Error in "Location of goods" (16 15 000 000), when "Qualifier of identification" is "Y" then "Additional identifier" (16 15 053 000) must be provided.</v>
      </c>
      <c r="K182" s="17" t="str">
        <f>IF(E182="","",VLOOKUP(E182,'Validation rule'!$A$2:$J$100050,7,FALSE))</f>
        <v>Fejl i "Lokalisering af varerne" (16 15 000 000), når identifikationskvalifikator = "Y" skal "supplerende ID" (16 15 053 000) angives.</v>
      </c>
      <c r="L182" s="17" t="str">
        <f>IF(E182="","",VLOOKUP(E182,'Validation rule'!$A$2:$J$100050,8,FALSE))</f>
        <v>FT-8019, FT-15035
FT-11238 H1</v>
      </c>
      <c r="M182" s="17" t="s">
        <v>50</v>
      </c>
    </row>
    <row r="183" spans="1:13" s="13" customFormat="1" ht="106.5" customHeight="1" x14ac:dyDescent="0.25">
      <c r="A183" s="13" cm="1">
        <f t="array" ref="A183">ROW()-ROW(Table24[#Headers])</f>
        <v>182</v>
      </c>
      <c r="B183" s="151"/>
      <c r="C183" s="15" t="s">
        <v>291</v>
      </c>
      <c r="D183" s="16" t="s">
        <v>292</v>
      </c>
      <c r="E183" s="214" t="s">
        <v>299</v>
      </c>
      <c r="F183" s="17" t="e" cm="1">
        <f t="array" aca="1" ref="F183" ca="1">D61HVIS(E183="","",VLOOKUP(E183,'Validation rule'!$A$2:$J$100050,2,FALSE))</f>
        <v>#NAME?</v>
      </c>
      <c r="G183" s="17" t="str">
        <f>IF(E183="","",VLOOKUP(E183,'Validation rule'!$A$2:$J$100050,3,FALSE))</f>
        <v>Internal field validation
(I2)</v>
      </c>
      <c r="H183" s="17">
        <f>IF(E183="","",VLOOKUP(E183,'Validation rule'!$A$2:$J$100050,4,FALSE))</f>
        <v>10080</v>
      </c>
      <c r="I183" s="17" t="str">
        <f>IF(E183="","",VLOOKUP(E183,'Validation rule'!$A$2:$J$100050,5,FALSE))</f>
        <v>DK1073</v>
      </c>
      <c r="J183" s="17" t="str">
        <f>IF(E183="","",VLOOKUP(E183,'Validation rule'!$A$2:$J$100050,6,FALSE))</f>
        <v>Error: If data element (5/23) "Qualifier identification" = "Y", then data element (5/23) "Autorisation number" must be provided in Identification of location</v>
      </c>
      <c r="K183" s="17" t="str">
        <f>IF(E183="","",VLOOKUP(E183,'Validation rule'!$A$2:$J$100050,7,FALSE))</f>
        <v>Fejl i data element (5/23) når "Lokalisering af varerne" = "Y", så skal (5/23), bevillingsnummer være angivet.</v>
      </c>
      <c r="L183" s="17" t="str">
        <f>IF(E183="","",VLOOKUP(E183,'Validation rule'!$A$2:$J$100050,8,FALSE))</f>
        <v xml:space="preserve">FT-3404
(I2)
</v>
      </c>
      <c r="M183" s="17" t="s">
        <v>61</v>
      </c>
    </row>
    <row r="184" spans="1:13" s="13" customFormat="1" ht="106.5" customHeight="1" x14ac:dyDescent="0.25">
      <c r="A184" s="13" cm="1">
        <f t="array" ref="A184">ROW()-ROW(Table24[#Headers])</f>
        <v>183</v>
      </c>
      <c r="B184" s="151"/>
      <c r="C184" s="15" t="s">
        <v>291</v>
      </c>
      <c r="D184" s="16" t="s">
        <v>292</v>
      </c>
      <c r="E184" s="214" t="s">
        <v>300</v>
      </c>
      <c r="F184" s="17" t="e" cm="1">
        <f t="array" aca="1" ref="F184" ca="1">D61HVIS(E184="","",VLOOKUP(E184,'Validation rule'!$A$2:$J$100050,2,FALSE))</f>
        <v>#NAME?</v>
      </c>
      <c r="G184" s="17" t="str">
        <f>IF(E184="","",VLOOKUP(E184,'Validation rule'!$A$2:$J$100050,3,FALSE))</f>
        <v>Internal field validation
(I2)</v>
      </c>
      <c r="H184" s="17">
        <f>IF(E184="","",VLOOKUP(E184,'Validation rule'!$A$2:$J$100050,4,FALSE))</f>
        <v>10080</v>
      </c>
      <c r="I184" s="17" t="str">
        <f>IF(E184="","",VLOOKUP(E184,'Validation rule'!$A$2:$J$100050,5,FALSE))</f>
        <v>DK1074</v>
      </c>
      <c r="J184" s="17" t="str">
        <f>IF(E184="","",VLOOKUP(E184,'Validation rule'!$A$2:$J$100050,6,FALSE))</f>
        <v>Error: If data element (5/23) "Qualifier identification" = "Y", then data element (5/23) "Additional Identifier" must be provided</v>
      </c>
      <c r="K184" s="17" t="str">
        <f>IF(E184="","",VLOOKUP(E184,'Validation rule'!$A$2:$J$100050,7,FALSE))</f>
        <v>Fejl i "Lokalisering af varerne" (5/23), når identifikationskvalifikator = "Y" skal supplerende ID angives.</v>
      </c>
      <c r="L184" s="17" t="str">
        <f>IF(E184="","",VLOOKUP(E184,'Validation rule'!$A$2:$J$100050,8,FALSE))</f>
        <v>FT-3404
(I2)</v>
      </c>
      <c r="M184" s="17" t="s">
        <v>61</v>
      </c>
    </row>
    <row r="185" spans="1:13" s="13" customFormat="1" ht="106.5" customHeight="1" x14ac:dyDescent="0.25">
      <c r="A185" s="13" cm="1">
        <f t="array" ref="A185">ROW()-ROW(Table24[#Headers])</f>
        <v>184</v>
      </c>
      <c r="B185" s="151"/>
      <c r="C185" s="15" t="s">
        <v>291</v>
      </c>
      <c r="D185" s="16" t="s">
        <v>292</v>
      </c>
      <c r="E185" s="214" t="s">
        <v>301</v>
      </c>
      <c r="F185" s="17" t="e" cm="1">
        <f t="array" aca="1" ref="F185" ca="1">D61HVIS(E185="","",VLOOKUP(E185,'Validation rule'!$A$2:$J$100050,2,FALSE))</f>
        <v>#NAME?</v>
      </c>
      <c r="G185" s="17" t="str">
        <f>IF(E185="","",VLOOKUP(E185,'Validation rule'!$A$2:$J$100050,3,FALSE))</f>
        <v>Reference data validation</v>
      </c>
      <c r="H185" s="17">
        <f>IF(E185="","",VLOOKUP(E185,'Validation rule'!$A$2:$J$100050,4,FALSE))</f>
        <v>10080</v>
      </c>
      <c r="I185" s="17" t="str">
        <f>IF(E185="","",VLOOKUP(E185,'Validation rule'!$A$2:$J$100050,5,FALSE))</f>
        <v>DK1090</v>
      </c>
      <c r="J185" s="17" t="str">
        <f>IF(E185="","",VLOOKUP(E185,'Validation rule'!$A$2:$J$100050,6,FALSE))</f>
        <v>Error in data element 16 15 046 000 qualifier of identification, the code does not exist, see codelist.</v>
      </c>
      <c r="K185" s="17" t="str">
        <f>IF(E185="","",VLOOKUP(E185,'Validation rule'!$A$2:$J$100050,7,FALSE))</f>
        <v>Fejl i dataelement 16 15 046 000 identifikationskvalifikator, koden findes ikke, se kodeliste.</v>
      </c>
      <c r="L185" s="17" t="str">
        <f>IF(E185="","",VLOOKUP(E185,'Validation rule'!$A$2:$J$100050,8,FALSE))</f>
        <v>FT-12708, FT-15035</v>
      </c>
      <c r="M185" s="17" t="s">
        <v>50</v>
      </c>
    </row>
    <row r="186" spans="1:13" s="13" customFormat="1" ht="126" customHeight="1" x14ac:dyDescent="0.25">
      <c r="A186" s="13" cm="1">
        <f t="array" ref="A186">ROW()-ROW(Table24[#Headers])</f>
        <v>185</v>
      </c>
      <c r="B186" s="151"/>
      <c r="C186" s="15" t="s">
        <v>302</v>
      </c>
      <c r="D186" s="16" t="s">
        <v>303</v>
      </c>
      <c r="E186" s="214" t="s">
        <v>304</v>
      </c>
      <c r="F186" s="17" t="e" cm="1">
        <f t="array" aca="1" ref="F186" ca="1">D61HVIS(E186="","",VLOOKUP(E186,'Validation rule'!$A$2:$J$100050,2,FALSE))</f>
        <v>#NAME?</v>
      </c>
      <c r="G186" s="17" t="str">
        <f>IF(E186="","",VLOOKUP(E186,'Validation rule'!$A$2:$J$100050,3,FALSE))</f>
        <v>External validation DK-CRS</v>
      </c>
      <c r="H186" s="17">
        <f>IF(E186="","",VLOOKUP(E186,'Validation rule'!$A$2:$J$100050,4,FALSE))</f>
        <v>10080</v>
      </c>
      <c r="I186" s="17" t="str">
        <f>IF(E186="","",VLOOKUP(E186,'Validation rule'!$A$2:$J$100050,5,FALSE))</f>
        <v>DK2010</v>
      </c>
      <c r="J186" s="17" t="str">
        <f>IF(E186="","",VLOOKUP(E186,'Validation rule'!$A$2:$J$100050,6,FALSE))</f>
        <v>Error in "Location of goods" (16 15 052 000), "Authorisation number" does not exist or is not valid.</v>
      </c>
      <c r="K186" s="17" t="str">
        <f>IF(E186="","",VLOOKUP(E186,'Validation rule'!$A$2:$J$100050,7,FALSE))</f>
        <v>Fejl i "Lokalisering af varerne" (16 15 052 000), bevillingsnummer findes ikke eller er ikke validt.</v>
      </c>
      <c r="L186" s="17" t="str">
        <f>IF(E186="","",VLOOKUP(E186,'Validation rule'!$A$2:$J$100050,8,FALSE))</f>
        <v>FT-8019, FT-15035
FT-6517 (H1)
EKS-3868</v>
      </c>
      <c r="M186" s="17" t="s">
        <v>305</v>
      </c>
    </row>
    <row r="187" spans="1:13" s="13" customFormat="1" ht="126" customHeight="1" x14ac:dyDescent="0.25">
      <c r="A187" s="13" cm="1">
        <f t="array" ref="A187">ROW()-ROW(Table24[#Headers])</f>
        <v>186</v>
      </c>
      <c r="B187" s="151"/>
      <c r="C187" s="15" t="s">
        <v>306</v>
      </c>
      <c r="D187" s="16" t="s">
        <v>307</v>
      </c>
      <c r="E187" s="214" t="s">
        <v>308</v>
      </c>
      <c r="F187" s="17" t="e" cm="1">
        <f t="array" aca="1" ref="F187" ca="1">D61HVIS(E187="","",VLOOKUP(E187,'Validation rule'!$A$2:$J$100050,2,FALSE))</f>
        <v>#NAME?</v>
      </c>
      <c r="G187" s="17" t="str">
        <f>IF(E187="","",VLOOKUP(E187,'Validation rule'!$A$2:$J$100050,3,FALSE))</f>
        <v>External validation
DK-CRS</v>
      </c>
      <c r="H187" s="17">
        <f>IF(E187="","",VLOOKUP(E187,'Validation rule'!$A$2:$J$100050,4,FALSE))</f>
        <v>10080</v>
      </c>
      <c r="I187" s="17" t="str">
        <f>IF(E187="","",VLOOKUP(E187,'Validation rule'!$A$2:$J$100050,5,FALSE))</f>
        <v>DK2019</v>
      </c>
      <c r="J187" s="17" t="str">
        <f>IF(E187="","",VLOOKUP(E187,'Validation rule'!$A$2:$J$100050,6,FALSE))</f>
        <v>Error in "Location of goods" (16 15 053 000), "Aditional identifier" does not exist.</v>
      </c>
      <c r="K187" s="17" t="str">
        <f>IF(E187="","",VLOOKUP(E187,'Validation rule'!$A$2:$J$100050,7,FALSE))</f>
        <v>Fejl i "Lokalisering af varerne" (16 15 053 000), Adresseløbenummer findes ikke.</v>
      </c>
      <c r="L187" s="17" t="str">
        <f>IF(E187="","",VLOOKUP(E187,'Validation rule'!$A$2:$J$100050,8,FALSE))</f>
        <v>FT-13013
FT-6517
EKS-3868</v>
      </c>
      <c r="M187" s="17" t="s">
        <v>305</v>
      </c>
    </row>
    <row r="188" spans="1:13" s="13" customFormat="1" ht="35.25" customHeight="1" x14ac:dyDescent="0.25">
      <c r="A188" s="13" cm="1">
        <f t="array" ref="A188">ROW()-ROW(Table24[#Headers])</f>
        <v>187</v>
      </c>
      <c r="B188" s="151" t="s">
        <v>309</v>
      </c>
      <c r="C188" s="15" t="s">
        <v>310</v>
      </c>
      <c r="D188" s="16" t="s">
        <v>311</v>
      </c>
      <c r="E188" s="16"/>
      <c r="F188" s="17" t="e" cm="1">
        <f t="array" aca="1" ref="F188" ca="1">D61HVIS(E188="","",VLOOKUP(E188,'Validation rule'!$A$2:$J$100050,2,FALSE))</f>
        <v>#NAME?</v>
      </c>
      <c r="G188" s="17" t="str">
        <f>IF(E188="","",VLOOKUP(E188,'Validation rule'!$A$2:$J$100050,3,FALSE))</f>
        <v/>
      </c>
      <c r="H188" s="17" t="str">
        <f>IF(E188="","",VLOOKUP(E188,'Validation rule'!$A$2:$J$100050,4,FALSE))</f>
        <v/>
      </c>
      <c r="I188" s="17" t="str">
        <f>IF(E188="","",VLOOKUP(E188,'Validation rule'!$A$2:$J$100050,5,FALSE))</f>
        <v/>
      </c>
      <c r="J188" s="17" t="str">
        <f>IF(E188="","",VLOOKUP(E188,'Validation rule'!$A$2:$J$100050,6,FALSE))</f>
        <v/>
      </c>
      <c r="K188" s="17" t="str">
        <f>IF(E188="","",VLOOKUP(E188,'Validation rule'!$A$2:$J$100050,7,FALSE))</f>
        <v/>
      </c>
      <c r="L188" s="17" t="str">
        <f>IF(E188="","",VLOOKUP(E188,'Validation rule'!$A$2:$J$100050,8,FALSE))</f>
        <v/>
      </c>
      <c r="M188" s="17"/>
    </row>
    <row r="189" spans="1:13" s="13" customFormat="1" x14ac:dyDescent="0.25">
      <c r="A189" s="13" cm="1">
        <f t="array" ref="A189">ROW()-ROW(Table24[#Headers])</f>
        <v>188</v>
      </c>
      <c r="B189" s="151"/>
      <c r="C189" s="15"/>
      <c r="D189" s="16"/>
      <c r="E189" s="16"/>
      <c r="F189" s="17" t="e" cm="1">
        <f t="array" aca="1" ref="F189" ca="1">D61HVIS(E189="","",VLOOKUP(E189,'Validation rule'!$A$2:$J$100050,2,FALSE))</f>
        <v>#NAME?</v>
      </c>
      <c r="G189" s="17" t="str">
        <f>IF(E189="","",VLOOKUP(E189,'Validation rule'!$A$2:$J$100050,3,FALSE))</f>
        <v/>
      </c>
      <c r="H189" s="17" t="str">
        <f>IF(E189="","",VLOOKUP(E189,'Validation rule'!$A$2:$J$100050,4,FALSE))</f>
        <v/>
      </c>
      <c r="I189" s="17" t="str">
        <f>IF(E189="","",VLOOKUP(E189,'Validation rule'!$A$2:$J$100050,5,FALSE))</f>
        <v/>
      </c>
      <c r="J189" s="17" t="str">
        <f>IF(E189="","",VLOOKUP(E189,'Validation rule'!$A$2:$J$100050,6,FALSE))</f>
        <v/>
      </c>
      <c r="K189" s="17" t="str">
        <f>IF(E189="","",VLOOKUP(E189,'Validation rule'!$A$2:$J$100050,7,FALSE))</f>
        <v/>
      </c>
      <c r="L189" s="17" t="str">
        <f>IF(E189="","",VLOOKUP(E189,'Validation rule'!$A$2:$J$100050,8,FALSE))</f>
        <v/>
      </c>
      <c r="M189" s="17"/>
    </row>
    <row r="190" spans="1:13" s="13" customFormat="1" x14ac:dyDescent="0.25">
      <c r="A190" s="13" cm="1">
        <f t="array" ref="A190">ROW()-ROW(Table24[#Headers])</f>
        <v>189</v>
      </c>
      <c r="B190" s="151" t="s">
        <v>312</v>
      </c>
      <c r="C190" s="15" t="s">
        <v>313</v>
      </c>
      <c r="D190" s="16" t="s">
        <v>314</v>
      </c>
      <c r="E190" s="16"/>
      <c r="F190" s="17" t="e" cm="1">
        <f t="array" aca="1" ref="F190" ca="1">D61HVIS(E190="","",VLOOKUP(E190,'Validation rule'!$A$2:$J$100050,2,FALSE))</f>
        <v>#NAME?</v>
      </c>
      <c r="G190" s="17" t="str">
        <f>IF(E190="","",VLOOKUP(E190,'Validation rule'!$A$2:$J$100050,3,FALSE))</f>
        <v/>
      </c>
      <c r="H190" s="17" t="str">
        <f>IF(E190="","",VLOOKUP(E190,'Validation rule'!$A$2:$J$100050,4,FALSE))</f>
        <v/>
      </c>
      <c r="I190" s="17" t="str">
        <f>IF(E190="","",VLOOKUP(E190,'Validation rule'!$A$2:$J$100050,5,FALSE))</f>
        <v/>
      </c>
      <c r="J190" s="17" t="str">
        <f>IF(E190="","",VLOOKUP(E190,'Validation rule'!$A$2:$J$100050,6,FALSE))</f>
        <v/>
      </c>
      <c r="K190" s="17" t="str">
        <f>IF(E190="","",VLOOKUP(E190,'Validation rule'!$A$2:$J$100050,7,FALSE))</f>
        <v/>
      </c>
      <c r="L190" s="17" t="str">
        <f>IF(E190="","",VLOOKUP(E190,'Validation rule'!$A$2:$J$100050,8,FALSE))</f>
        <v/>
      </c>
      <c r="M190" s="17"/>
    </row>
    <row r="191" spans="1:13" s="13" customFormat="1" x14ac:dyDescent="0.25">
      <c r="A191" s="13" cm="1">
        <f t="array" ref="A191">ROW()-ROW(Table24[#Headers])</f>
        <v>190</v>
      </c>
      <c r="B191" s="151"/>
      <c r="C191" s="15"/>
      <c r="D191" s="16"/>
      <c r="E191" s="16"/>
      <c r="F191" s="17" t="e" cm="1">
        <f t="array" aca="1" ref="F191" ca="1">D61HVIS(E191="","",VLOOKUP(E191,'Validation rule'!$A$2:$J$100050,2,FALSE))</f>
        <v>#NAME?</v>
      </c>
      <c r="G191" s="17" t="str">
        <f>IF(E191="","",VLOOKUP(E191,'Validation rule'!$A$2:$J$100050,3,FALSE))</f>
        <v/>
      </c>
      <c r="H191" s="17" t="str">
        <f>IF(E191="","",VLOOKUP(E191,'Validation rule'!$A$2:$J$100050,4,FALSE))</f>
        <v/>
      </c>
      <c r="I191" s="17" t="str">
        <f>IF(E191="","",VLOOKUP(E191,'Validation rule'!$A$2:$J$100050,5,FALSE))</f>
        <v/>
      </c>
      <c r="J191" s="17" t="str">
        <f>IF(E191="","",VLOOKUP(E191,'Validation rule'!$A$2:$J$100050,6,FALSE))</f>
        <v/>
      </c>
      <c r="K191" s="17" t="str">
        <f>IF(E191="","",VLOOKUP(E191,'Validation rule'!$A$2:$J$100050,7,FALSE))</f>
        <v/>
      </c>
      <c r="L191" s="17" t="str">
        <f>IF(E191="","",VLOOKUP(E191,'Validation rule'!$A$2:$J$100050,8,FALSE))</f>
        <v/>
      </c>
      <c r="M191" s="17"/>
    </row>
    <row r="192" spans="1:13" s="13" customFormat="1" x14ac:dyDescent="0.25">
      <c r="A192" s="13" cm="1">
        <f t="array" ref="A192">ROW()-ROW(Table24[#Headers])</f>
        <v>191</v>
      </c>
      <c r="B192" s="151" t="s">
        <v>315</v>
      </c>
      <c r="C192" s="15" t="s">
        <v>316</v>
      </c>
      <c r="D192" s="16" t="s">
        <v>317</v>
      </c>
      <c r="E192" s="16"/>
      <c r="F192" s="17" t="e" cm="1">
        <f t="array" aca="1" ref="F192" ca="1">D61HVIS(E192="","",VLOOKUP(E192,'Validation rule'!$A$2:$J$100050,2,FALSE))</f>
        <v>#NAME?</v>
      </c>
      <c r="G192" s="17" t="str">
        <f>IF(E192="","",VLOOKUP(E192,'Validation rule'!$A$2:$J$100050,3,FALSE))</f>
        <v/>
      </c>
      <c r="H192" s="17" t="str">
        <f>IF(E192="","",VLOOKUP(E192,'Validation rule'!$A$2:$J$100050,4,FALSE))</f>
        <v/>
      </c>
      <c r="I192" s="17" t="str">
        <f>IF(E192="","",VLOOKUP(E192,'Validation rule'!$A$2:$J$100050,5,FALSE))</f>
        <v/>
      </c>
      <c r="J192" s="17" t="str">
        <f>IF(E192="","",VLOOKUP(E192,'Validation rule'!$A$2:$J$100050,6,FALSE))</f>
        <v/>
      </c>
      <c r="K192" s="17" t="str">
        <f>IF(E192="","",VLOOKUP(E192,'Validation rule'!$A$2:$J$100050,7,FALSE))</f>
        <v/>
      </c>
      <c r="L192" s="17" t="str">
        <f>IF(E192="","",VLOOKUP(E192,'Validation rule'!$A$2:$J$100050,8,FALSE))</f>
        <v/>
      </c>
      <c r="M192" s="17"/>
    </row>
    <row r="193" spans="1:13" s="13" customFormat="1" ht="102" customHeight="1" x14ac:dyDescent="0.25">
      <c r="A193" s="13" cm="1">
        <f t="array" ref="A193">ROW()-ROW(Table24[#Headers])</f>
        <v>192</v>
      </c>
      <c r="B193" s="151"/>
      <c r="C193" s="15"/>
      <c r="D193" s="16"/>
      <c r="E193" s="16" t="s">
        <v>46</v>
      </c>
      <c r="F193" s="17" t="e" cm="1">
        <f t="array" aca="1" ref="F193" ca="1">D61HVIS(E193="","",VLOOKUP(E193,'Validation rule'!$A$2:$J$100050,2,FALSE))</f>
        <v>#NAME?</v>
      </c>
      <c r="G193" s="17" t="str">
        <f>IF(E193="","",VLOOKUP(E193,'Validation rule'!$A$2:$J$100050,3,FALSE))</f>
        <v>Internal cross validation</v>
      </c>
      <c r="H193" s="17">
        <f>IF(E193="","",VLOOKUP(E193,'Validation rule'!$A$2:$J$100050,4,FALSE))</f>
        <v>10080</v>
      </c>
      <c r="I193" s="17" t="str">
        <f>IF(E193="","",VLOOKUP(E193,'Validation rule'!$A$2:$J$100050,5,FALSE))</f>
        <v>DK1006</v>
      </c>
      <c r="J193" s="17" t="str">
        <f>IF(E193="","",VLOOKUP(E193,'Validation rule'!$A$2:$J$100050,6,FALSE))</f>
        <v>Error in "Supplementary units" (18 02 000 000), when supplementary units is filled, then "Additional procedure" (11 10 000 000) must be C08.</v>
      </c>
      <c r="K193" s="17" t="str">
        <f>IF(E193="","",VLOOKUP(E193,'Validation rule'!$A$2:$J$100050,7,FALSE))</f>
        <v>Fejl i "Supplerende Enheder" (18 02 000 000), når supplerende enheder er udfyldt, skal "Supplerende procedurer" (11 10 000 000) være C08.</v>
      </c>
      <c r="L193" s="17" t="str">
        <f>IF(E193="","",VLOOKUP(E193,'Validation rule'!$A$2:$J$100050,8,FALSE))</f>
        <v>FT-2442 - Kun H7</v>
      </c>
      <c r="M193" s="17" t="s">
        <v>17</v>
      </c>
    </row>
    <row r="194" spans="1:13" s="13" customFormat="1" ht="80.25" customHeight="1" x14ac:dyDescent="0.25">
      <c r="A194" s="13" cm="1">
        <f t="array" ref="A194">ROW()-ROW(Table24[#Headers])</f>
        <v>193</v>
      </c>
      <c r="B194" s="151"/>
      <c r="C194" s="15"/>
      <c r="D194" s="16"/>
      <c r="E194" s="16" t="s">
        <v>318</v>
      </c>
      <c r="F194" s="17" t="e" cm="1">
        <f t="array" aca="1" ref="F194" ca="1">D61HVIS(E194="","",VLOOKUP(E194,'Validation rule'!$A$2:$J$100050,2,FALSE))</f>
        <v>#NAME?</v>
      </c>
      <c r="G194" s="17" t="str">
        <f>IF(E194="","",VLOOKUP(E194,'Validation rule'!$A$2:$J$100050,3,FALSE))</f>
        <v>Internal field validation</v>
      </c>
      <c r="H194" s="17">
        <f>IF(E194="","",VLOOKUP(E194,'Validation rule'!$A$2:$J$100050,4,FALSE))</f>
        <v>10080</v>
      </c>
      <c r="I194" s="17" t="str">
        <f>IF(E194="","",VLOOKUP(E194,'Validation rule'!$A$2:$J$100050,5,FALSE))</f>
        <v>DK1019</v>
      </c>
      <c r="J194" s="17" t="str">
        <f>IF(E194="","",VLOOKUP(E194,'Validation rule'!$A$2:$J$100050,6,FALSE))</f>
        <v>Error in field 'supplementary units' (18 02 000 000) must be less than 50. </v>
      </c>
      <c r="K194" s="17" t="str">
        <f>IF(E194="","",VLOOKUP(E194,'Validation rule'!$A$2:$J$100050,7,FALSE))</f>
        <v>Fejl i "Supplerende enheder" (18 02 000 000), supplerende enheder skal være mindre end 50, for den valgte procedure.</v>
      </c>
      <c r="L194" s="17" t="str">
        <f>IF(E194="","",VLOOKUP(E194,'Validation rule'!$A$2:$J$100050,8,FALSE))</f>
        <v>FT-2203
FT-11238 NY til H1</v>
      </c>
      <c r="M194" s="17" t="s">
        <v>17</v>
      </c>
    </row>
    <row r="195" spans="1:13" s="13" customFormat="1" ht="21" customHeight="1" x14ac:dyDescent="0.25">
      <c r="A195" s="13" cm="1">
        <f t="array" ref="A195">ROW()-ROW(Table24[#Headers])</f>
        <v>194</v>
      </c>
      <c r="B195" s="151" t="s">
        <v>319</v>
      </c>
      <c r="C195" s="15" t="s">
        <v>320</v>
      </c>
      <c r="D195" s="16" t="s">
        <v>321</v>
      </c>
      <c r="E195" s="16"/>
      <c r="F195" s="17" t="e" cm="1">
        <f t="array" aca="1" ref="F195" ca="1">D61HVIS(E195="","",VLOOKUP(E195,'Validation rule'!$A$2:$J$100050,2,FALSE))</f>
        <v>#NAME?</v>
      </c>
      <c r="G195" s="17" t="str">
        <f>IF(E195="","",VLOOKUP(E195,'Validation rule'!$A$2:$J$100050,3,FALSE))</f>
        <v/>
      </c>
      <c r="H195" s="17" t="str">
        <f>IF(E195="","",VLOOKUP(E195,'Validation rule'!$A$2:$J$100050,4,FALSE))</f>
        <v/>
      </c>
      <c r="I195" s="17" t="str">
        <f>IF(E195="","",VLOOKUP(E195,'Validation rule'!$A$2:$J$100050,5,FALSE))</f>
        <v/>
      </c>
      <c r="J195" s="17" t="str">
        <f>IF(E195="","",VLOOKUP(E195,'Validation rule'!$A$2:$J$100050,6,FALSE))</f>
        <v/>
      </c>
      <c r="K195" s="17" t="str">
        <f>IF(E195="","",VLOOKUP(E195,'Validation rule'!$A$2:$J$100050,7,FALSE))</f>
        <v/>
      </c>
      <c r="L195" s="17" t="str">
        <f>IF(E195="","",VLOOKUP(E195,'Validation rule'!$A$2:$J$100050,8,FALSE))</f>
        <v/>
      </c>
      <c r="M195" s="17"/>
    </row>
    <row r="196" spans="1:13" s="13" customFormat="1" ht="99.75" customHeight="1" x14ac:dyDescent="0.25">
      <c r="A196" s="13" cm="1">
        <f t="array" ref="A196">ROW()-ROW(Table24[#Headers])</f>
        <v>195</v>
      </c>
      <c r="B196" s="151"/>
      <c r="C196" s="15"/>
      <c r="D196" s="16"/>
      <c r="E196" s="16" t="s">
        <v>322</v>
      </c>
      <c r="F196" s="17" t="e" cm="1">
        <f t="array" aca="1" ref="F196" ca="1">D61HVIS(E196="","",VLOOKUP(E196,'Validation rule'!$A$2:$J$100050,2,FALSE))</f>
        <v>#NAME?</v>
      </c>
      <c r="G196" s="17" t="str">
        <f>IF(E196="","",VLOOKUP(E196,'Validation rule'!$A$2:$J$100050,3,FALSE))</f>
        <v>Internal cross validation</v>
      </c>
      <c r="H196" s="17">
        <f>IF(E196="","",VLOOKUP(E196,'Validation rule'!$A$2:$J$100050,4,FALSE))</f>
        <v>10080</v>
      </c>
      <c r="I196" s="17" t="str">
        <f>IF(E196="","",VLOOKUP(E196,'Validation rule'!$A$2:$J$100050,5,FALSE))</f>
        <v>DK1014</v>
      </c>
      <c r="J196" s="17" t="str">
        <f>IF(E196="","",VLOOKUP(E196,'Validation rule'!$A$2:$J$100050,6,FALSE))</f>
        <v>Error in "Gross mass" 6/5, the value must be numbers and must be the same gross weight as the prelodged declaration MRN.</v>
      </c>
      <c r="K196" s="17" t="str">
        <f>IF(E196="","",VLOOKUP(E196,'Validation rule'!$A$2:$J$100050,7,FALSE))</f>
        <v>Fejl i "bruttovægt" (6/5), værdien skal udgøre samme brutto vægt som på det forudanmeldte MRN.</v>
      </c>
      <c r="L196" s="17" t="str">
        <f>IF(E196="","",VLOOKUP(E196,'Validation rule'!$A$2:$J$100050,8,FALSE))</f>
        <v>FT-3360
I2</v>
      </c>
      <c r="M196" s="17" t="s">
        <v>61</v>
      </c>
    </row>
    <row r="197" spans="1:13" s="13" customFormat="1" ht="96" customHeight="1" x14ac:dyDescent="0.25">
      <c r="A197" s="13" cm="1">
        <f t="array" ref="A197">ROW()-ROW(Table24[#Headers])</f>
        <v>196</v>
      </c>
      <c r="B197" s="151"/>
      <c r="C197" s="15"/>
      <c r="D197" s="16"/>
      <c r="E197" s="16" t="s">
        <v>323</v>
      </c>
      <c r="F197" s="17" t="e" cm="1">
        <f t="array" aca="1" ref="F197" ca="1">D61HVIS(E197="","",VLOOKUP(E197,'Validation rule'!$A$2:$J$100050,2,FALSE))</f>
        <v>#NAME?</v>
      </c>
      <c r="G197" s="17" t="str">
        <f>IF(E197="","",VLOOKUP(E197,'Validation rule'!$A$2:$J$100050,3,FALSE))</f>
        <v>Internal field validation</v>
      </c>
      <c r="H197" s="17">
        <f>IF(E197="","",VLOOKUP(E197,'Validation rule'!$A$2:$J$100050,4,FALSE))</f>
        <v>10080</v>
      </c>
      <c r="I197" s="17" t="str">
        <f>IF(E197="","",VLOOKUP(E197,'Validation rule'!$A$2:$J$100050,5,FALSE))</f>
        <v>DK1020</v>
      </c>
      <c r="J197" s="17" t="str">
        <f>IF(E197="","",VLOOKUP(E197,'Validation rule'!$A$2:$J$100050,6,FALSE))</f>
        <v>Error The field 'gross mass' (18 04 000 000) must be less than 100 kg. </v>
      </c>
      <c r="K197" s="17" t="str">
        <f>IF(E197="","",VLOOKUP(E197,'Validation rule'!$A$2:$J$100050,7,FALSE))</f>
        <v>Fejl i "bruttovægt" (18 04 000 000), værdien skal være mindre end 100 kg, for den valgte procedure.</v>
      </c>
      <c r="L197" s="17" t="str">
        <f>IF(E197="","",VLOOKUP(E197,'Validation rule'!$A$2:$J$100050,8,FALSE))</f>
        <v>FT-2203
FT-11238 Ny til H1</v>
      </c>
      <c r="M197" s="180" t="s">
        <v>324</v>
      </c>
    </row>
    <row r="198" spans="1:13" s="13" customFormat="1" ht="22.5" customHeight="1" x14ac:dyDescent="0.25">
      <c r="A198" s="13" cm="1">
        <f t="array" ref="A198">ROW()-ROW(Table24[#Headers])</f>
        <v>197</v>
      </c>
      <c r="B198" s="151" t="s">
        <v>325</v>
      </c>
      <c r="C198" s="15" t="s">
        <v>326</v>
      </c>
      <c r="D198" s="16" t="s">
        <v>327</v>
      </c>
      <c r="E198" s="16"/>
      <c r="F198" s="17" t="e" cm="1">
        <f t="array" aca="1" ref="F198" ca="1">D61HVIS(E198="","",VLOOKUP(E198,'Validation rule'!$A$2:$J$100050,2,FALSE))</f>
        <v>#NAME?</v>
      </c>
      <c r="G198" s="17" t="str">
        <f>IF(E198="","",VLOOKUP(E198,'Validation rule'!$A$2:$J$100050,3,FALSE))</f>
        <v/>
      </c>
      <c r="H198" s="17" t="str">
        <f>IF(E198="","",VLOOKUP(E198,'Validation rule'!$A$2:$J$100050,4,FALSE))</f>
        <v/>
      </c>
      <c r="I198" s="17" t="str">
        <f>IF(E198="","",VLOOKUP(E198,'Validation rule'!$A$2:$J$100050,5,FALSE))</f>
        <v/>
      </c>
      <c r="J198" s="17" t="str">
        <f>IF(E198="","",VLOOKUP(E198,'Validation rule'!$A$2:$J$100050,6,FALSE))</f>
        <v/>
      </c>
      <c r="K198" s="17" t="str">
        <f>IF(E198="","",VLOOKUP(E198,'Validation rule'!$A$2:$J$100050,7,FALSE))</f>
        <v/>
      </c>
      <c r="L198" s="17" t="str">
        <f>IF(E198="","",VLOOKUP(E198,'Validation rule'!$A$2:$J$100050,8,FALSE))</f>
        <v/>
      </c>
      <c r="M198" s="17"/>
    </row>
    <row r="199" spans="1:13" s="13" customFormat="1" ht="35.25" customHeight="1" x14ac:dyDescent="0.25">
      <c r="A199" s="13" cm="1">
        <f t="array" ref="A199">ROW()-ROW(Table24[#Headers])</f>
        <v>198</v>
      </c>
      <c r="B199" s="151"/>
      <c r="C199" s="15"/>
      <c r="D199" s="16"/>
      <c r="E199" s="16"/>
      <c r="F199" s="17" t="e" cm="1">
        <f t="array" aca="1" ref="F199" ca="1">D61HVIS(E199="","",VLOOKUP(E199,'Validation rule'!$A$2:$J$100050,2,FALSE))</f>
        <v>#NAME?</v>
      </c>
      <c r="G199" s="17" t="str">
        <f>IF(E199="","",VLOOKUP(E199,'Validation rule'!$A$2:$J$100050,3,FALSE))</f>
        <v/>
      </c>
      <c r="H199" s="17" t="str">
        <f>IF(E199="","",VLOOKUP(E199,'Validation rule'!$A$2:$J$100050,4,FALSE))</f>
        <v/>
      </c>
      <c r="I199" s="17" t="str">
        <f>IF(E199="","",VLOOKUP(E199,'Validation rule'!$A$2:$J$100050,5,FALSE))</f>
        <v/>
      </c>
      <c r="J199" s="17" t="str">
        <f>IF(E199="","",VLOOKUP(E199,'Validation rule'!$A$2:$J$100050,6,FALSE))</f>
        <v/>
      </c>
      <c r="K199" s="17" t="str">
        <f>IF(E199="","",VLOOKUP(E199,'Validation rule'!$A$2:$J$100050,7,FALSE))</f>
        <v/>
      </c>
      <c r="L199" s="17" t="str">
        <f>IF(E199="","",VLOOKUP(E199,'Validation rule'!$A$2:$J$100050,8,FALSE))</f>
        <v/>
      </c>
      <c r="M199" s="17"/>
    </row>
    <row r="200" spans="1:13" s="13" customFormat="1" x14ac:dyDescent="0.25">
      <c r="A200" s="13" cm="1">
        <f t="array" ref="A200">ROW()-ROW(Table24[#Headers])</f>
        <v>199</v>
      </c>
      <c r="B200" s="151" t="s">
        <v>105</v>
      </c>
      <c r="C200" s="15" t="s">
        <v>328</v>
      </c>
      <c r="D200" s="16" t="s">
        <v>329</v>
      </c>
      <c r="E200" s="16"/>
      <c r="F200" s="17" t="e" cm="1">
        <f t="array" aca="1" ref="F200" ca="1">D61HVIS(E200="","",VLOOKUP(E200,'Validation rule'!$A$2:$J$100050,2,FALSE))</f>
        <v>#NAME?</v>
      </c>
      <c r="G200" s="17" t="str">
        <f>IF(E200="","",VLOOKUP(E200,'Validation rule'!$A$2:$J$100050,3,FALSE))</f>
        <v/>
      </c>
      <c r="H200" s="17" t="str">
        <f>IF(E200="","",VLOOKUP(E200,'Validation rule'!$A$2:$J$100050,4,FALSE))</f>
        <v/>
      </c>
      <c r="I200" s="17" t="str">
        <f>IF(E200="","",VLOOKUP(E200,'Validation rule'!$A$2:$J$100050,5,FALSE))</f>
        <v/>
      </c>
      <c r="J200" s="17" t="str">
        <f>IF(E200="","",VLOOKUP(E200,'Validation rule'!$A$2:$J$100050,6,FALSE))</f>
        <v/>
      </c>
      <c r="K200" s="17" t="str">
        <f>IF(E200="","",VLOOKUP(E200,'Validation rule'!$A$2:$J$100050,7,FALSE))</f>
        <v/>
      </c>
      <c r="L200" s="17" t="str">
        <f>IF(E200="","",VLOOKUP(E200,'Validation rule'!$A$2:$J$100050,8,FALSE))</f>
        <v/>
      </c>
      <c r="M200" s="17"/>
    </row>
    <row r="201" spans="1:13" s="13" customFormat="1" x14ac:dyDescent="0.25">
      <c r="A201" s="13" cm="1">
        <f t="array" ref="A201">ROW()-ROW(Table24[#Headers])</f>
        <v>200</v>
      </c>
      <c r="B201" s="151"/>
      <c r="C201" s="15"/>
      <c r="D201" s="16"/>
      <c r="E201" s="16"/>
      <c r="F201" s="17" t="e" cm="1">
        <f t="array" aca="1" ref="F201" ca="1">D61HVIS(E201="","",VLOOKUP(E201,'Validation rule'!$A$2:$J$100050,2,FALSE))</f>
        <v>#NAME?</v>
      </c>
      <c r="G201" s="17" t="str">
        <f>IF(E201="","",VLOOKUP(E201,'Validation rule'!$A$2:$J$100050,3,FALSE))</f>
        <v/>
      </c>
      <c r="H201" s="17" t="str">
        <f>IF(E201="","",VLOOKUP(E201,'Validation rule'!$A$2:$J$100050,4,FALSE))</f>
        <v/>
      </c>
      <c r="I201" s="17" t="str">
        <f>IF(E201="","",VLOOKUP(E201,'Validation rule'!$A$2:$J$100050,5,FALSE))</f>
        <v/>
      </c>
      <c r="J201" s="17" t="str">
        <f>IF(E201="","",VLOOKUP(E201,'Validation rule'!$A$2:$J$100050,6,FALSE))</f>
        <v/>
      </c>
      <c r="K201" s="17" t="str">
        <f>IF(E201="","",VLOOKUP(E201,'Validation rule'!$A$2:$J$100050,7,FALSE))</f>
        <v/>
      </c>
      <c r="L201" s="17" t="str">
        <f>IF(E201="","",VLOOKUP(E201,'Validation rule'!$A$2:$J$100050,8,FALSE))</f>
        <v/>
      </c>
      <c r="M201" s="17"/>
    </row>
    <row r="202" spans="1:13" s="13" customFormat="1" x14ac:dyDescent="0.25">
      <c r="A202" s="13" cm="1">
        <f t="array" ref="A202">ROW()-ROW(Table24[#Headers])</f>
        <v>201</v>
      </c>
      <c r="B202" s="151" t="s">
        <v>330</v>
      </c>
      <c r="C202" s="15" t="s">
        <v>331</v>
      </c>
      <c r="D202" s="16" t="s">
        <v>332</v>
      </c>
      <c r="E202" s="16"/>
      <c r="F202" s="17" t="e" cm="1">
        <f t="array" aca="1" ref="F202" ca="1">D61HVIS(E202="","",VLOOKUP(E202,'Validation rule'!$A$2:$J$100050,2,FALSE))</f>
        <v>#NAME?</v>
      </c>
      <c r="G202" s="17" t="str">
        <f>IF(E202="","",VLOOKUP(E202,'Validation rule'!$A$2:$J$100050,3,FALSE))</f>
        <v/>
      </c>
      <c r="H202" s="17" t="str">
        <f>IF(E202="","",VLOOKUP(E202,'Validation rule'!$A$2:$J$100050,4,FALSE))</f>
        <v/>
      </c>
      <c r="I202" s="17" t="str">
        <f>IF(E202="","",VLOOKUP(E202,'Validation rule'!$A$2:$J$100050,5,FALSE))</f>
        <v/>
      </c>
      <c r="J202" s="17" t="str">
        <f>IF(E202="","",VLOOKUP(E202,'Validation rule'!$A$2:$J$100050,6,FALSE))</f>
        <v/>
      </c>
      <c r="K202" s="17" t="str">
        <f>IF(E202="","",VLOOKUP(E202,'Validation rule'!$A$2:$J$100050,7,FALSE))</f>
        <v/>
      </c>
      <c r="L202" s="17" t="str">
        <f>IF(E202="","",VLOOKUP(E202,'Validation rule'!$A$2:$J$100050,8,FALSE))</f>
        <v/>
      </c>
      <c r="M202" s="17"/>
    </row>
    <row r="203" spans="1:13" s="13" customFormat="1" x14ac:dyDescent="0.25">
      <c r="A203" s="13" cm="1">
        <f t="array" ref="A203">ROW()-ROW(Table24[#Headers])</f>
        <v>202</v>
      </c>
      <c r="B203" s="151"/>
      <c r="C203" s="15"/>
      <c r="D203" s="16"/>
      <c r="E203" s="16"/>
      <c r="F203" s="17" t="e" cm="1">
        <f t="array" aca="1" ref="F203" ca="1">D61HVIS(E203="","",VLOOKUP(E203,'Validation rule'!$A$2:$J$100050,2,FALSE))</f>
        <v>#NAME?</v>
      </c>
      <c r="G203" s="17" t="str">
        <f>IF(E203="","",VLOOKUP(E203,'Validation rule'!$A$2:$J$100050,3,FALSE))</f>
        <v/>
      </c>
      <c r="H203" s="17" t="str">
        <f>IF(E203="","",VLOOKUP(E203,'Validation rule'!$A$2:$J$100050,4,FALSE))</f>
        <v/>
      </c>
      <c r="I203" s="17" t="str">
        <f>IF(E203="","",VLOOKUP(E203,'Validation rule'!$A$2:$J$100050,5,FALSE))</f>
        <v/>
      </c>
      <c r="J203" s="17" t="str">
        <f>IF(E203="","",VLOOKUP(E203,'Validation rule'!$A$2:$J$100050,6,FALSE))</f>
        <v/>
      </c>
      <c r="K203" s="17" t="str">
        <f>IF(E203="","",VLOOKUP(E203,'Validation rule'!$A$2:$J$100050,7,FALSE))</f>
        <v/>
      </c>
      <c r="L203" s="17" t="str">
        <f>IF(E203="","",VLOOKUP(E203,'Validation rule'!$A$2:$J$100050,8,FALSE))</f>
        <v/>
      </c>
      <c r="M203" s="17"/>
    </row>
    <row r="204" spans="1:13" s="13" customFormat="1" x14ac:dyDescent="0.25">
      <c r="A204" s="13" cm="1">
        <f t="array" ref="A204">ROW()-ROW(Table24[#Headers])</f>
        <v>203</v>
      </c>
      <c r="B204" s="151" t="s">
        <v>333</v>
      </c>
      <c r="C204" s="15" t="s">
        <v>334</v>
      </c>
      <c r="D204" s="16" t="s">
        <v>335</v>
      </c>
      <c r="E204" s="16"/>
      <c r="F204" s="17" t="e" cm="1">
        <f t="array" aca="1" ref="F204" ca="1">D61HVIS(E204="","",VLOOKUP(E204,'Validation rule'!$A$2:$J$100050,2,FALSE))</f>
        <v>#NAME?</v>
      </c>
      <c r="G204" s="17" t="str">
        <f>IF(E204="","",VLOOKUP(E204,'Validation rule'!$A$2:$J$100050,3,FALSE))</f>
        <v/>
      </c>
      <c r="H204" s="17" t="str">
        <f>IF(E204="","",VLOOKUP(E204,'Validation rule'!$A$2:$J$100050,4,FALSE))</f>
        <v/>
      </c>
      <c r="I204" s="17" t="str">
        <f>IF(E204="","",VLOOKUP(E204,'Validation rule'!$A$2:$J$100050,5,FALSE))</f>
        <v/>
      </c>
      <c r="J204" s="17" t="str">
        <f>IF(E204="","",VLOOKUP(E204,'Validation rule'!$A$2:$J$100050,6,FALSE))</f>
        <v/>
      </c>
      <c r="K204" s="17" t="str">
        <f>IF(E204="","",VLOOKUP(E204,'Validation rule'!$A$2:$J$100050,7,FALSE))</f>
        <v/>
      </c>
      <c r="L204" s="17" t="str">
        <f>IF(E204="","",VLOOKUP(E204,'Validation rule'!$A$2:$J$100050,8,FALSE))</f>
        <v/>
      </c>
      <c r="M204" s="17"/>
    </row>
    <row r="205" spans="1:13" s="13" customFormat="1" ht="90" x14ac:dyDescent="0.25">
      <c r="A205" s="13" cm="1">
        <f t="array" ref="A205">ROW()-ROW(Table24[#Headers])</f>
        <v>204</v>
      </c>
      <c r="B205" s="151"/>
      <c r="C205" s="15"/>
      <c r="D205" s="16"/>
      <c r="E205" s="16" t="s">
        <v>336</v>
      </c>
      <c r="F205" s="17" t="e" cm="1">
        <f t="array" aca="1" ref="F205" ca="1">D61HVIS(E205="","",VLOOKUP(E205,'Validation rule'!$A$2:$J$100050,2,FALSE))</f>
        <v>#NAME?</v>
      </c>
      <c r="G205" s="17" t="str">
        <f>IF(E205="","",VLOOKUP(E205,'Validation rule'!$A$2:$J$100050,3,FALSE))</f>
        <v>Internal cross validation</v>
      </c>
      <c r="H205" s="17">
        <f>IF(E205="","",VLOOKUP(E205,'Validation rule'!$A$2:$J$100050,4,FALSE))</f>
        <v>10080</v>
      </c>
      <c r="I205" s="17" t="str">
        <f>IF(E205="","",VLOOKUP(E205,'Validation rule'!$A$2:$J$100050,5,FALSE))</f>
        <v>DK1015</v>
      </c>
      <c r="J205" s="17" t="str">
        <f>IF(E205="","",VLOOKUP(E205,'Validation rule'!$A$2:$J$100050,6,FALSE))</f>
        <v>Error in "number of packages" 6/10, the value must be the same number of packages as the prelodged declaration MRN.</v>
      </c>
      <c r="K205" s="17" t="str">
        <f>IF(E205="","",VLOOKUP(E205,'Validation rule'!$A$2:$J$100050,7,FALSE))</f>
        <v xml:space="preserve"> Fejl i "antal kolli" 6/10, værdien skal udgøre samme antal kolli, som angivet på det forudanmeldte MRN.</v>
      </c>
      <c r="L205" s="17" t="str">
        <f>IF(E205="","",VLOOKUP(E205,'Validation rule'!$A$2:$J$100050,8,FALSE))</f>
        <v>FT-3360
 I2</v>
      </c>
      <c r="M205" s="17" t="s">
        <v>61</v>
      </c>
    </row>
    <row r="206" spans="1:13" s="13" customFormat="1" ht="66.75" customHeight="1" x14ac:dyDescent="0.25">
      <c r="A206" s="13" cm="1">
        <f t="array" ref="A206">ROW()-ROW(Table24[#Headers])</f>
        <v>205</v>
      </c>
      <c r="B206" s="151"/>
      <c r="C206" s="15"/>
      <c r="D206" s="16"/>
      <c r="E206" s="214" t="s">
        <v>337</v>
      </c>
      <c r="F206" s="17" t="e" cm="1">
        <f t="array" aca="1" ref="F206" ca="1">D61HVIS(E206="","",VLOOKUP(E206,'Validation rule'!$A$2:$J$100050,2,FALSE))</f>
        <v>#NAME?</v>
      </c>
      <c r="G206" s="17" t="str">
        <f>IF(E206="","",VLOOKUP(E206,'Validation rule'!$A$2:$J$100050,3,FALSE))</f>
        <v>Internal field validation</v>
      </c>
      <c r="H206" s="17">
        <f>IF(E206="","",VLOOKUP(E206,'Validation rule'!$A$2:$J$100050,4,FALSE))</f>
        <v>10080</v>
      </c>
      <c r="I206" s="17" t="str">
        <f>IF(E206="","",VLOOKUP(E206,'Validation rule'!$A$2:$J$100050,5,FALSE))</f>
        <v>DK1021</v>
      </c>
      <c r="J206" s="17" t="str">
        <f>IF(E206="","",VLOOKUP(E206,'Validation rule'!$A$2:$J$100050,6,FALSE))</f>
        <v>Error in field 'number of packages' (18 06 004 000) must be less than 50.</v>
      </c>
      <c r="K206" s="17" t="str">
        <f>IF(E206="","",VLOOKUP(E206,'Validation rule'!$A$2:$J$100050,7,FALSE))</f>
        <v>Fejl i "antal kolli" (18 06 004 000), antal kolli skal være mindre end 50, for den valgte procedure.</v>
      </c>
      <c r="L206" s="17" t="str">
        <f>IF(E206="","",VLOOKUP(E206,'Validation rule'!$A$2:$J$100050,8,FALSE))</f>
        <v>FT-2203
FT-11238 Ny til H1</v>
      </c>
      <c r="M206" s="17" t="s">
        <v>17</v>
      </c>
    </row>
    <row r="207" spans="1:13" s="13" customFormat="1" ht="66.75" customHeight="1" x14ac:dyDescent="0.25">
      <c r="A207" s="13" cm="1">
        <f t="array" ref="A207">ROW()-ROW(Table24[#Headers])</f>
        <v>206</v>
      </c>
      <c r="B207" s="151" t="s">
        <v>338</v>
      </c>
      <c r="C207" s="15" t="s">
        <v>339</v>
      </c>
      <c r="D207" s="16" t="s">
        <v>340</v>
      </c>
      <c r="E207" s="16"/>
      <c r="F207" s="17" t="e" cm="1">
        <f t="array" aca="1" ref="F207" ca="1">D61HVIS(E207="","",VLOOKUP(E207,'Validation rule'!$A$2:$J$100050,2,FALSE))</f>
        <v>#NAME?</v>
      </c>
      <c r="G207" s="17" t="str">
        <f>IF(E207="","",VLOOKUP(E207,'Validation rule'!$A$2:$J$100050,3,FALSE))</f>
        <v/>
      </c>
      <c r="H207" s="17" t="str">
        <f>IF(E207="","",VLOOKUP(E207,'Validation rule'!$A$2:$J$100050,4,FALSE))</f>
        <v/>
      </c>
      <c r="I207" s="17" t="str">
        <f>IF(E207="","",VLOOKUP(E207,'Validation rule'!$A$2:$J$100050,5,FALSE))</f>
        <v/>
      </c>
      <c r="J207" s="17" t="str">
        <f>IF(E207="","",VLOOKUP(E207,'Validation rule'!$A$2:$J$100050,6,FALSE))</f>
        <v/>
      </c>
      <c r="K207" s="17" t="str">
        <f>IF(E207="","",VLOOKUP(E207,'Validation rule'!$A$2:$J$100050,7,FALSE))</f>
        <v/>
      </c>
      <c r="L207" s="17" t="str">
        <f>IF(E207="","",VLOOKUP(E207,'Validation rule'!$A$2:$J$100050,8,FALSE))</f>
        <v/>
      </c>
      <c r="M207" s="17"/>
    </row>
    <row r="208" spans="1:13" s="13" customFormat="1" ht="20.25" customHeight="1" x14ac:dyDescent="0.25">
      <c r="A208" s="13" cm="1">
        <f t="array" ref="A208">ROW()-ROW(Table24[#Headers])</f>
        <v>207</v>
      </c>
      <c r="B208" s="151"/>
      <c r="C208" s="15"/>
      <c r="D208" s="16"/>
      <c r="E208" s="214"/>
      <c r="F208" s="17" t="e" cm="1">
        <f t="array" aca="1" ref="F208" ca="1">D61HVIS(E208="","",VLOOKUP(E208,'Validation rule'!$A$2:$J$100050,2,FALSE))</f>
        <v>#NAME?</v>
      </c>
      <c r="G208" s="17" t="str">
        <f>IF(E208="","",VLOOKUP(E208,'Validation rule'!$A$2:$J$100050,3,FALSE))</f>
        <v/>
      </c>
      <c r="H208" s="17" t="str">
        <f>IF(E208="","",VLOOKUP(E208,'Validation rule'!$A$2:$J$100050,4,FALSE))</f>
        <v/>
      </c>
      <c r="I208" s="17" t="str">
        <f>IF(E208="","",VLOOKUP(E208,'Validation rule'!$A$2:$J$100050,5,FALSE))</f>
        <v/>
      </c>
      <c r="J208" s="17" t="str">
        <f>IF(E208="","",VLOOKUP(E208,'Validation rule'!$A$2:$J$100050,6,FALSE))</f>
        <v/>
      </c>
      <c r="K208" s="17" t="str">
        <f>IF(E208="","",VLOOKUP(E208,'Validation rule'!$A$2:$J$100050,7,FALSE))</f>
        <v/>
      </c>
      <c r="L208" s="17" t="str">
        <f>IF(E208="","",VLOOKUP(E208,'Validation rule'!$A$2:$J$100050,8,FALSE))</f>
        <v/>
      </c>
      <c r="M208" s="17"/>
    </row>
    <row r="209" spans="1:13" s="13" customFormat="1" ht="20.25" customHeight="1" x14ac:dyDescent="0.25">
      <c r="A209" s="13" cm="1">
        <f t="array" ref="A209">ROW()-ROW(Table24[#Headers])</f>
        <v>208</v>
      </c>
      <c r="B209" s="151" t="s">
        <v>341</v>
      </c>
      <c r="C209" s="15" t="s">
        <v>342</v>
      </c>
      <c r="D209" s="16" t="s">
        <v>343</v>
      </c>
      <c r="E209" s="16"/>
      <c r="F209" s="17" t="e" cm="1">
        <f t="array" aca="1" ref="F209" ca="1">D61HVIS(E209="","",VLOOKUP(E209,'Validation rule'!$A$2:$J$100050,2,FALSE))</f>
        <v>#NAME?</v>
      </c>
      <c r="G209" s="17" t="str">
        <f>IF(E209="","",VLOOKUP(E209,'Validation rule'!$A$2:$J$100050,3,FALSE))</f>
        <v/>
      </c>
      <c r="H209" s="17" t="str">
        <f>IF(E209="","",VLOOKUP(E209,'Validation rule'!$A$2:$J$100050,4,FALSE))</f>
        <v/>
      </c>
      <c r="I209" s="17" t="str">
        <f>IF(E209="","",VLOOKUP(E209,'Validation rule'!$A$2:$J$100050,5,FALSE))</f>
        <v/>
      </c>
      <c r="J209" s="17" t="str">
        <f>IF(E209="","",VLOOKUP(E209,'Validation rule'!$A$2:$J$100050,6,FALSE))</f>
        <v/>
      </c>
      <c r="K209" s="17" t="str">
        <f>IF(E209="","",VLOOKUP(E209,'Validation rule'!$A$2:$J$100050,7,FALSE))</f>
        <v/>
      </c>
      <c r="L209" s="17" t="str">
        <f>IF(E209="","",VLOOKUP(E209,'Validation rule'!$A$2:$J$100050,8,FALSE))</f>
        <v/>
      </c>
      <c r="M209" s="17"/>
    </row>
    <row r="210" spans="1:13" s="13" customFormat="1" ht="52.5" customHeight="1" x14ac:dyDescent="0.25">
      <c r="A210" s="13" cm="1">
        <f t="array" ref="A210">ROW()-ROW(Table24[#Headers])</f>
        <v>209</v>
      </c>
      <c r="B210" s="151"/>
      <c r="C210" s="15"/>
      <c r="D210" s="16"/>
      <c r="E210" s="16" t="s">
        <v>344</v>
      </c>
      <c r="F210" s="17" t="e" cm="1">
        <f t="array" aca="1" ref="F210" ca="1">D61HVIS(E210="","",VLOOKUP(E210,'Validation rule'!$A$2:$J$100050,2,FALSE))</f>
        <v>#NAME?</v>
      </c>
      <c r="G210" s="17" t="str">
        <f>IF(E210="","",VLOOKUP(E210,'Validation rule'!$A$2:$J$100050,3,FALSE))</f>
        <v>Reference data validation</v>
      </c>
      <c r="H210" s="17">
        <f>IF(E210="","",VLOOKUP(E210,'Validation rule'!$A$2:$J$100050,4,FALSE))</f>
        <v>10080</v>
      </c>
      <c r="I210" s="17" t="str">
        <f>IF(E210="","",VLOOKUP(E210,'Validation rule'!$A$2:$J$100050,5,FALSE))</f>
        <v>DK1094</v>
      </c>
      <c r="J210" s="17" t="str">
        <f>IF(E210="","",VLOOKUP(E210,'Validation rule'!$A$2:$J$100050,6,FALSE))</f>
        <v>Error in CUS code (18 08), the code does not exist, see codelist.</v>
      </c>
      <c r="K210" s="17" t="str">
        <f>IF(E210="","",VLOOKUP(E210,'Validation rule'!$A$2:$J$100050,7,FALSE))</f>
        <v>Fejl i CUS code (18 08) koden findes ikke, se kodeliste.</v>
      </c>
      <c r="L210" s="17" t="str">
        <f>IF(E210="","",VLOOKUP(E210,'Validation rule'!$A$2:$J$100050,8,FALSE))</f>
        <v>FT-12958 (H1)</v>
      </c>
      <c r="M210" s="17" t="s">
        <v>20</v>
      </c>
    </row>
    <row r="211" spans="1:13" s="13" customFormat="1" ht="19.5" customHeight="1" x14ac:dyDescent="0.25">
      <c r="A211" s="13" cm="1">
        <f t="array" ref="A211">ROW()-ROW(Table24[#Headers])</f>
        <v>210</v>
      </c>
      <c r="B211" s="151" t="s">
        <v>345</v>
      </c>
      <c r="C211" s="15" t="s">
        <v>346</v>
      </c>
      <c r="D211" s="16" t="s">
        <v>347</v>
      </c>
      <c r="E211" s="16"/>
      <c r="F211" s="17" t="e" cm="1">
        <f t="array" aca="1" ref="F211" ca="1">D61HVIS(E211="","",VLOOKUP(E211,'Validation rule'!$A$2:$J$100050,2,FALSE))</f>
        <v>#NAME?</v>
      </c>
      <c r="G211" s="17" t="str">
        <f>IF(E211="","",VLOOKUP(E211,'Validation rule'!$A$2:$J$100050,3,FALSE))</f>
        <v/>
      </c>
      <c r="H211" s="17" t="str">
        <f>IF(E211="","",VLOOKUP(E211,'Validation rule'!$A$2:$J$100050,4,FALSE))</f>
        <v/>
      </c>
      <c r="I211" s="17" t="str">
        <f>IF(E211="","",VLOOKUP(E211,'Validation rule'!$A$2:$J$100050,5,FALSE))</f>
        <v/>
      </c>
      <c r="J211" s="17" t="str">
        <f>IF(E211="","",VLOOKUP(E211,'Validation rule'!$A$2:$J$100050,6,FALSE))</f>
        <v/>
      </c>
      <c r="K211" s="17" t="str">
        <f>IF(E211="","",VLOOKUP(E211,'Validation rule'!$A$2:$J$100050,7,FALSE))</f>
        <v/>
      </c>
      <c r="L211" s="17" t="str">
        <f>IF(E211="","",VLOOKUP(E211,'Validation rule'!$A$2:$J$100050,8,FALSE))</f>
        <v/>
      </c>
      <c r="M211" s="17"/>
    </row>
    <row r="212" spans="1:13" s="13" customFormat="1" ht="30" x14ac:dyDescent="0.25">
      <c r="A212" s="13" cm="1">
        <f t="array" ref="A212">ROW()-ROW(Table24[#Headers])</f>
        <v>211</v>
      </c>
      <c r="B212" s="151" t="s">
        <v>105</v>
      </c>
      <c r="C212" s="15" t="s">
        <v>348</v>
      </c>
      <c r="D212" s="16" t="s">
        <v>349</v>
      </c>
      <c r="E212" s="16"/>
      <c r="F212" s="17" t="e" cm="1">
        <f t="array" aca="1" ref="F212" ca="1">D61HVIS(E212="","",VLOOKUP(E212,'Validation rule'!$A$2:$J$100050,2,FALSE))</f>
        <v>#NAME?</v>
      </c>
      <c r="G212" s="17" t="str">
        <f>IF(E212="","",VLOOKUP(E212,'Validation rule'!$A$2:$J$100050,3,FALSE))</f>
        <v/>
      </c>
      <c r="H212" s="17" t="str">
        <f>IF(E212="","",VLOOKUP(E212,'Validation rule'!$A$2:$J$100050,4,FALSE))</f>
        <v/>
      </c>
      <c r="I212" s="17" t="str">
        <f>IF(E212="","",VLOOKUP(E212,'Validation rule'!$A$2:$J$100050,5,FALSE))</f>
        <v/>
      </c>
      <c r="J212" s="17" t="str">
        <f>IF(E212="","",VLOOKUP(E212,'Validation rule'!$A$2:$J$100050,6,FALSE))</f>
        <v/>
      </c>
      <c r="K212" s="17" t="str">
        <f>IF(E212="","",VLOOKUP(E212,'Validation rule'!$A$2:$J$100050,7,FALSE))</f>
        <v/>
      </c>
      <c r="L212" s="17" t="str">
        <f>IF(E212="","",VLOOKUP(E212,'Validation rule'!$A$2:$J$100050,8,FALSE))</f>
        <v/>
      </c>
      <c r="M212" s="17"/>
    </row>
    <row r="213" spans="1:13" s="13" customFormat="1" ht="90" x14ac:dyDescent="0.25">
      <c r="A213" s="13" cm="1">
        <f t="array" ref="A213">ROW()-ROW(Table24[#Headers])</f>
        <v>212</v>
      </c>
      <c r="B213" s="151"/>
      <c r="C213" s="15"/>
      <c r="D213" s="16"/>
      <c r="E213" s="16" t="s">
        <v>49</v>
      </c>
      <c r="F213" s="17" t="e" cm="1">
        <f t="array" aca="1" ref="F213" ca="1">D61HVIS(E213="","",VLOOKUP(E213,'Validation rule'!$A$2:$J$100050,2,FALSE))</f>
        <v>#NAME?</v>
      </c>
      <c r="G213" s="17" t="str">
        <f>IF(E213="","",VLOOKUP(E213,'Validation rule'!$A$2:$J$100050,3,FALSE))</f>
        <v>Internal cross validation</v>
      </c>
      <c r="H213" s="17">
        <f>IF(E213="","",VLOOKUP(E213,'Validation rule'!$A$2:$J$100050,4,FALSE))</f>
        <v>10080</v>
      </c>
      <c r="I213" s="17" t="str">
        <f>IF(E213="","",VLOOKUP(E213,'Validation rule'!$A$2:$J$100050,5,FALSE))</f>
        <v>DK1011</v>
      </c>
      <c r="J213" s="17" t="str">
        <f>IF(E213="","",VLOOKUP(E213,'Validation rule'!$A$2:$J$100050,6,FALSE))</f>
        <v>Error in commodity code (18 09 00 000), the commodity code can not be used in connection with "additional procedure" (11 10 000 000) "C07".</v>
      </c>
      <c r="K213" s="17" t="str">
        <f>IF(E213="","",VLOOKUP(E213,'Validation rule'!$A$2:$J$100050,7,FALSE))</f>
        <v>Fejl i varekode (18 09 00 000), varekoden kan ikke anvendes i forbindelse med "supplerende procedure" (11 10 000 000) "C07".</v>
      </c>
      <c r="L213" s="17" t="str">
        <f>IF(E213="","",VLOOKUP(E213,'Validation rule'!$A$2:$J$100050,8,FALSE))</f>
        <v>FT-2442
FT-5540
FT-5490
FT-11238 (H1)</v>
      </c>
      <c r="M213" s="17" t="s">
        <v>50</v>
      </c>
    </row>
    <row r="214" spans="1:13" s="13" customFormat="1" ht="108" customHeight="1" x14ac:dyDescent="0.25">
      <c r="A214" s="13" cm="1">
        <f t="array" ref="A214">ROW()-ROW(Table24[#Headers])</f>
        <v>213</v>
      </c>
      <c r="B214" s="151"/>
      <c r="C214" s="15"/>
      <c r="D214" s="16"/>
      <c r="E214" s="16" t="s">
        <v>51</v>
      </c>
      <c r="F214" s="17" t="e" cm="1">
        <f t="array" aca="1" ref="F214" ca="1">D61HVIS(E214="","",VLOOKUP(E214,'Validation rule'!$A$2:$J$100050,2,FALSE))</f>
        <v>#NAME?</v>
      </c>
      <c r="G214" s="17" t="str">
        <f>IF(E214="","",VLOOKUP(E214,'Validation rule'!$A$2:$J$100050,3,FALSE))</f>
        <v>Internal cross validation</v>
      </c>
      <c r="H214" s="17">
        <f>IF(E214="","",VLOOKUP(E214,'Validation rule'!$A$2:$J$100050,4,FALSE))</f>
        <v>10080</v>
      </c>
      <c r="I214" s="17" t="str">
        <f>IF(E214="","",VLOOKUP(E214,'Validation rule'!$A$2:$J$100050,5,FALSE))</f>
        <v>DK1012</v>
      </c>
      <c r="J214" s="17" t="str">
        <f>IF(E214="","",VLOOKUP(E214,'Validation rule'!$A$2:$J$100050,6,FALSE))</f>
        <v>Error in commodity code (18 09 00 000), the commodity code can not be used in connection with "additional procedure" (11 10 000 000) "C08".</v>
      </c>
      <c r="K214" s="17" t="str">
        <f>IF(E214="","",VLOOKUP(E214,'Validation rule'!$A$2:$J$100050,7,FALSE))</f>
        <v>Fejl i varekode (18 09 00 000), varekoden kan ikke anvendes i forbindelse med "supplerende procedure" (11 10 000 000) "C08".</v>
      </c>
      <c r="L214" s="17" t="str">
        <f>IF(E214="","",VLOOKUP(E214,'Validation rule'!$A$2:$J$100050,8,FALSE))</f>
        <v>FT-2442
FT-5540
FT-5490
FT-11238 (H1)</v>
      </c>
      <c r="M214" s="17" t="s">
        <v>50</v>
      </c>
    </row>
    <row r="215" spans="1:13" s="13" customFormat="1" ht="108" customHeight="1" x14ac:dyDescent="0.25">
      <c r="A215" s="13" cm="1">
        <f t="array" ref="A215">ROW()-ROW(Table24[#Headers])</f>
        <v>214</v>
      </c>
      <c r="B215" s="151"/>
      <c r="C215" s="15"/>
      <c r="D215" s="16"/>
      <c r="E215" s="214" t="s">
        <v>350</v>
      </c>
      <c r="F215" s="17" t="e" cm="1">
        <f t="array" aca="1" ref="F215" ca="1">D61HVIS(E215="","",VLOOKUP(E215,'Validation rule'!$A$2:$J$100050,2,FALSE))</f>
        <v>#NAME?</v>
      </c>
      <c r="G215" s="17" t="str">
        <f>IF(E215="","",VLOOKUP(E215,'Validation rule'!$A$2:$J$100050,3,FALSE))</f>
        <v>External validation
TARIFF</v>
      </c>
      <c r="H215" s="17">
        <f>IF(E215="","",VLOOKUP(E215,'Validation rule'!$A$2:$J$100050,4,FALSE))</f>
        <v>10080</v>
      </c>
      <c r="I215" s="17" t="str">
        <f>IF(E215="","",VLOOKUP(E215,'Validation rule'!$A$2:$J$100050,5,FALSE))</f>
        <v>DK11047</v>
      </c>
      <c r="J215" s="17" t="str">
        <f>IF(E215="","",VLOOKUP(E215,'Validation rule'!$A$2:$J$100050,6,FALSE))</f>
        <v>Error in "commodity code" (18 09 056 000) the commodity code does not exist.</v>
      </c>
      <c r="K215" s="17" t="str">
        <f>IF(E215="","",VLOOKUP(E215,'Validation rule'!$A$2:$J$100050,7,FALSE))</f>
        <v xml:space="preserve">Fejl i "Varekode" (18 09 056 000) varekoden findes ikke. </v>
      </c>
      <c r="L215" s="17" t="str">
        <f>IF(E215="","",VLOOKUP(E215,'Validation rule'!$A$2:$J$100050,8,FALSE))</f>
        <v>FT-2202
FT-7173</v>
      </c>
      <c r="M215" s="17" t="s">
        <v>17</v>
      </c>
    </row>
    <row r="216" spans="1:13" s="13" customFormat="1" ht="108" customHeight="1" x14ac:dyDescent="0.25">
      <c r="A216" s="13" cm="1">
        <f t="array" ref="A216">ROW()-ROW(Table24[#Headers])</f>
        <v>215</v>
      </c>
      <c r="B216" s="151"/>
      <c r="C216" s="15"/>
      <c r="D216" s="16"/>
      <c r="E216" s="214" t="s">
        <v>53</v>
      </c>
      <c r="F216" s="17" t="e" cm="1">
        <f t="array" aca="1" ref="F216" ca="1">D61HVIS(E216="","",VLOOKUP(E216,'Validation rule'!$A$2:$J$100050,2,FALSE))</f>
        <v>#NAME?</v>
      </c>
      <c r="G216" s="17" t="str">
        <f>IF(E216="","",VLOOKUP(E216,'Validation rule'!$A$2:$J$100050,3,FALSE))</f>
        <v>Internal cross validation</v>
      </c>
      <c r="H216" s="17">
        <f>IF(E216="","",VLOOKUP(E216,'Validation rule'!$A$2:$J$100050,4,FALSE))</f>
        <v>10080</v>
      </c>
      <c r="I216" s="17">
        <f>IF(E216="","",VLOOKUP(E216,'Validation rule'!$A$2:$J$100050,5,FALSE))</f>
        <v>0</v>
      </c>
      <c r="J216" s="17" t="str">
        <f>IF(E216="","",VLOOKUP(E216,'Validation rule'!$A$2:$J$100050,6,FALSE))</f>
        <v>Error in "commodity code" (18 09 056 000) the commodity code is not allowed for "Additional procedure" C07.</v>
      </c>
      <c r="K216" s="17" t="str">
        <f>IF(E216="","",VLOOKUP(E216,'Validation rule'!$A$2:$J$100050,7,FALSE))</f>
        <v>Fejl i "varerekode" (18 09 056 000), varekoden er ikke tilladt for den "supplerende procedure" C07.</v>
      </c>
      <c r="L216" s="17" t="str">
        <f>IF(E216="","",VLOOKUP(E216,'Validation rule'!$A$2:$J$100050,8,FALSE))</f>
        <v xml:space="preserve">FT-5204
</v>
      </c>
      <c r="M216" s="17" t="s">
        <v>17</v>
      </c>
    </row>
    <row r="217" spans="1:13" s="13" customFormat="1" ht="108" customHeight="1" x14ac:dyDescent="0.25">
      <c r="A217" s="13" cm="1">
        <f t="array" ref="A217">ROW()-ROW(Table24[#Headers])</f>
        <v>216</v>
      </c>
      <c r="B217" s="151"/>
      <c r="C217" s="15"/>
      <c r="D217" s="16"/>
      <c r="E217" s="214" t="s">
        <v>54</v>
      </c>
      <c r="F217" s="17" t="e" cm="1">
        <f t="array" aca="1" ref="F217" ca="1">D61HVIS(E217="","",VLOOKUP(E217,'Validation rule'!$A$2:$J$100050,2,FALSE))</f>
        <v>#NAME?</v>
      </c>
      <c r="G217" s="17" t="str">
        <f>IF(E217="","",VLOOKUP(E217,'Validation rule'!$A$2:$J$100050,3,FALSE))</f>
        <v>Internal cross validation</v>
      </c>
      <c r="H217" s="17">
        <f>IF(E217="","",VLOOKUP(E217,'Validation rule'!$A$2:$J$100050,4,FALSE))</f>
        <v>10080</v>
      </c>
      <c r="I217" s="17" t="str">
        <f>IF(E217="","",VLOOKUP(E217,'Validation rule'!$A$2:$J$100050,5,FALSE))</f>
        <v>DK1042</v>
      </c>
      <c r="J217" s="17" t="str">
        <f>IF(E217="","",VLOOKUP(E217,'Validation rule'!$A$2:$J$100050,6,FALSE))</f>
        <v>Error in "Supplementry units" (6/2), for the specified "commodity code" (18 09 056 000)"supplementry units" (18 02 000 000) must be filled in.</v>
      </c>
      <c r="K217" s="17" t="str">
        <f>IF(E217="","",VLOOKUP(E217,'Validation rule'!$A$2:$J$100050,7,FALSE))</f>
        <v>Fejl i "supplerende enheder" (18 02 000 000) , der skal angives supplerende enheder for den angivne "varekode" (18 09 056 000).</v>
      </c>
      <c r="L217" s="17" t="str">
        <f>IF(E217="","",VLOOKUP(E217,'Validation rule'!$A$2:$J$100050,8,FALSE))</f>
        <v>FT-3697</v>
      </c>
      <c r="M217" s="17" t="s">
        <v>17</v>
      </c>
    </row>
    <row r="218" spans="1:13" s="13" customFormat="1" ht="65.25" customHeight="1" x14ac:dyDescent="0.25">
      <c r="A218" s="13" cm="1">
        <f t="array" ref="A218">ROW()-ROW(Table24[#Headers])</f>
        <v>217</v>
      </c>
      <c r="B218" s="151"/>
      <c r="C218" s="15"/>
      <c r="D218" s="16"/>
      <c r="E218" s="214" t="s">
        <v>351</v>
      </c>
      <c r="F218" s="17" t="e" cm="1">
        <f t="array" aca="1" ref="F218" ca="1">D61HVIS(E218="","",VLOOKUP(E218,'Validation rule'!$A$2:$J$100050,2,FALSE))</f>
        <v>#NAME?</v>
      </c>
      <c r="G218" s="17" t="str">
        <f>IF(E218="","",VLOOKUP(E218,'Validation rule'!$A$2:$J$100050,3,FALSE))</f>
        <v>Internal field validation</v>
      </c>
      <c r="H218" s="17">
        <f>IF(E218="","",VLOOKUP(E218,'Validation rule'!$A$2:$J$100050,4,FALSE))</f>
        <v>10080</v>
      </c>
      <c r="I218" s="17" t="str">
        <f>IF(E218="","",VLOOKUP(E218,'Validation rule'!$A$2:$J$100050,5,FALSE))</f>
        <v>DK1043</v>
      </c>
      <c r="J218" s="17" t="str">
        <f>IF(E218="","",VLOOKUP(E218,'Validation rule'!$A$2:$J$100050,6,FALSE))</f>
        <v>Error: The "commodity code" (18 09 056 000) must not start with 99, for this declaration type.</v>
      </c>
      <c r="K218" s="17" t="str">
        <f>IF(E218="","",VLOOKUP(E218,'Validation rule'!$A$2:$J$100050,7,FALSE))</f>
        <v xml:space="preserve">Fejl i  "varekode" (18 09 056 000), der kan ikke angives en varekode indeholdende 99xxxx i den valgte angivelsestype. </v>
      </c>
      <c r="L218" s="17" t="str">
        <f>IF(E218="","",VLOOKUP(E218,'Validation rule'!$A$2:$J$100050,8,FALSE))</f>
        <v>FT-3697</v>
      </c>
      <c r="M218" s="17" t="s">
        <v>17</v>
      </c>
    </row>
    <row r="219" spans="1:13" s="13" customFormat="1" ht="70.5" customHeight="1" x14ac:dyDescent="0.25">
      <c r="A219" s="13" cm="1">
        <f t="array" ref="A219">ROW()-ROW(Table24[#Headers])</f>
        <v>218</v>
      </c>
      <c r="B219" s="151"/>
      <c r="C219" s="15"/>
      <c r="D219" s="16"/>
      <c r="E219" s="215" t="s">
        <v>352</v>
      </c>
      <c r="F219" s="17" t="e" cm="1">
        <f t="array" aca="1" ref="F219" ca="1">D61HVIS(E219="","",VLOOKUP(E219,'Validation rule'!$A$2:$J$100050,2,FALSE))</f>
        <v>#NAME?</v>
      </c>
      <c r="G219" s="17" t="str">
        <f>IF(E219="","",VLOOKUP(E219,'Validation rule'!$A$2:$J$100050,3,FALSE))</f>
        <v>External validation ITE Tariff</v>
      </c>
      <c r="H219" s="17">
        <f>IF(E219="","",VLOOKUP(E219,'Validation rule'!$A$2:$J$100050,4,FALSE))</f>
        <v>10080</v>
      </c>
      <c r="I219" s="17" t="str">
        <f>IF(E219="","",VLOOKUP(E219,'Validation rule'!$A$2:$J$100050,5,FALSE))</f>
        <v>DK11063</v>
      </c>
      <c r="J219" s="17" t="str">
        <f>IF(E219="","",VLOOKUP(E219,'Validation rule'!$A$2:$J$100050,6,FALSE))</f>
        <v>The commodity is not permitted</v>
      </c>
      <c r="K219" s="17" t="str">
        <f>IF(E219="","",VLOOKUP(E219,'Validation rule'!$A$2:$J$100050,7,FALSE))</f>
        <v>Fejl i 'Varekode' (18 09 000 000) varekoden er ikke tilladt.</v>
      </c>
      <c r="L219" s="17" t="str">
        <f>IF(E219="","",VLOOKUP(E219,'Validation rule'!$A$2:$J$100050,8,FALSE))</f>
        <v>FT-10135</v>
      </c>
      <c r="M219" s="17" t="s">
        <v>17</v>
      </c>
    </row>
    <row r="220" spans="1:13" s="13" customFormat="1" ht="68.25" customHeight="1" x14ac:dyDescent="0.25">
      <c r="A220" s="13" cm="1">
        <f t="array" ref="A220">ROW()-ROW(Table24[#Headers])</f>
        <v>219</v>
      </c>
      <c r="B220" s="151"/>
      <c r="C220" s="15"/>
      <c r="D220" s="16"/>
      <c r="E220" s="214" t="s">
        <v>353</v>
      </c>
      <c r="F220" s="17" t="e" cm="1">
        <f t="array" aca="1" ref="F220" ca="1">D61HVIS(E220="","",VLOOKUP(E220,'Validation rule'!$A$2:$J$100050,2,FALSE))</f>
        <v>#NAME?</v>
      </c>
      <c r="G220" s="17" t="str">
        <f>IF(E220="","",VLOOKUP(E220,'Validation rule'!$A$2:$J$100050,3,FALSE))</f>
        <v>External validation ITE Tariff</v>
      </c>
      <c r="H220" s="17">
        <f>IF(E220="","",VLOOKUP(E220,'Validation rule'!$A$2:$J$100050,4,FALSE))</f>
        <v>10080</v>
      </c>
      <c r="I220" s="17" t="str">
        <f>IF(E220="","",VLOOKUP(E220,'Validation rule'!$A$2:$J$100050,5,FALSE))</f>
        <v>DK11064</v>
      </c>
      <c r="J220" s="17" t="str">
        <f>IF(E220="","",VLOOKUP(E220,'Validation rule'!$A$2:$J$100050,6,FALSE))</f>
        <v>The commodity is not permitted for the supplied additional procedure</v>
      </c>
      <c r="K220" s="17" t="str">
        <f>IF(E220="","",VLOOKUP(E220,'Validation rule'!$A$2:$J$100050,7,FALSE))</f>
        <v>Fejl i 'Varekode' (18 09 000 000) varekoden er ikke tilladt for den angivne supplerende procedure</v>
      </c>
      <c r="L220" s="17" t="str">
        <f>IF(E220="","",VLOOKUP(E220,'Validation rule'!$A$2:$J$100050,8,FALSE))</f>
        <v>FT-10135</v>
      </c>
      <c r="M220" s="17" t="s">
        <v>17</v>
      </c>
    </row>
    <row r="221" spans="1:13" s="13" customFormat="1" ht="65.25" customHeight="1" x14ac:dyDescent="0.25">
      <c r="A221" s="13" cm="1">
        <f t="array" ref="A221">ROW()-ROW(Table24[#Headers])</f>
        <v>220</v>
      </c>
      <c r="B221" s="151"/>
      <c r="C221" s="15"/>
      <c r="D221" s="16"/>
      <c r="E221" s="214" t="s">
        <v>354</v>
      </c>
      <c r="F221" s="17" t="e" cm="1">
        <f t="array" aca="1" ref="F221" ca="1">D61HVIS(E221="","",VLOOKUP(E221,'Validation rule'!$A$2:$J$100050,2,FALSE))</f>
        <v>#NAME?</v>
      </c>
      <c r="G221" s="17" t="str">
        <f>IF(E221="","",VLOOKUP(E221,'Validation rule'!$A$2:$J$100050,3,FALSE))</f>
        <v>External validation ITE Tariff</v>
      </c>
      <c r="H221" s="17">
        <f>IF(E221="","",VLOOKUP(E221,'Validation rule'!$A$2:$J$100050,4,FALSE))</f>
        <v>10080</v>
      </c>
      <c r="I221" s="17" t="str">
        <f>IF(E221="","",VLOOKUP(E221,'Validation rule'!$A$2:$J$100050,5,FALSE))</f>
        <v>DKW11012</v>
      </c>
      <c r="J221" s="17" t="str">
        <f>IF(E221="","",VLOOKUP(E221,'Validation rule'!$A$2:$J$100050,6,FALSE))</f>
        <v>There is, or may be, a prohibition on the commodity</v>
      </c>
      <c r="K221" s="17" t="str">
        <f>IF(E221="","",VLOOKUP(E221,'Validation rule'!$A$2:$J$100050,7,FALSE))</f>
        <v>Der er, eller kan være, et forbud på denne varekode.</v>
      </c>
      <c r="L221" s="17" t="str">
        <f>IF(E221="","",VLOOKUP(E221,'Validation rule'!$A$2:$J$100050,8,FALSE))</f>
        <v>FT-10135</v>
      </c>
      <c r="M221" s="17" t="s">
        <v>17</v>
      </c>
    </row>
    <row r="222" spans="1:13" s="13" customFormat="1" ht="56.25" customHeight="1" x14ac:dyDescent="0.25">
      <c r="A222" s="13" cm="1">
        <f t="array" ref="A222">ROW()-ROW(Table24[#Headers])</f>
        <v>221</v>
      </c>
      <c r="B222" s="151"/>
      <c r="C222" s="15"/>
      <c r="D222" s="16"/>
      <c r="E222" s="214" t="s">
        <v>355</v>
      </c>
      <c r="F222" s="17" t="e" cm="1">
        <f t="array" aca="1" ref="F222" ca="1">D61HVIS(E222="","",VLOOKUP(E222,'Validation rule'!$A$2:$J$100050,2,FALSE))</f>
        <v>#NAME?</v>
      </c>
      <c r="G222" s="17" t="str">
        <f>IF(E222="","",VLOOKUP(E222,'Validation rule'!$A$2:$J$100050,3,FALSE))</f>
        <v>External validation ITE Tariff</v>
      </c>
      <c r="H222" s="17">
        <f>IF(E222="","",VLOOKUP(E222,'Validation rule'!$A$2:$J$100050,4,FALSE))</f>
        <v>10080</v>
      </c>
      <c r="I222" s="17" t="str">
        <f>IF(E222="","",VLOOKUP(E222,'Validation rule'!$A$2:$J$100050,5,FALSE))</f>
        <v>DKW11012</v>
      </c>
      <c r="J222" s="17" t="str">
        <f>IF(E222="","",VLOOKUP(E222,'Validation rule'!$A$2:$J$100050,6,FALSE))</f>
        <v>There is, or may be, a restriction on the commodity</v>
      </c>
      <c r="K222" s="17" t="str">
        <f>IF(E222="","",VLOOKUP(E222,'Validation rule'!$A$2:$J$100050,7,FALSE))</f>
        <v>Der er, eller kan være, en begrænsning på denne varekode.</v>
      </c>
      <c r="L222" s="17" t="str">
        <f>IF(E222="","",VLOOKUP(E222,'Validation rule'!$A$2:$J$100050,8,FALSE))</f>
        <v>FT-10135</v>
      </c>
      <c r="M222" s="17" t="s">
        <v>17</v>
      </c>
    </row>
    <row r="223" spans="1:13" s="13" customFormat="1" ht="32.25" customHeight="1" x14ac:dyDescent="0.25">
      <c r="A223" s="13" cm="1">
        <f t="array" ref="A223">ROW()-ROW(Table24[#Headers])</f>
        <v>222</v>
      </c>
      <c r="B223" s="151" t="s">
        <v>345</v>
      </c>
      <c r="C223" s="15" t="s">
        <v>356</v>
      </c>
      <c r="D223" s="16" t="s">
        <v>357</v>
      </c>
      <c r="E223" s="16"/>
      <c r="F223" s="17" t="e" cm="1">
        <f t="array" aca="1" ref="F223" ca="1">D61HVIS(E223="","",VLOOKUP(E223,'Validation rule'!$A$2:$J$100050,2,FALSE))</f>
        <v>#NAME?</v>
      </c>
      <c r="G223" s="17" t="str">
        <f>IF(E223="","",VLOOKUP(E223,'Validation rule'!$A$2:$J$100050,3,FALSE))</f>
        <v/>
      </c>
      <c r="H223" s="17" t="str">
        <f>IF(E223="","",VLOOKUP(E223,'Validation rule'!$A$2:$J$100050,4,FALSE))</f>
        <v/>
      </c>
      <c r="I223" s="17" t="str">
        <f>IF(E223="","",VLOOKUP(E223,'Validation rule'!$A$2:$J$100050,5,FALSE))</f>
        <v/>
      </c>
      <c r="J223" s="17" t="str">
        <f>IF(E223="","",VLOOKUP(E223,'Validation rule'!$A$2:$J$100050,6,FALSE))</f>
        <v/>
      </c>
      <c r="K223" s="17" t="str">
        <f>IF(E223="","",VLOOKUP(E223,'Validation rule'!$A$2:$J$100050,7,FALSE))</f>
        <v/>
      </c>
      <c r="L223" s="17" t="str">
        <f>IF(E223="","",VLOOKUP(E223,'Validation rule'!$A$2:$J$100050,8,FALSE))</f>
        <v/>
      </c>
      <c r="M223" s="17"/>
    </row>
    <row r="224" spans="1:13" s="13" customFormat="1" x14ac:dyDescent="0.25">
      <c r="A224" s="13" cm="1">
        <f t="array" ref="A224">ROW()-ROW(Table24[#Headers])</f>
        <v>223</v>
      </c>
      <c r="B224" s="151"/>
      <c r="C224" s="15"/>
      <c r="D224" s="16"/>
      <c r="E224" s="16"/>
      <c r="F224" s="17" t="e" cm="1">
        <f t="array" aca="1" ref="F224" ca="1">D61HVIS(E224="","",VLOOKUP(E224,'Validation rule'!$A$2:$J$100050,2,FALSE))</f>
        <v>#NAME?</v>
      </c>
      <c r="G224" s="17" t="str">
        <f>IF(E224="","",VLOOKUP(E224,'Validation rule'!$A$2:$J$100050,3,FALSE))</f>
        <v/>
      </c>
      <c r="H224" s="17" t="str">
        <f>IF(E224="","",VLOOKUP(E224,'Validation rule'!$A$2:$J$100050,4,FALSE))</f>
        <v/>
      </c>
      <c r="I224" s="17" t="str">
        <f>IF(E224="","",VLOOKUP(E224,'Validation rule'!$A$2:$J$100050,5,FALSE))</f>
        <v/>
      </c>
      <c r="J224" s="17" t="str">
        <f>IF(E224="","",VLOOKUP(E224,'Validation rule'!$A$2:$J$100050,6,FALSE))</f>
        <v/>
      </c>
      <c r="K224" s="17" t="str">
        <f>IF(E224="","",VLOOKUP(E224,'Validation rule'!$A$2:$J$100050,7,FALSE))</f>
        <v/>
      </c>
      <c r="L224" s="17" t="str">
        <f>IF(E224="","",VLOOKUP(E224,'Validation rule'!$A$2:$J$100050,8,FALSE))</f>
        <v/>
      </c>
      <c r="M224" s="17"/>
    </row>
    <row r="225" spans="1:13" s="13" customFormat="1" x14ac:dyDescent="0.25">
      <c r="A225" s="13" cm="1">
        <f t="array" ref="A225">ROW()-ROW(Table24[#Headers])</f>
        <v>224</v>
      </c>
      <c r="B225" s="151" t="s">
        <v>358</v>
      </c>
      <c r="C225" s="15" t="s">
        <v>359</v>
      </c>
      <c r="D225" s="16" t="s">
        <v>360</v>
      </c>
      <c r="E225" s="16"/>
      <c r="F225" s="17" t="e" cm="1">
        <f t="array" aca="1" ref="F225" ca="1">D61HVIS(E225="","",VLOOKUP(E225,'Validation rule'!$A$2:$J$100050,2,FALSE))</f>
        <v>#NAME?</v>
      </c>
      <c r="G225" s="17" t="str">
        <f>IF(E225="","",VLOOKUP(E225,'Validation rule'!$A$2:$J$100050,3,FALSE))</f>
        <v/>
      </c>
      <c r="H225" s="17" t="str">
        <f>IF(E225="","",VLOOKUP(E225,'Validation rule'!$A$2:$J$100050,4,FALSE))</f>
        <v/>
      </c>
      <c r="I225" s="17" t="str">
        <f>IF(E225="","",VLOOKUP(E225,'Validation rule'!$A$2:$J$100050,5,FALSE))</f>
        <v/>
      </c>
      <c r="J225" s="17" t="str">
        <f>IF(E225="","",VLOOKUP(E225,'Validation rule'!$A$2:$J$100050,6,FALSE))</f>
        <v/>
      </c>
      <c r="K225" s="17" t="str">
        <f>IF(E225="","",VLOOKUP(E225,'Validation rule'!$A$2:$J$100050,7,FALSE))</f>
        <v/>
      </c>
      <c r="L225" s="17" t="str">
        <f>IF(E225="","",VLOOKUP(E225,'Validation rule'!$A$2:$J$100050,8,FALSE))</f>
        <v/>
      </c>
      <c r="M225" s="17"/>
    </row>
    <row r="226" spans="1:13" s="13" customFormat="1" x14ac:dyDescent="0.25">
      <c r="A226" s="13" cm="1">
        <f t="array" ref="A226">ROW()-ROW(Table24[#Headers])</f>
        <v>225</v>
      </c>
      <c r="B226" s="151"/>
      <c r="C226" s="15"/>
      <c r="D226" s="16"/>
      <c r="E226" s="16"/>
      <c r="F226" s="17" t="e" cm="1">
        <f t="array" aca="1" ref="F226" ca="1">D61HVIS(E226="","",VLOOKUP(E226,'Validation rule'!$A$2:$J$100050,2,FALSE))</f>
        <v>#NAME?</v>
      </c>
      <c r="G226" s="17" t="str">
        <f>IF(E226="","",VLOOKUP(E226,'Validation rule'!$A$2:$J$100050,3,FALSE))</f>
        <v/>
      </c>
      <c r="H226" s="17" t="str">
        <f>IF(E226="","",VLOOKUP(E226,'Validation rule'!$A$2:$J$100050,4,FALSE))</f>
        <v/>
      </c>
      <c r="I226" s="17" t="str">
        <f>IF(E226="","",VLOOKUP(E226,'Validation rule'!$A$2:$J$100050,5,FALSE))</f>
        <v/>
      </c>
      <c r="J226" s="17" t="str">
        <f>IF(E226="","",VLOOKUP(E226,'Validation rule'!$A$2:$J$100050,6,FALSE))</f>
        <v/>
      </c>
      <c r="K226" s="17" t="str">
        <f>IF(E226="","",VLOOKUP(E226,'Validation rule'!$A$2:$J$100050,7,FALSE))</f>
        <v/>
      </c>
      <c r="L226" s="17" t="str">
        <f>IF(E226="","",VLOOKUP(E226,'Validation rule'!$A$2:$J$100050,8,FALSE))</f>
        <v/>
      </c>
      <c r="M226" s="17"/>
    </row>
    <row r="227" spans="1:13" s="13" customFormat="1" x14ac:dyDescent="0.25">
      <c r="A227" s="13" cm="1">
        <f t="array" ref="A227">ROW()-ROW(Table24[#Headers])</f>
        <v>226</v>
      </c>
      <c r="B227" s="151" t="s">
        <v>361</v>
      </c>
      <c r="C227" s="15" t="s">
        <v>362</v>
      </c>
      <c r="D227" s="16" t="s">
        <v>363</v>
      </c>
      <c r="E227" s="16"/>
      <c r="F227" s="17" t="e" cm="1">
        <f t="array" aca="1" ref="F227" ca="1">D61HVIS(E227="","",VLOOKUP(E227,'Validation rule'!$A$2:$J$100050,2,FALSE))</f>
        <v>#NAME?</v>
      </c>
      <c r="G227" s="17" t="str">
        <f>IF(E227="","",VLOOKUP(E227,'Validation rule'!$A$2:$J$100050,3,FALSE))</f>
        <v/>
      </c>
      <c r="H227" s="17" t="str">
        <f>IF(E227="","",VLOOKUP(E227,'Validation rule'!$A$2:$J$100050,4,FALSE))</f>
        <v/>
      </c>
      <c r="I227" s="17" t="str">
        <f>IF(E227="","",VLOOKUP(E227,'Validation rule'!$A$2:$J$100050,5,FALSE))</f>
        <v/>
      </c>
      <c r="J227" s="17" t="str">
        <f>IF(E227="","",VLOOKUP(E227,'Validation rule'!$A$2:$J$100050,6,FALSE))</f>
        <v/>
      </c>
      <c r="K227" s="17" t="str">
        <f>IF(E227="","",VLOOKUP(E227,'Validation rule'!$A$2:$J$100050,7,FALSE))</f>
        <v/>
      </c>
      <c r="L227" s="17" t="str">
        <f>IF(E227="","",VLOOKUP(E227,'Validation rule'!$A$2:$J$100050,8,FALSE))</f>
        <v/>
      </c>
      <c r="M227" s="17"/>
    </row>
    <row r="228" spans="1:13" s="13" customFormat="1" x14ac:dyDescent="0.25">
      <c r="A228" s="13" cm="1">
        <f t="array" ref="A228">ROW()-ROW(Table24[#Headers])</f>
        <v>227</v>
      </c>
      <c r="B228" s="151"/>
      <c r="C228" s="15"/>
      <c r="D228" s="16"/>
      <c r="E228" s="16"/>
      <c r="F228" s="17" t="e" cm="1">
        <f t="array" aca="1" ref="F228" ca="1">D61HVIS(E228="","",VLOOKUP(E228,'Validation rule'!$A$2:$J$100050,2,FALSE))</f>
        <v>#NAME?</v>
      </c>
      <c r="G228" s="17" t="str">
        <f>IF(E228="","",VLOOKUP(E228,'Validation rule'!$A$2:$J$100050,3,FALSE))</f>
        <v/>
      </c>
      <c r="H228" s="17" t="str">
        <f>IF(E228="","",VLOOKUP(E228,'Validation rule'!$A$2:$J$100050,4,FALSE))</f>
        <v/>
      </c>
      <c r="I228" s="17" t="str">
        <f>IF(E228="","",VLOOKUP(E228,'Validation rule'!$A$2:$J$100050,5,FALSE))</f>
        <v/>
      </c>
      <c r="J228" s="17" t="str">
        <f>IF(E228="","",VLOOKUP(E228,'Validation rule'!$A$2:$J$100050,6,FALSE))</f>
        <v/>
      </c>
      <c r="K228" s="17" t="str">
        <f>IF(E228="","",VLOOKUP(E228,'Validation rule'!$A$2:$J$100050,7,FALSE))</f>
        <v/>
      </c>
      <c r="L228" s="17" t="str">
        <f>IF(E228="","",VLOOKUP(E228,'Validation rule'!$A$2:$J$100050,8,FALSE))</f>
        <v/>
      </c>
      <c r="M228" s="17"/>
    </row>
    <row r="229" spans="1:13" s="13" customFormat="1" x14ac:dyDescent="0.25">
      <c r="A229" s="13" cm="1">
        <f t="array" ref="A229">ROW()-ROW(Table24[#Headers])</f>
        <v>228</v>
      </c>
      <c r="B229" s="151" t="s">
        <v>364</v>
      </c>
      <c r="C229" s="15" t="s">
        <v>365</v>
      </c>
      <c r="D229" s="16" t="s">
        <v>366</v>
      </c>
      <c r="E229" s="16"/>
      <c r="F229" s="17" t="e" cm="1">
        <f t="array" aca="1" ref="F229" ca="1">D61HVIS(E229="","",VLOOKUP(E229,'Validation rule'!$A$2:$J$100050,2,FALSE))</f>
        <v>#NAME?</v>
      </c>
      <c r="G229" s="17" t="str">
        <f>IF(E229="","",VLOOKUP(E229,'Validation rule'!$A$2:$J$100050,3,FALSE))</f>
        <v/>
      </c>
      <c r="H229" s="17" t="str">
        <f>IF(E229="","",VLOOKUP(E229,'Validation rule'!$A$2:$J$100050,4,FALSE))</f>
        <v/>
      </c>
      <c r="I229" s="17" t="str">
        <f>IF(E229="","",VLOOKUP(E229,'Validation rule'!$A$2:$J$100050,5,FALSE))</f>
        <v/>
      </c>
      <c r="J229" s="17" t="str">
        <f>IF(E229="","",VLOOKUP(E229,'Validation rule'!$A$2:$J$100050,6,FALSE))</f>
        <v/>
      </c>
      <c r="K229" s="17" t="str">
        <f>IF(E229="","",VLOOKUP(E229,'Validation rule'!$A$2:$J$100050,7,FALSE))</f>
        <v/>
      </c>
      <c r="L229" s="17" t="str">
        <f>IF(E229="","",VLOOKUP(E229,'Validation rule'!$A$2:$J$100050,8,FALSE))</f>
        <v/>
      </c>
      <c r="M229" s="17"/>
    </row>
    <row r="230" spans="1:13" s="13" customFormat="1" x14ac:dyDescent="0.25">
      <c r="A230" s="13" cm="1">
        <f t="array" ref="A230">ROW()-ROW(Table24[#Headers])</f>
        <v>229</v>
      </c>
      <c r="B230" s="151"/>
      <c r="C230" s="15"/>
      <c r="D230" s="16"/>
      <c r="E230" s="16"/>
      <c r="F230" s="17" t="e" cm="1">
        <f t="array" aca="1" ref="F230" ca="1">D61HVIS(E230="","",VLOOKUP(E230,'Validation rule'!$A$2:$J$100050,2,FALSE))</f>
        <v>#NAME?</v>
      </c>
      <c r="G230" s="17" t="str">
        <f>IF(E230="","",VLOOKUP(E230,'Validation rule'!$A$2:$J$100050,3,FALSE))</f>
        <v/>
      </c>
      <c r="H230" s="17" t="str">
        <f>IF(E230="","",VLOOKUP(E230,'Validation rule'!$A$2:$J$100050,4,FALSE))</f>
        <v/>
      </c>
      <c r="I230" s="17" t="str">
        <f>IF(E230="","",VLOOKUP(E230,'Validation rule'!$A$2:$J$100050,5,FALSE))</f>
        <v/>
      </c>
      <c r="J230" s="17" t="str">
        <f>IF(E230="","",VLOOKUP(E230,'Validation rule'!$A$2:$J$100050,6,FALSE))</f>
        <v/>
      </c>
      <c r="K230" s="17" t="str">
        <f>IF(E230="","",VLOOKUP(E230,'Validation rule'!$A$2:$J$100050,7,FALSE))</f>
        <v/>
      </c>
      <c r="L230" s="17" t="str">
        <f>IF(E230="","",VLOOKUP(E230,'Validation rule'!$A$2:$J$100050,8,FALSE))</f>
        <v/>
      </c>
      <c r="M230" s="17"/>
    </row>
    <row r="231" spans="1:13" s="13" customFormat="1" x14ac:dyDescent="0.25">
      <c r="A231" s="13" cm="1">
        <f t="array" ref="A231">ROW()-ROW(Table24[#Headers])</f>
        <v>230</v>
      </c>
      <c r="B231" s="151" t="s">
        <v>367</v>
      </c>
      <c r="C231" s="15" t="s">
        <v>368</v>
      </c>
      <c r="D231" s="16" t="s">
        <v>369</v>
      </c>
      <c r="E231" s="16"/>
      <c r="F231" s="17" t="e" cm="1">
        <f t="array" aca="1" ref="F231" ca="1">D61HVIS(E231="","",VLOOKUP(E231,'Validation rule'!$A$2:$J$100050,2,FALSE))</f>
        <v>#NAME?</v>
      </c>
      <c r="G231" s="17" t="str">
        <f>IF(E231="","",VLOOKUP(E231,'Validation rule'!$A$2:$J$100050,3,FALSE))</f>
        <v/>
      </c>
      <c r="H231" s="17" t="str">
        <f>IF(E231="","",VLOOKUP(E231,'Validation rule'!$A$2:$J$100050,4,FALSE))</f>
        <v/>
      </c>
      <c r="I231" s="17" t="str">
        <f>IF(E231="","",VLOOKUP(E231,'Validation rule'!$A$2:$J$100050,5,FALSE))</f>
        <v/>
      </c>
      <c r="J231" s="17" t="str">
        <f>IF(E231="","",VLOOKUP(E231,'Validation rule'!$A$2:$J$100050,6,FALSE))</f>
        <v/>
      </c>
      <c r="K231" s="17" t="str">
        <f>IF(E231="","",VLOOKUP(E231,'Validation rule'!$A$2:$J$100050,7,FALSE))</f>
        <v/>
      </c>
      <c r="L231" s="17" t="str">
        <f>IF(E231="","",VLOOKUP(E231,'Validation rule'!$A$2:$J$100050,8,FALSE))</f>
        <v/>
      </c>
      <c r="M231" s="17"/>
    </row>
    <row r="232" spans="1:13" s="13" customFormat="1" x14ac:dyDescent="0.25">
      <c r="A232" s="13" cm="1">
        <f t="array" ref="A232">ROW()-ROW(Table24[#Headers])</f>
        <v>231</v>
      </c>
      <c r="B232" s="151"/>
      <c r="C232" s="15"/>
      <c r="D232" s="16"/>
      <c r="E232" s="16"/>
      <c r="F232" s="17" t="e" cm="1">
        <f t="array" aca="1" ref="F232" ca="1">D61HVIS(E232="","",VLOOKUP(E232,'Validation rule'!$A$2:$J$100050,2,FALSE))</f>
        <v>#NAME?</v>
      </c>
      <c r="G232" s="17" t="str">
        <f>IF(E232="","",VLOOKUP(E232,'Validation rule'!$A$2:$J$100050,3,FALSE))</f>
        <v/>
      </c>
      <c r="H232" s="17" t="str">
        <f>IF(E232="","",VLOOKUP(E232,'Validation rule'!$A$2:$J$100050,4,FALSE))</f>
        <v/>
      </c>
      <c r="I232" s="17" t="str">
        <f>IF(E232="","",VLOOKUP(E232,'Validation rule'!$A$2:$J$100050,5,FALSE))</f>
        <v/>
      </c>
      <c r="J232" s="17" t="str">
        <f>IF(E232="","",VLOOKUP(E232,'Validation rule'!$A$2:$J$100050,6,FALSE))</f>
        <v/>
      </c>
      <c r="K232" s="17" t="str">
        <f>IF(E232="","",VLOOKUP(E232,'Validation rule'!$A$2:$J$100050,7,FALSE))</f>
        <v/>
      </c>
      <c r="L232" s="17" t="str">
        <f>IF(E232="","",VLOOKUP(E232,'Validation rule'!$A$2:$J$100050,8,FALSE))</f>
        <v/>
      </c>
      <c r="M232" s="17"/>
    </row>
    <row r="233" spans="1:13" s="13" customFormat="1" x14ac:dyDescent="0.25">
      <c r="A233" s="13" cm="1">
        <f t="array" ref="A233">ROW()-ROW(Table24[#Headers])</f>
        <v>232</v>
      </c>
      <c r="B233" s="151" t="s">
        <v>370</v>
      </c>
      <c r="C233" s="15" t="s">
        <v>371</v>
      </c>
      <c r="D233" s="16" t="s">
        <v>372</v>
      </c>
      <c r="E233" s="16"/>
      <c r="F233" s="17" t="e" cm="1">
        <f t="array" aca="1" ref="F233" ca="1">D61HVIS(E233="","",VLOOKUP(E233,'Validation rule'!$A$2:$J$100050,2,FALSE))</f>
        <v>#NAME?</v>
      </c>
      <c r="G233" s="17" t="str">
        <f>IF(E233="","",VLOOKUP(E233,'Validation rule'!$A$2:$J$100050,3,FALSE))</f>
        <v/>
      </c>
      <c r="H233" s="17" t="str">
        <f>IF(E233="","",VLOOKUP(E233,'Validation rule'!$A$2:$J$100050,4,FALSE))</f>
        <v/>
      </c>
      <c r="I233" s="17" t="str">
        <f>IF(E233="","",VLOOKUP(E233,'Validation rule'!$A$2:$J$100050,5,FALSE))</f>
        <v/>
      </c>
      <c r="J233" s="17" t="str">
        <f>IF(E233="","",VLOOKUP(E233,'Validation rule'!$A$2:$J$100050,6,FALSE))</f>
        <v/>
      </c>
      <c r="K233" s="17" t="str">
        <f>IF(E233="","",VLOOKUP(E233,'Validation rule'!$A$2:$J$100050,7,FALSE))</f>
        <v/>
      </c>
      <c r="L233" s="17" t="str">
        <f>IF(E233="","",VLOOKUP(E233,'Validation rule'!$A$2:$J$100050,8,FALSE))</f>
        <v/>
      </c>
      <c r="M233" s="17"/>
    </row>
    <row r="234" spans="1:13" s="13" customFormat="1" x14ac:dyDescent="0.25">
      <c r="A234" s="13" cm="1">
        <f t="array" ref="A234">ROW()-ROW(Table24[#Headers])</f>
        <v>233</v>
      </c>
      <c r="B234" s="151"/>
      <c r="C234" s="15"/>
      <c r="D234" s="16"/>
      <c r="E234" s="16"/>
      <c r="F234" s="17" t="e" cm="1">
        <f t="array" aca="1" ref="F234" ca="1">D61HVIS(E234="","",VLOOKUP(E234,'Validation rule'!$A$2:$J$100050,2,FALSE))</f>
        <v>#NAME?</v>
      </c>
      <c r="G234" s="17" t="str">
        <f>IF(E234="","",VLOOKUP(E234,'Validation rule'!$A$2:$J$100050,3,FALSE))</f>
        <v/>
      </c>
      <c r="H234" s="17" t="str">
        <f>IF(E234="","",VLOOKUP(E234,'Validation rule'!$A$2:$J$100050,4,FALSE))</f>
        <v/>
      </c>
      <c r="I234" s="17" t="str">
        <f>IF(E234="","",VLOOKUP(E234,'Validation rule'!$A$2:$J$100050,5,FALSE))</f>
        <v/>
      </c>
      <c r="J234" s="17" t="str">
        <f>IF(E234="","",VLOOKUP(E234,'Validation rule'!$A$2:$J$100050,6,FALSE))</f>
        <v/>
      </c>
      <c r="K234" s="17" t="str">
        <f>IF(E234="","",VLOOKUP(E234,'Validation rule'!$A$2:$J$100050,7,FALSE))</f>
        <v/>
      </c>
      <c r="L234" s="17" t="str">
        <f>IF(E234="","",VLOOKUP(E234,'Validation rule'!$A$2:$J$100050,8,FALSE))</f>
        <v/>
      </c>
      <c r="M234" s="17"/>
    </row>
    <row r="235" spans="1:13" s="13" customFormat="1" ht="30" x14ac:dyDescent="0.25">
      <c r="A235" s="13" cm="1">
        <f t="array" ref="A235">ROW()-ROW(Table24[#Headers])</f>
        <v>234</v>
      </c>
      <c r="B235" s="151" t="s">
        <v>373</v>
      </c>
      <c r="C235" s="15" t="s">
        <v>374</v>
      </c>
      <c r="D235" s="16" t="s">
        <v>375</v>
      </c>
      <c r="E235" s="16"/>
      <c r="F235" s="17" t="e" cm="1">
        <f t="array" aca="1" ref="F235" ca="1">D61HVIS(E235="","",VLOOKUP(E235,'Validation rule'!$A$2:$J$100050,2,FALSE))</f>
        <v>#NAME?</v>
      </c>
      <c r="G235" s="17" t="str">
        <f>IF(E235="","",VLOOKUP(E235,'Validation rule'!$A$2:$J$100050,3,FALSE))</f>
        <v/>
      </c>
      <c r="H235" s="17" t="str">
        <f>IF(E235="","",VLOOKUP(E235,'Validation rule'!$A$2:$J$100050,4,FALSE))</f>
        <v/>
      </c>
      <c r="I235" s="17" t="str">
        <f>IF(E235="","",VLOOKUP(E235,'Validation rule'!$A$2:$J$100050,5,FALSE))</f>
        <v/>
      </c>
      <c r="J235" s="17" t="str">
        <f>IF(E235="","",VLOOKUP(E235,'Validation rule'!$A$2:$J$100050,6,FALSE))</f>
        <v/>
      </c>
      <c r="K235" s="17" t="str">
        <f>IF(E235="","",VLOOKUP(E235,'Validation rule'!$A$2:$J$100050,7,FALSE))</f>
        <v/>
      </c>
      <c r="L235" s="17" t="str">
        <f>IF(E235="","",VLOOKUP(E235,'Validation rule'!$A$2:$J$100050,8,FALSE))</f>
        <v/>
      </c>
      <c r="M235" s="17"/>
    </row>
    <row r="236" spans="1:13" s="13" customFormat="1" ht="74.25" customHeight="1" x14ac:dyDescent="0.25">
      <c r="A236" s="13" cm="1">
        <f t="array" ref="A236">ROW()-ROW(Table24[#Headers])</f>
        <v>235</v>
      </c>
      <c r="B236" s="151"/>
      <c r="C236" s="15"/>
      <c r="D236" s="16"/>
      <c r="E236" s="214" t="s">
        <v>376</v>
      </c>
      <c r="F236" s="17" t="e" cm="1">
        <f t="array" aca="1" ref="F236" ca="1">D61HVIS(E236="","",VLOOKUP(E236,'Validation rule'!$A$2:$J$100050,2,FALSE))</f>
        <v>#NAME?</v>
      </c>
      <c r="G236" s="17" t="str">
        <f>IF(E236="","",VLOOKUP(E236,'Validation rule'!$A$2:$J$100050,3,FALSE))</f>
        <v>Reference data validation</v>
      </c>
      <c r="H236" s="17">
        <f>IF(E236="","",VLOOKUP(E236,'Validation rule'!$A$2:$J$100050,4,FALSE))</f>
        <v>10080</v>
      </c>
      <c r="I236" s="17" t="str">
        <f>IF(E236="","",VLOOKUP(E236,'Validation rule'!$A$2:$J$100050,5,FALSE))</f>
        <v>DK1091</v>
      </c>
      <c r="J236" s="17" t="str">
        <f>IF(E236="","",VLOOKUP(E236,'Validation rule'!$A$2:$J$100050,6,FALSE))</f>
        <v>Error in data element 19 03 000 000 mode of transport at the border, the code does not exist or is not valid, see codelist.</v>
      </c>
      <c r="K236" s="17" t="str">
        <f>IF(E236="","",VLOOKUP(E236,'Validation rule'!$A$2:$J$100050,7,FALSE))</f>
        <v>Fejl i dataelement 19 03 000 000 transportmåde ved grænsen, koden findes ikke eller er ikke validt, se kodeliste.</v>
      </c>
      <c r="L236" s="17" t="str">
        <f>IF(E236="","",VLOOKUP(E236,'Validation rule'!$A$2:$J$100050,8,FALSE))</f>
        <v>FT-12712</v>
      </c>
      <c r="M236" s="17" t="s">
        <v>20</v>
      </c>
    </row>
    <row r="237" spans="1:13" s="13" customFormat="1" ht="18.75" customHeight="1" x14ac:dyDescent="0.25">
      <c r="A237" s="13" cm="1">
        <f t="array" ref="A237">ROW()-ROW(Table24[#Headers])</f>
        <v>236</v>
      </c>
      <c r="B237" s="151" t="s">
        <v>377</v>
      </c>
      <c r="C237" s="15" t="s">
        <v>378</v>
      </c>
      <c r="D237" s="16" t="s">
        <v>379</v>
      </c>
      <c r="E237" s="16"/>
      <c r="F237" s="17" t="e" cm="1">
        <f t="array" aca="1" ref="F237" ca="1">D61HVIS(E237="","",VLOOKUP(E237,'Validation rule'!$A$2:$J$100050,2,FALSE))</f>
        <v>#NAME?</v>
      </c>
      <c r="G237" s="17" t="str">
        <f>IF(E237="","",VLOOKUP(E237,'Validation rule'!$A$2:$J$100050,3,FALSE))</f>
        <v/>
      </c>
      <c r="H237" s="17" t="str">
        <f>IF(E237="","",VLOOKUP(E237,'Validation rule'!$A$2:$J$100050,4,FALSE))</f>
        <v/>
      </c>
      <c r="I237" s="17" t="str">
        <f>IF(E237="","",VLOOKUP(E237,'Validation rule'!$A$2:$J$100050,5,FALSE))</f>
        <v/>
      </c>
      <c r="J237" s="17" t="str">
        <f>IF(E237="","",VLOOKUP(E237,'Validation rule'!$A$2:$J$100050,6,FALSE))</f>
        <v/>
      </c>
      <c r="K237" s="17" t="str">
        <f>IF(E237="","",VLOOKUP(E237,'Validation rule'!$A$2:$J$100050,7,FALSE))</f>
        <v/>
      </c>
      <c r="L237" s="17" t="str">
        <f>IF(E237="","",VLOOKUP(E237,'Validation rule'!$A$2:$J$100050,8,FALSE))</f>
        <v/>
      </c>
      <c r="M237" s="17"/>
    </row>
    <row r="238" spans="1:13" s="13" customFormat="1" ht="17.25" customHeight="1" x14ac:dyDescent="0.25">
      <c r="A238" s="13" cm="1">
        <f t="array" ref="A238">ROW()-ROW(Table24[#Headers])</f>
        <v>237</v>
      </c>
      <c r="B238" s="151"/>
      <c r="C238" s="15"/>
      <c r="D238" s="16"/>
      <c r="E238" s="16"/>
      <c r="F238" s="17" t="e" cm="1">
        <f t="array" aca="1" ref="F238" ca="1">D61HVIS(E238="","",VLOOKUP(E238,'Validation rule'!$A$2:$J$100050,2,FALSE))</f>
        <v>#NAME?</v>
      </c>
      <c r="G238" s="17" t="str">
        <f>IF(E238="","",VLOOKUP(E238,'Validation rule'!$A$2:$J$100050,3,FALSE))</f>
        <v/>
      </c>
      <c r="H238" s="17" t="str">
        <f>IF(E238="","",VLOOKUP(E238,'Validation rule'!$A$2:$J$100050,4,FALSE))</f>
        <v/>
      </c>
      <c r="I238" s="17" t="str">
        <f>IF(E238="","",VLOOKUP(E238,'Validation rule'!$A$2:$J$100050,5,FALSE))</f>
        <v/>
      </c>
      <c r="J238" s="17" t="str">
        <f>IF(E238="","",VLOOKUP(E238,'Validation rule'!$A$2:$J$100050,6,FALSE))</f>
        <v/>
      </c>
      <c r="K238" s="17" t="str">
        <f>IF(E238="","",VLOOKUP(E238,'Validation rule'!$A$2:$J$100050,7,FALSE))</f>
        <v/>
      </c>
      <c r="L238" s="17" t="str">
        <f>IF(E238="","",VLOOKUP(E238,'Validation rule'!$A$2:$J$100050,8,FALSE))</f>
        <v/>
      </c>
      <c r="M238" s="17"/>
    </row>
    <row r="239" spans="1:13" s="13" customFormat="1" x14ac:dyDescent="0.25">
      <c r="A239" s="13" cm="1">
        <f t="array" ref="A239">ROW()-ROW(Table24[#Headers])</f>
        <v>238</v>
      </c>
      <c r="B239" s="151" t="s">
        <v>380</v>
      </c>
      <c r="C239" s="15" t="s">
        <v>381</v>
      </c>
      <c r="D239" s="16" t="s">
        <v>382</v>
      </c>
      <c r="E239" s="16"/>
      <c r="F239" s="17" t="e" cm="1">
        <f t="array" aca="1" ref="F239" ca="1">D61HVIS(E239="","",VLOOKUP(E239,'Validation rule'!$A$2:$J$100050,2,FALSE))</f>
        <v>#NAME?</v>
      </c>
      <c r="G239" s="17" t="str">
        <f>IF(E239="","",VLOOKUP(E239,'Validation rule'!$A$2:$J$100050,3,FALSE))</f>
        <v/>
      </c>
      <c r="H239" s="17" t="str">
        <f>IF(E239="","",VLOOKUP(E239,'Validation rule'!$A$2:$J$100050,4,FALSE))</f>
        <v/>
      </c>
      <c r="I239" s="17" t="str">
        <f>IF(E239="","",VLOOKUP(E239,'Validation rule'!$A$2:$J$100050,5,FALSE))</f>
        <v/>
      </c>
      <c r="J239" s="17" t="str">
        <f>IF(E239="","",VLOOKUP(E239,'Validation rule'!$A$2:$J$100050,6,FALSE))</f>
        <v/>
      </c>
      <c r="K239" s="17" t="str">
        <f>IF(E239="","",VLOOKUP(E239,'Validation rule'!$A$2:$J$100050,7,FALSE))</f>
        <v/>
      </c>
      <c r="L239" s="17" t="str">
        <f>IF(E239="","",VLOOKUP(E239,'Validation rule'!$A$2:$J$100050,8,FALSE))</f>
        <v/>
      </c>
      <c r="M239" s="17"/>
    </row>
    <row r="240" spans="1:13" s="13" customFormat="1" ht="76.5" customHeight="1" x14ac:dyDescent="0.25">
      <c r="A240" s="13" cm="1">
        <f t="array" ref="A240">ROW()-ROW(Table24[#Headers])</f>
        <v>239</v>
      </c>
      <c r="B240" s="151"/>
      <c r="C240" s="15"/>
      <c r="D240" s="16"/>
      <c r="E240" s="214" t="s">
        <v>383</v>
      </c>
      <c r="F240" s="17" t="e" cm="1">
        <f t="array" aca="1" ref="F240" ca="1">D61HVIS(E240="","",VLOOKUP(E240,'Validation rule'!$A$2:$J$100050,2,FALSE))</f>
        <v>#NAME?</v>
      </c>
      <c r="G240" s="17" t="str">
        <f>IF(E240="","",VLOOKUP(E240,'Validation rule'!$A$2:$J$100050,3,FALSE))</f>
        <v>Reference data validation</v>
      </c>
      <c r="H240" s="17">
        <f>IF(E240="","",VLOOKUP(E240,'Validation rule'!$A$2:$J$100050,4,FALSE))</f>
        <v>10080</v>
      </c>
      <c r="I240" s="17" t="str">
        <f>IF(E240="","",VLOOKUP(E240,'Validation rule'!$A$2:$J$100050,5,FALSE))</f>
        <v>DK1092</v>
      </c>
      <c r="J240" s="17" t="str">
        <f>IF(E240="","",VLOOKUP(E240,'Validation rule'!$A$2:$J$100050,6,FALSE))</f>
        <v>Error in data element 19 06 061 000 type of identification under arrival transport means, the code does not exist, see codelist.</v>
      </c>
      <c r="K240" s="17" t="str">
        <f>IF(E240="","",VLOOKUP(E240,'Validation rule'!$A$2:$J$100050,7,FALSE))</f>
        <v xml:space="preserve">Fejl i dataelement 19 06 061 000 identifikationstype under ankomsttransportsmidlets identitet, koden findes ikke, se kodeliste. </v>
      </c>
      <c r="L240" s="17" t="str">
        <f>IF(E240="","",VLOOKUP(E240,'Validation rule'!$A$2:$J$100050,8,FALSE))</f>
        <v>FT-12712</v>
      </c>
      <c r="M240" s="17" t="s">
        <v>20</v>
      </c>
    </row>
    <row r="241" spans="1:13" s="13" customFormat="1" ht="15.75" customHeight="1" x14ac:dyDescent="0.25">
      <c r="A241" s="13" cm="1">
        <f t="array" ref="A241">ROW()-ROW(Table24[#Headers])</f>
        <v>240</v>
      </c>
      <c r="B241" s="151" t="s">
        <v>105</v>
      </c>
      <c r="C241" s="15" t="s">
        <v>384</v>
      </c>
      <c r="D241" s="16" t="s">
        <v>385</v>
      </c>
      <c r="E241" s="16"/>
      <c r="F241" s="17" t="e" cm="1">
        <f t="array" aca="1" ref="F241" ca="1">D61HVIS(E241="","",VLOOKUP(E241,'Validation rule'!$A$2:$J$100050,2,FALSE))</f>
        <v>#NAME?</v>
      </c>
      <c r="G241" s="17" t="str">
        <f>IF(E241="","",VLOOKUP(E241,'Validation rule'!$A$2:$J$100050,3,FALSE))</f>
        <v/>
      </c>
      <c r="H241" s="17" t="str">
        <f>IF(E241="","",VLOOKUP(E241,'Validation rule'!$A$2:$J$100050,4,FALSE))</f>
        <v/>
      </c>
      <c r="I241" s="17" t="str">
        <f>IF(E241="","",VLOOKUP(E241,'Validation rule'!$A$2:$J$100050,5,FALSE))</f>
        <v/>
      </c>
      <c r="J241" s="17" t="str">
        <f>IF(E241="","",VLOOKUP(E241,'Validation rule'!$A$2:$J$100050,6,FALSE))</f>
        <v/>
      </c>
      <c r="K241" s="17" t="str">
        <f>IF(E241="","",VLOOKUP(E241,'Validation rule'!$A$2:$J$100050,7,FALSE))</f>
        <v/>
      </c>
      <c r="L241" s="17" t="str">
        <f>IF(E241="","",VLOOKUP(E241,'Validation rule'!$A$2:$J$100050,8,FALSE))</f>
        <v/>
      </c>
      <c r="M241" s="17"/>
    </row>
    <row r="242" spans="1:13" s="13" customFormat="1" ht="16.5" customHeight="1" x14ac:dyDescent="0.25">
      <c r="A242" s="13" cm="1">
        <f t="array" ref="A242">ROW()-ROW(Table24[#Headers])</f>
        <v>241</v>
      </c>
      <c r="B242" s="151"/>
      <c r="C242" s="15"/>
      <c r="D242" s="16"/>
      <c r="E242" s="16"/>
      <c r="F242" s="17" t="e" cm="1">
        <f t="array" aca="1" ref="F242" ca="1">D61HVIS(E242="","",VLOOKUP(E242,'Validation rule'!$A$2:$J$100050,2,FALSE))</f>
        <v>#NAME?</v>
      </c>
      <c r="G242" s="17" t="str">
        <f>IF(E242="","",VLOOKUP(E242,'Validation rule'!$A$2:$J$100050,3,FALSE))</f>
        <v/>
      </c>
      <c r="H242" s="17" t="str">
        <f>IF(E242="","",VLOOKUP(E242,'Validation rule'!$A$2:$J$100050,4,FALSE))</f>
        <v/>
      </c>
      <c r="I242" s="17" t="str">
        <f>IF(E242="","",VLOOKUP(E242,'Validation rule'!$A$2:$J$100050,5,FALSE))</f>
        <v/>
      </c>
      <c r="J242" s="17" t="str">
        <f>IF(E242="","",VLOOKUP(E242,'Validation rule'!$A$2:$J$100050,6,FALSE))</f>
        <v/>
      </c>
      <c r="K242" s="17" t="str">
        <f>IF(E242="","",VLOOKUP(E242,'Validation rule'!$A$2:$J$100050,7,FALSE))</f>
        <v/>
      </c>
      <c r="L242" s="17" t="str">
        <f>IF(E242="","",VLOOKUP(E242,'Validation rule'!$A$2:$J$100050,8,FALSE))</f>
        <v/>
      </c>
      <c r="M242" s="17"/>
    </row>
    <row r="243" spans="1:13" s="13" customFormat="1" ht="34.5" customHeight="1" x14ac:dyDescent="0.25">
      <c r="A243" s="13" cm="1">
        <f t="array" ref="A243">ROW()-ROW(Table24[#Headers])</f>
        <v>242</v>
      </c>
      <c r="B243" s="151" t="s">
        <v>386</v>
      </c>
      <c r="C243" s="15" t="s">
        <v>387</v>
      </c>
      <c r="D243" s="16" t="s">
        <v>388</v>
      </c>
      <c r="E243" s="16"/>
      <c r="F243" s="17" t="e" cm="1">
        <f t="array" aca="1" ref="F243" ca="1">D61HVIS(E243="","",VLOOKUP(E243,'Validation rule'!$A$2:$J$100050,2,FALSE))</f>
        <v>#NAME?</v>
      </c>
      <c r="G243" s="17" t="str">
        <f>IF(E243="","",VLOOKUP(E243,'Validation rule'!$A$2:$J$100050,3,FALSE))</f>
        <v/>
      </c>
      <c r="H243" s="17" t="str">
        <f>IF(E243="","",VLOOKUP(E243,'Validation rule'!$A$2:$J$100050,4,FALSE))</f>
        <v/>
      </c>
      <c r="I243" s="17" t="str">
        <f>IF(E243="","",VLOOKUP(E243,'Validation rule'!$A$2:$J$100050,5,FALSE))</f>
        <v/>
      </c>
      <c r="J243" s="17" t="str">
        <f>IF(E243="","",VLOOKUP(E243,'Validation rule'!$A$2:$J$100050,6,FALSE))</f>
        <v/>
      </c>
      <c r="K243" s="17" t="str">
        <f>IF(E243="","",VLOOKUP(E243,'Validation rule'!$A$2:$J$100050,7,FALSE))</f>
        <v/>
      </c>
      <c r="L243" s="17" t="str">
        <f>IF(E243="","",VLOOKUP(E243,'Validation rule'!$A$2:$J$100050,8,FALSE))</f>
        <v/>
      </c>
      <c r="M243" s="17"/>
    </row>
    <row r="244" spans="1:13" s="13" customFormat="1" ht="18" customHeight="1" x14ac:dyDescent="0.25">
      <c r="A244" s="13" cm="1">
        <f t="array" ref="A244">ROW()-ROW(Table24[#Headers])</f>
        <v>243</v>
      </c>
      <c r="B244" s="151"/>
      <c r="C244" s="15"/>
      <c r="D244" s="16"/>
      <c r="E244" s="16"/>
      <c r="F244" s="17" t="e" cm="1">
        <f t="array" aca="1" ref="F244" ca="1">D61HVIS(E244="","",VLOOKUP(E244,'Validation rule'!$A$2:$J$100050,2,FALSE))</f>
        <v>#NAME?</v>
      </c>
      <c r="G244" s="17" t="str">
        <f>IF(E244="","",VLOOKUP(E244,'Validation rule'!$A$2:$J$100050,3,FALSE))</f>
        <v/>
      </c>
      <c r="H244" s="17" t="str">
        <f>IF(E244="","",VLOOKUP(E244,'Validation rule'!$A$2:$J$100050,4,FALSE))</f>
        <v/>
      </c>
      <c r="I244" s="17" t="str">
        <f>IF(E244="","",VLOOKUP(E244,'Validation rule'!$A$2:$J$100050,5,FALSE))</f>
        <v/>
      </c>
      <c r="J244" s="17" t="str">
        <f>IF(E244="","",VLOOKUP(E244,'Validation rule'!$A$2:$J$100050,6,FALSE))</f>
        <v/>
      </c>
      <c r="K244" s="17" t="str">
        <f>IF(E244="","",VLOOKUP(E244,'Validation rule'!$A$2:$J$100050,7,FALSE))</f>
        <v/>
      </c>
      <c r="L244" s="17" t="str">
        <f>IF(E244="","",VLOOKUP(E244,'Validation rule'!$A$2:$J$100050,8,FALSE))</f>
        <v/>
      </c>
      <c r="M244" s="17"/>
    </row>
    <row r="245" spans="1:13" s="13" customFormat="1" ht="30" x14ac:dyDescent="0.25">
      <c r="A245" s="13" cm="1">
        <f t="array" ref="A245">ROW()-ROW(Table24[#Headers])</f>
        <v>244</v>
      </c>
      <c r="B245" s="151" t="s">
        <v>389</v>
      </c>
      <c r="C245" s="15" t="s">
        <v>390</v>
      </c>
      <c r="D245" s="16" t="s">
        <v>391</v>
      </c>
      <c r="E245" s="16"/>
      <c r="F245" s="17" t="e" cm="1">
        <f t="array" aca="1" ref="F245" ca="1">D61HVIS(E245="","",VLOOKUP(E245,'Validation rule'!$A$2:$J$100050,2,FALSE))</f>
        <v>#NAME?</v>
      </c>
      <c r="G245" s="17" t="str">
        <f>IF(E245="","",VLOOKUP(E245,'Validation rule'!$A$2:$J$100050,3,FALSE))</f>
        <v/>
      </c>
      <c r="H245" s="17" t="str">
        <f>IF(E245="","",VLOOKUP(E245,'Validation rule'!$A$2:$J$100050,4,FALSE))</f>
        <v/>
      </c>
      <c r="I245" s="17" t="str">
        <f>IF(E245="","",VLOOKUP(E245,'Validation rule'!$A$2:$J$100050,5,FALSE))</f>
        <v/>
      </c>
      <c r="J245" s="17" t="str">
        <f>IF(E245="","",VLOOKUP(E245,'Validation rule'!$A$2:$J$100050,6,FALSE))</f>
        <v/>
      </c>
      <c r="K245" s="17" t="str">
        <f>IF(E245="","",VLOOKUP(E245,'Validation rule'!$A$2:$J$100050,7,FALSE))</f>
        <v/>
      </c>
      <c r="L245" s="17" t="str">
        <f>IF(E245="","",VLOOKUP(E245,'Validation rule'!$A$2:$J$100050,8,FALSE))</f>
        <v/>
      </c>
      <c r="M245" s="17"/>
    </row>
    <row r="246" spans="1:13" s="13" customFormat="1" x14ac:dyDescent="0.25">
      <c r="A246" s="13" cm="1">
        <f t="array" ref="A246">ROW()-ROW(Table24[#Headers])</f>
        <v>245</v>
      </c>
      <c r="B246" s="151"/>
      <c r="C246" s="15"/>
      <c r="D246" s="16"/>
      <c r="E246" s="16"/>
      <c r="F246" s="17" t="e" cm="1">
        <f t="array" aca="1" ref="F246" ca="1">D61HVIS(E246="","",VLOOKUP(E246,'Validation rule'!$A$2:$J$100050,2,FALSE))</f>
        <v>#NAME?</v>
      </c>
      <c r="G246" s="17" t="str">
        <f>IF(E246="","",VLOOKUP(E246,'Validation rule'!$A$2:$J$100050,3,FALSE))</f>
        <v/>
      </c>
      <c r="H246" s="17" t="str">
        <f>IF(E246="","",VLOOKUP(E246,'Validation rule'!$A$2:$J$100050,4,FALSE))</f>
        <v/>
      </c>
      <c r="I246" s="17" t="str">
        <f>IF(E246="","",VLOOKUP(E246,'Validation rule'!$A$2:$J$100050,5,FALSE))</f>
        <v/>
      </c>
      <c r="J246" s="17" t="str">
        <f>IF(E246="","",VLOOKUP(E246,'Validation rule'!$A$2:$J$100050,6,FALSE))</f>
        <v/>
      </c>
      <c r="K246" s="17" t="str">
        <f>IF(E246="","",VLOOKUP(E246,'Validation rule'!$A$2:$J$100050,7,FALSE))</f>
        <v/>
      </c>
      <c r="L246" s="17" t="str">
        <f>IF(E246="","",VLOOKUP(E246,'Validation rule'!$A$2:$J$100050,8,FALSE))</f>
        <v/>
      </c>
      <c r="M246" s="17"/>
    </row>
    <row r="247" spans="1:13" s="13" customFormat="1" x14ac:dyDescent="0.25">
      <c r="A247" s="13" cm="1">
        <f t="array" ref="A247">ROW()-ROW(Table24[#Headers])</f>
        <v>246</v>
      </c>
      <c r="B247" s="151" t="s">
        <v>392</v>
      </c>
      <c r="C247" s="15" t="s">
        <v>393</v>
      </c>
      <c r="D247" s="16" t="s">
        <v>394</v>
      </c>
      <c r="E247" s="16"/>
      <c r="F247" s="17" t="e" cm="1">
        <f t="array" aca="1" ref="F247" ca="1">D61HVIS(E247="","",VLOOKUP(E247,'Validation rule'!$A$2:$J$100050,2,FALSE))</f>
        <v>#NAME?</v>
      </c>
      <c r="G247" s="17" t="str">
        <f>IF(E247="","",VLOOKUP(E247,'Validation rule'!$A$2:$J$100050,3,FALSE))</f>
        <v/>
      </c>
      <c r="H247" s="17" t="str">
        <f>IF(E247="","",VLOOKUP(E247,'Validation rule'!$A$2:$J$100050,4,FALSE))</f>
        <v/>
      </c>
      <c r="I247" s="17" t="str">
        <f>IF(E247="","",VLOOKUP(E247,'Validation rule'!$A$2:$J$100050,5,FALSE))</f>
        <v/>
      </c>
      <c r="J247" s="17" t="str">
        <f>IF(E247="","",VLOOKUP(E247,'Validation rule'!$A$2:$J$100050,6,FALSE))</f>
        <v/>
      </c>
      <c r="K247" s="17" t="str">
        <f>IF(E247="","",VLOOKUP(E247,'Validation rule'!$A$2:$J$100050,7,FALSE))</f>
        <v/>
      </c>
      <c r="L247" s="17" t="str">
        <f>IF(E247="","",VLOOKUP(E247,'Validation rule'!$A$2:$J$100050,8,FALSE))</f>
        <v/>
      </c>
      <c r="M247" s="17"/>
    </row>
    <row r="248" spans="1:13" s="13" customFormat="1" x14ac:dyDescent="0.25">
      <c r="A248" s="13" cm="1">
        <f t="array" ref="A248">ROW()-ROW(Table24[#Headers])</f>
        <v>247</v>
      </c>
      <c r="B248" s="151"/>
      <c r="C248" s="15"/>
      <c r="D248" s="16"/>
      <c r="E248" s="16"/>
      <c r="F248" s="17" t="e" cm="1">
        <f t="array" aca="1" ref="F248" ca="1">D61HVIS(E248="","",VLOOKUP(E248,'Validation rule'!$A$2:$J$100050,2,FALSE))</f>
        <v>#NAME?</v>
      </c>
      <c r="G248" s="17" t="str">
        <f>IF(E248="","",VLOOKUP(E248,'Validation rule'!$A$2:$J$100050,3,FALSE))</f>
        <v/>
      </c>
      <c r="H248" s="17" t="str">
        <f>IF(E248="","",VLOOKUP(E248,'Validation rule'!$A$2:$J$100050,4,FALSE))</f>
        <v/>
      </c>
      <c r="I248" s="17" t="str">
        <f>IF(E248="","",VLOOKUP(E248,'Validation rule'!$A$2:$J$100050,5,FALSE))</f>
        <v/>
      </c>
      <c r="J248" s="17" t="str">
        <f>IF(E248="","",VLOOKUP(E248,'Validation rule'!$A$2:$J$100050,6,FALSE))</f>
        <v/>
      </c>
      <c r="K248" s="17" t="str">
        <f>IF(E248="","",VLOOKUP(E248,'Validation rule'!$A$2:$J$100050,7,FALSE))</f>
        <v/>
      </c>
      <c r="L248" s="17" t="str">
        <f>IF(E248="","",VLOOKUP(E248,'Validation rule'!$A$2:$J$100050,8,FALSE))</f>
        <v/>
      </c>
      <c r="M248" s="17"/>
    </row>
    <row r="249" spans="1:13" s="13" customFormat="1" x14ac:dyDescent="0.25">
      <c r="A249" s="13" cm="1">
        <f t="array" ref="A249">ROW()-ROW(Table24[#Headers])</f>
        <v>248</v>
      </c>
      <c r="B249" s="151" t="s">
        <v>395</v>
      </c>
      <c r="C249" s="15" t="s">
        <v>396</v>
      </c>
      <c r="D249" s="16" t="s">
        <v>397</v>
      </c>
      <c r="E249" s="16"/>
      <c r="F249" s="17" t="e" cm="1">
        <f t="array" aca="1" ref="F249" ca="1">D61HVIS(E249="","",VLOOKUP(E249,'Validation rule'!$A$2:$J$100050,2,FALSE))</f>
        <v>#NAME?</v>
      </c>
      <c r="G249" s="17" t="str">
        <f>IF(E249="","",VLOOKUP(E249,'Validation rule'!$A$2:$J$100050,3,FALSE))</f>
        <v/>
      </c>
      <c r="H249" s="17" t="str">
        <f>IF(E249="","",VLOOKUP(E249,'Validation rule'!$A$2:$J$100050,4,FALSE))</f>
        <v/>
      </c>
      <c r="I249" s="17" t="str">
        <f>IF(E249="","",VLOOKUP(E249,'Validation rule'!$A$2:$J$100050,5,FALSE))</f>
        <v/>
      </c>
      <c r="J249" s="17" t="str">
        <f>IF(E249="","",VLOOKUP(E249,'Validation rule'!$A$2:$J$100050,6,FALSE))</f>
        <v/>
      </c>
      <c r="K249" s="17" t="str">
        <f>IF(E249="","",VLOOKUP(E249,'Validation rule'!$A$2:$J$100050,7,FALSE))</f>
        <v/>
      </c>
      <c r="L249" s="17" t="str">
        <f>IF(E249="","",VLOOKUP(E249,'Validation rule'!$A$2:$J$100050,8,FALSE))</f>
        <v/>
      </c>
      <c r="M249" s="17"/>
    </row>
    <row r="250" spans="1:13" s="13" customFormat="1" ht="78.75" customHeight="1" x14ac:dyDescent="0.25">
      <c r="A250" s="13" cm="1">
        <f t="array" ref="A250">ROW()-ROW(Table24[#Headers])</f>
        <v>249</v>
      </c>
      <c r="B250" s="151"/>
      <c r="C250" s="15"/>
      <c r="D250" s="16"/>
      <c r="E250" s="214" t="s">
        <v>398</v>
      </c>
      <c r="F250" s="17" t="e" cm="1">
        <f t="array" aca="1" ref="F250" ca="1">D61HVIS(E250="","",VLOOKUP(E250,'Validation rule'!$A$2:$J$100050,2,FALSE))</f>
        <v>#NAME?</v>
      </c>
      <c r="G250" s="17" t="str">
        <f>IF(E250="","",VLOOKUP(E250,'Validation rule'!$A$2:$J$100050,3,FALSE))</f>
        <v>Internal cross validation</v>
      </c>
      <c r="H250" s="17">
        <f>IF(E250="","",VLOOKUP(E250,'Validation rule'!$A$2:$J$100050,4,FALSE))</f>
        <v>10080</v>
      </c>
      <c r="I250" s="17">
        <f>IF(E250="","",VLOOKUP(E250,'Validation rule'!$A$2:$J$100050,5,FALSE))</f>
        <v>0</v>
      </c>
      <c r="J250" s="17" t="str">
        <f>IF(E250="","",VLOOKUP(E250,'Validation rule'!$A$2:$J$100050,6,FALSE))</f>
        <v>Error, If requested procedure (11 09 001 000) = 71, then Quota order number (99 01 001 000) must not be filled in.</v>
      </c>
      <c r="K250" s="17" t="str">
        <f>IF(E250="","",VLOOKUP(E250,'Validation rule'!$A$2:$J$100050,7,FALSE))</f>
        <v>Fejl, hvis anmodede procedure (11 09 001 000) = 71, må Quota order number (99 01 001 000) ikke være udfyldt.</v>
      </c>
      <c r="L250" s="17" t="str">
        <f>IF(E250="","",VLOOKUP(E250,'Validation rule'!$A$2:$J$100050,8,FALSE))</f>
        <v>FT-14160 H2</v>
      </c>
      <c r="M250" s="17" t="s">
        <v>36</v>
      </c>
    </row>
    <row r="251" spans="1:13" s="13" customFormat="1" x14ac:dyDescent="0.25">
      <c r="A251" s="13" cm="1">
        <f t="array" ref="A251">ROW()-ROW(Table24[#Headers])</f>
        <v>250</v>
      </c>
      <c r="B251" s="151" t="s">
        <v>399</v>
      </c>
      <c r="C251" s="15" t="s">
        <v>400</v>
      </c>
      <c r="D251" s="16" t="s">
        <v>401</v>
      </c>
      <c r="E251" s="16"/>
      <c r="F251" s="17" t="e" cm="1">
        <f t="array" aca="1" ref="F251" ca="1">D61HVIS(E251="","",VLOOKUP(E251,'Validation rule'!$A$2:$J$100050,2,FALSE))</f>
        <v>#NAME?</v>
      </c>
      <c r="G251" s="17" t="str">
        <f>IF(E251="","",VLOOKUP(E251,'Validation rule'!$A$2:$J$100050,3,FALSE))</f>
        <v/>
      </c>
      <c r="H251" s="17" t="str">
        <f>IF(E251="","",VLOOKUP(E251,'Validation rule'!$A$2:$J$100050,4,FALSE))</f>
        <v/>
      </c>
      <c r="I251" s="17" t="str">
        <f>IF(E251="","",VLOOKUP(E251,'Validation rule'!$A$2:$J$100050,5,FALSE))</f>
        <v/>
      </c>
      <c r="J251" s="17" t="str">
        <f>IF(E251="","",VLOOKUP(E251,'Validation rule'!$A$2:$J$100050,6,FALSE))</f>
        <v/>
      </c>
      <c r="K251" s="17" t="str">
        <f>IF(E251="","",VLOOKUP(E251,'Validation rule'!$A$2:$J$100050,7,FALSE))</f>
        <v/>
      </c>
      <c r="L251" s="17" t="str">
        <f>IF(E251="","",VLOOKUP(E251,'Validation rule'!$A$2:$J$100050,8,FALSE))</f>
        <v/>
      </c>
      <c r="M251" s="17"/>
    </row>
    <row r="252" spans="1:13" s="13" customFormat="1" ht="57.75" customHeight="1" x14ac:dyDescent="0.25">
      <c r="A252" s="13" cm="1">
        <f t="array" ref="A252">ROW()-ROW(Table24[#Headers])</f>
        <v>251</v>
      </c>
      <c r="B252" s="151"/>
      <c r="C252" s="15"/>
      <c r="D252" s="16"/>
      <c r="E252" s="214" t="s">
        <v>402</v>
      </c>
      <c r="F252" s="17" t="e" cm="1">
        <f t="array" aca="1" ref="F252" ca="1">D61HVIS(E252="","",VLOOKUP(E252,'Validation rule'!$A$2:$J$100050,2,FALSE))</f>
        <v>#NAME?</v>
      </c>
      <c r="G252" s="17" t="str">
        <f>IF(E252="","",VLOOKUP(E252,'Validation rule'!$A$2:$J$100050,3,FALSE))</f>
        <v>Reference data validation</v>
      </c>
      <c r="H252" s="17">
        <f>IF(E252="","",VLOOKUP(E252,'Validation rule'!$A$2:$J$100050,4,FALSE))</f>
        <v>10080</v>
      </c>
      <c r="I252" s="17" t="str">
        <f>IF(E252="","",VLOOKUP(E252,'Validation rule'!$A$2:$J$100050,5,FALSE))</f>
        <v>DK1093</v>
      </c>
      <c r="J252" s="17" t="str">
        <f>IF(E252="","",VLOOKUP(E252,'Validation rule'!$A$2:$J$100050,6,FALSE))</f>
        <v>Error in data element 99 02 000 000 Guarantee type, the code does not exist or is not valid, see codelist.</v>
      </c>
      <c r="K252" s="17" t="str">
        <f>IF(E252="","",VLOOKUP(E252,'Validation rule'!$A$2:$J$100050,7,FALSE))</f>
        <v xml:space="preserve">Fejl i dataelement 99 02 000 000 sikkerhedsstilllelsens art, koden findes ikke eller er ikke validt, se kodeliste. </v>
      </c>
      <c r="L252" s="17" t="str">
        <f>IF(E252="","",VLOOKUP(E252,'Validation rule'!$A$2:$J$100050,8,FALSE))</f>
        <v>FT-12712</v>
      </c>
      <c r="M252" s="17" t="s">
        <v>20</v>
      </c>
    </row>
    <row r="253" spans="1:13" s="13" customFormat="1" ht="15.75" customHeight="1" x14ac:dyDescent="0.25">
      <c r="A253" s="13" cm="1">
        <f t="array" ref="A253">ROW()-ROW(Table24[#Headers])</f>
        <v>252</v>
      </c>
      <c r="B253" s="151" t="s">
        <v>403</v>
      </c>
      <c r="C253" s="15" t="s">
        <v>404</v>
      </c>
      <c r="D253" s="16" t="s">
        <v>405</v>
      </c>
      <c r="E253" s="16"/>
      <c r="F253" s="17" t="e" cm="1">
        <f t="array" aca="1" ref="F253" ca="1">D61HVIS(E253="","",VLOOKUP(E253,'Validation rule'!$A$2:$J$100050,2,FALSE))</f>
        <v>#NAME?</v>
      </c>
      <c r="G253" s="17" t="str">
        <f>IF(E253="","",VLOOKUP(E253,'Validation rule'!$A$2:$J$100050,3,FALSE))</f>
        <v/>
      </c>
      <c r="H253" s="17" t="str">
        <f>IF(E253="","",VLOOKUP(E253,'Validation rule'!$A$2:$J$100050,4,FALSE))</f>
        <v/>
      </c>
      <c r="I253" s="17" t="str">
        <f>IF(E253="","",VLOOKUP(E253,'Validation rule'!$A$2:$J$100050,5,FALSE))</f>
        <v/>
      </c>
      <c r="J253" s="17" t="str">
        <f>IF(E253="","",VLOOKUP(E253,'Validation rule'!$A$2:$J$100050,6,FALSE))</f>
        <v/>
      </c>
      <c r="K253" s="17" t="str">
        <f>IF(E253="","",VLOOKUP(E253,'Validation rule'!$A$2:$J$100050,7,FALSE))</f>
        <v/>
      </c>
      <c r="L253" s="17" t="str">
        <f>IF(E253="","",VLOOKUP(E253,'Validation rule'!$A$2:$J$100050,8,FALSE))</f>
        <v/>
      </c>
      <c r="M253" s="17"/>
    </row>
    <row r="254" spans="1:13" s="13" customFormat="1" x14ac:dyDescent="0.25">
      <c r="A254" s="13" cm="1">
        <f t="array" ref="A254">ROW()-ROW(Table24[#Headers])</f>
        <v>253</v>
      </c>
      <c r="B254" s="151"/>
      <c r="C254" s="15"/>
      <c r="D254" s="16"/>
      <c r="E254" s="16"/>
      <c r="F254" s="17" t="e" cm="1">
        <f t="array" aca="1" ref="F254" ca="1">D61HVIS(E254="","",VLOOKUP(E254,'Validation rule'!$A$2:$J$100050,2,FALSE))</f>
        <v>#NAME?</v>
      </c>
      <c r="G254" s="17" t="str">
        <f>IF(E254="","",VLOOKUP(E254,'Validation rule'!$A$2:$J$100050,3,FALSE))</f>
        <v/>
      </c>
      <c r="H254" s="17" t="str">
        <f>IF(E254="","",VLOOKUP(E254,'Validation rule'!$A$2:$J$100050,4,FALSE))</f>
        <v/>
      </c>
      <c r="I254" s="17" t="str">
        <f>IF(E254="","",VLOOKUP(E254,'Validation rule'!$A$2:$J$100050,5,FALSE))</f>
        <v/>
      </c>
      <c r="J254" s="17" t="str">
        <f>IF(E254="","",VLOOKUP(E254,'Validation rule'!$A$2:$J$100050,6,FALSE))</f>
        <v/>
      </c>
      <c r="K254" s="17" t="str">
        <f>IF(E254="","",VLOOKUP(E254,'Validation rule'!$A$2:$J$100050,7,FALSE))</f>
        <v/>
      </c>
      <c r="L254" s="17" t="str">
        <f>IF(E254="","",VLOOKUP(E254,'Validation rule'!$A$2:$J$100050,8,FALSE))</f>
        <v/>
      </c>
      <c r="M254" s="17"/>
    </row>
    <row r="255" spans="1:13" s="13" customFormat="1" x14ac:dyDescent="0.25">
      <c r="A255" s="13" cm="1">
        <f t="array" ref="A255">ROW()-ROW(Table24[#Headers])</f>
        <v>254</v>
      </c>
      <c r="B255" s="151" t="s">
        <v>406</v>
      </c>
      <c r="C255" s="15" t="s">
        <v>407</v>
      </c>
      <c r="D255" s="16" t="s">
        <v>408</v>
      </c>
      <c r="E255" s="16"/>
      <c r="F255" s="17" t="e" cm="1">
        <f t="array" aca="1" ref="F255" ca="1">D61HVIS(E255="","",VLOOKUP(E255,'Validation rule'!$A$2:$J$100050,2,FALSE))</f>
        <v>#NAME?</v>
      </c>
      <c r="G255" s="17" t="str">
        <f>IF(E255="","",VLOOKUP(E255,'Validation rule'!$A$2:$J$100050,3,FALSE))</f>
        <v/>
      </c>
      <c r="H255" s="17" t="str">
        <f>IF(E255="","",VLOOKUP(E255,'Validation rule'!$A$2:$J$100050,4,FALSE))</f>
        <v/>
      </c>
      <c r="I255" s="17" t="str">
        <f>IF(E255="","",VLOOKUP(E255,'Validation rule'!$A$2:$J$100050,5,FALSE))</f>
        <v/>
      </c>
      <c r="J255" s="17" t="str">
        <f>IF(E255="","",VLOOKUP(E255,'Validation rule'!$A$2:$J$100050,6,FALSE))</f>
        <v/>
      </c>
      <c r="K255" s="17" t="str">
        <f>IF(E255="","",VLOOKUP(E255,'Validation rule'!$A$2:$J$100050,7,FALSE))</f>
        <v/>
      </c>
      <c r="L255" s="17" t="str">
        <f>IF(E255="","",VLOOKUP(E255,'Validation rule'!$A$2:$J$100050,8,FALSE))</f>
        <v/>
      </c>
      <c r="M255" s="17"/>
    </row>
    <row r="256" spans="1:13" s="13" customFormat="1" ht="57.75" customHeight="1" x14ac:dyDescent="0.25">
      <c r="A256" s="13" cm="1">
        <f t="array" ref="A256">ROW()-ROW(Table24[#Headers])</f>
        <v>255</v>
      </c>
      <c r="B256" s="151"/>
      <c r="C256" s="15"/>
      <c r="D256" s="16"/>
      <c r="E256" s="16" t="s">
        <v>409</v>
      </c>
      <c r="F256" s="17" t="e" cm="1">
        <f t="array" aca="1" ref="F256" ca="1">D61HVIS(E256="","",VLOOKUP(E256,'Validation rule'!$A$2:$J$100050,2,FALSE))</f>
        <v>#NAME?</v>
      </c>
      <c r="G256" s="17" t="str">
        <f>IF(E256="","",VLOOKUP(E256,'Validation rule'!$A$2:$J$100050,3,FALSE))</f>
        <v>Reference data validation</v>
      </c>
      <c r="H256" s="17">
        <f>IF(E256="","",VLOOKUP(E256,'Validation rule'!$A$2:$J$100050,4,FALSE))</f>
        <v>10080</v>
      </c>
      <c r="I256" s="17" t="str">
        <f>IF(E256="","",VLOOKUP(E256,'Validation rule'!$A$2:$J$100050,5,FALSE))</f>
        <v>DK1082</v>
      </c>
      <c r="J256" s="17" t="str">
        <f>IF(E256="","",VLOOKUP(E256,'Validation rule'!$A$2:$J$100050,6,FALSE))</f>
        <v>Error in field 99 05 001 000, Nature of transction does not exist, see codelist.</v>
      </c>
      <c r="K256" s="17" t="str">
        <f>IF(E256="","",VLOOKUP(E256,'Validation rule'!$A$2:$J$100050,7,FALSE))</f>
        <v>Fejl i datafelt 99 05 001 000, Transaktionens art findes ikke, se kodeliste.</v>
      </c>
      <c r="L256" s="17" t="str">
        <f>IF(E256="","",VLOOKUP(E256,'Validation rule'!$A$2:$J$100050,8,FALSE))</f>
        <v>FT-14070</v>
      </c>
      <c r="M256" s="17" t="s">
        <v>20</v>
      </c>
    </row>
    <row r="257" spans="1:13" s="13" customFormat="1" ht="17.25" customHeight="1" x14ac:dyDescent="0.25">
      <c r="A257" s="13" cm="1">
        <f t="array" ref="A257">ROW()-ROW(Table24[#Headers])</f>
        <v>256</v>
      </c>
      <c r="B257" s="151" t="s">
        <v>410</v>
      </c>
      <c r="C257" s="15" t="s">
        <v>411</v>
      </c>
      <c r="D257" s="16" t="s">
        <v>412</v>
      </c>
      <c r="E257" s="16"/>
      <c r="F257" s="17" t="e" cm="1">
        <f t="array" aca="1" ref="F257" ca="1">D61HVIS(E257="","",VLOOKUP(E257,'Validation rule'!$A$2:$J$100050,2,FALSE))</f>
        <v>#NAME?</v>
      </c>
      <c r="G257" s="17" t="str">
        <f>IF(E257="","",VLOOKUP(E257,'Validation rule'!$A$2:$J$100050,3,FALSE))</f>
        <v/>
      </c>
      <c r="H257" s="17" t="str">
        <f>IF(E257="","",VLOOKUP(E257,'Validation rule'!$A$2:$J$100050,4,FALSE))</f>
        <v/>
      </c>
      <c r="I257" s="17" t="str">
        <f>IF(E257="","",VLOOKUP(E257,'Validation rule'!$A$2:$J$100050,5,FALSE))</f>
        <v/>
      </c>
      <c r="J257" s="17" t="str">
        <f>IF(E257="","",VLOOKUP(E257,'Validation rule'!$A$2:$J$100050,6,FALSE))</f>
        <v/>
      </c>
      <c r="K257" s="17" t="str">
        <f>IF(E257="","",VLOOKUP(E257,'Validation rule'!$A$2:$J$100050,7,FALSE))</f>
        <v/>
      </c>
      <c r="L257" s="17" t="str">
        <f>IF(E257="","",VLOOKUP(E257,'Validation rule'!$A$2:$J$100050,8,FALSE))</f>
        <v/>
      </c>
      <c r="M257" s="17"/>
    </row>
    <row r="258" spans="1:13" s="13" customFormat="1" x14ac:dyDescent="0.25">
      <c r="A258" s="13" cm="1">
        <f t="array" ref="A258">ROW()-ROW(Table24[#Headers])</f>
        <v>257</v>
      </c>
      <c r="B258" s="151"/>
      <c r="C258" s="15"/>
      <c r="D258" s="16"/>
      <c r="E258" s="16"/>
      <c r="F258" s="17" t="e" cm="1">
        <f t="array" aca="1" ref="F258" ca="1">D61HVIS(E258="","",VLOOKUP(E258,'Validation rule'!$A$2:$J$100050,2,FALSE))</f>
        <v>#NAME?</v>
      </c>
      <c r="G258" s="17" t="str">
        <f>IF(E258="","",VLOOKUP(E258,'Validation rule'!$A$2:$J$100050,3,FALSE))</f>
        <v/>
      </c>
      <c r="H258" s="17" t="str">
        <f>IF(E258="","",VLOOKUP(E258,'Validation rule'!$A$2:$J$100050,4,FALSE))</f>
        <v/>
      </c>
      <c r="I258" s="17" t="str">
        <f>IF(E258="","",VLOOKUP(E258,'Validation rule'!$A$2:$J$100050,5,FALSE))</f>
        <v/>
      </c>
      <c r="J258" s="17" t="str">
        <f>IF(E258="","",VLOOKUP(E258,'Validation rule'!$A$2:$J$100050,6,FALSE))</f>
        <v/>
      </c>
      <c r="K258" s="17" t="str">
        <f>IF(E258="","",VLOOKUP(E258,'Validation rule'!$A$2:$J$100050,7,FALSE))</f>
        <v/>
      </c>
      <c r="L258" s="17" t="str">
        <f>IF(E258="","",VLOOKUP(E258,'Validation rule'!$A$2:$J$100050,8,FALSE))</f>
        <v/>
      </c>
      <c r="M258" s="17"/>
    </row>
    <row r="259" spans="1:13" s="13" customFormat="1" x14ac:dyDescent="0.25">
      <c r="A259" cm="1">
        <f t="array" ref="A259">ROW()-ROW(Table24[#Headers])</f>
        <v>258</v>
      </c>
      <c r="B259" s="151"/>
      <c r="C259" s="15"/>
      <c r="D259" s="16"/>
      <c r="E259" s="16"/>
      <c r="F259" s="10" t="e" cm="1">
        <f t="array" aca="1" ref="F259" ca="1">D61HVIS(E259="","",VLOOKUP(E259,'Validation rule'!$A$2:$J$100050,2,FALSE))</f>
        <v>#NAME?</v>
      </c>
      <c r="G259" s="10" t="str">
        <f>IF(E259="","",VLOOKUP(E259,'Validation rule'!$A$2:$J$100050,3,FALSE))</f>
        <v/>
      </c>
      <c r="H259" s="17" t="str">
        <f>IF(E259="","",VLOOKUP(E259,'Validation rule'!$A$2:$J$100050,4,FALSE))</f>
        <v/>
      </c>
      <c r="I259" s="10" t="str">
        <f>IF(E259="","",VLOOKUP(E259,'Validation rule'!$A$2:$J$100050,5,FALSE))</f>
        <v/>
      </c>
      <c r="J259" s="17" t="str">
        <f>IF(E259="","",VLOOKUP(E259,'Validation rule'!$A$2:$J$100050,6,FALSE))</f>
        <v/>
      </c>
      <c r="K259" s="17" t="str">
        <f>IF(E259="","",VLOOKUP(E259,'Validation rule'!$A$2:$J$100050,7,FALSE))</f>
        <v/>
      </c>
      <c r="L259" s="17" t="str">
        <f>IF(E259="","",VLOOKUP(E259,'Validation rule'!$A$2:$J$100050,8,FALSE))</f>
        <v/>
      </c>
      <c r="M259" s="17"/>
    </row>
    <row r="260" spans="1:13" x14ac:dyDescent="0.25">
      <c r="A260" cm="1">
        <f t="array" ref="A260">ROW()-ROW(Table24[#Headers])</f>
        <v>259</v>
      </c>
      <c r="B260" s="151"/>
      <c r="C260" s="15"/>
      <c r="D260" s="16"/>
      <c r="E260" s="16"/>
      <c r="F260" s="10" t="e" cm="1">
        <f t="array" aca="1" ref="F260" ca="1">D61HVIS(E260="","",VLOOKUP(E260,'Validation rule'!$A$2:$J$100050,2,FALSE))</f>
        <v>#NAME?</v>
      </c>
      <c r="G260" s="10" t="str">
        <f>IF(E260="","",VLOOKUP(E260,'Validation rule'!$A$2:$J$100050,3,FALSE))</f>
        <v/>
      </c>
      <c r="H260" s="17" t="str">
        <f>IF(E260="","",VLOOKUP(E260,'Validation rule'!$A$2:$J$100050,4,FALSE))</f>
        <v/>
      </c>
      <c r="I260" s="10" t="str">
        <f>IF(E260="","",VLOOKUP(E260,'Validation rule'!$A$2:$J$100050,5,FALSE))</f>
        <v/>
      </c>
      <c r="J260" s="17" t="str">
        <f>IF(E260="","",VLOOKUP(E260,'Validation rule'!$A$2:$J$100050,6,FALSE))</f>
        <v/>
      </c>
      <c r="K260" s="17" t="str">
        <f>IF(E260="","",VLOOKUP(E260,'Validation rule'!$A$2:$J$100050,7,FALSE))</f>
        <v/>
      </c>
      <c r="L260" s="17" t="str">
        <f>IF(E260="","",VLOOKUP(E260,'Validation rule'!$A$2:$J$100050,8,FALSE))</f>
        <v/>
      </c>
    </row>
    <row r="261" spans="1:13" x14ac:dyDescent="0.25">
      <c r="A261" cm="1">
        <f t="array" ref="A261">ROW()-ROW(Table24[#Headers])</f>
        <v>260</v>
      </c>
      <c r="B261" s="151"/>
      <c r="C261" s="15"/>
      <c r="D261" s="16"/>
      <c r="E261" s="16"/>
      <c r="F261" s="10" t="e" cm="1">
        <f t="array" aca="1" ref="F261" ca="1">D61HVIS(E261="","",VLOOKUP(E261,'Validation rule'!$A$2:$J$100050,2,FALSE))</f>
        <v>#NAME?</v>
      </c>
      <c r="G261" s="10" t="str">
        <f>IF(E261="","",VLOOKUP(E261,'Validation rule'!$A$2:$J$100050,3,FALSE))</f>
        <v/>
      </c>
      <c r="H261" s="17" t="str">
        <f>IF(E261="","",VLOOKUP(E261,'Validation rule'!$A$2:$J$100050,4,FALSE))</f>
        <v/>
      </c>
      <c r="I261" s="10" t="str">
        <f>IF(E261="","",VLOOKUP(E261,'Validation rule'!$A$2:$J$100050,5,FALSE))</f>
        <v/>
      </c>
      <c r="J261" s="17" t="str">
        <f>IF(E261="","",VLOOKUP(E261,'Validation rule'!$A$2:$J$100050,6,FALSE))</f>
        <v/>
      </c>
      <c r="K261" s="17" t="str">
        <f>IF(E261="","",VLOOKUP(E261,'Validation rule'!$A$2:$J$100050,7,FALSE))</f>
        <v/>
      </c>
      <c r="L261" s="17" t="str">
        <f>IF(E261="","",VLOOKUP(E261,'Validation rule'!$A$2:$J$100050,8,FALSE))</f>
        <v/>
      </c>
    </row>
    <row r="262" spans="1:13" x14ac:dyDescent="0.25">
      <c r="A262" cm="1">
        <f t="array" ref="A262">ROW()-ROW(Table24[#Headers])</f>
        <v>261</v>
      </c>
      <c r="B262" s="151"/>
      <c r="C262" s="15"/>
      <c r="D262" s="16"/>
      <c r="E262" s="16"/>
      <c r="F262" s="10" t="e" cm="1">
        <f t="array" aca="1" ref="F262" ca="1">D61HVIS(E262="","",VLOOKUP(E262,'Validation rule'!$A$2:$J$100050,2,FALSE))</f>
        <v>#NAME?</v>
      </c>
      <c r="G262" s="10" t="str">
        <f>IF(E262="","",VLOOKUP(E262,'Validation rule'!$A$2:$J$100050,3,FALSE))</f>
        <v/>
      </c>
      <c r="H262" s="17" t="str">
        <f>IF(E262="","",VLOOKUP(E262,'Validation rule'!$A$2:$J$100050,4,FALSE))</f>
        <v/>
      </c>
      <c r="I262" s="10" t="str">
        <f>IF(E262="","",VLOOKUP(E262,'Validation rule'!$A$2:$J$100050,5,FALSE))</f>
        <v/>
      </c>
      <c r="J262" s="17" t="str">
        <f>IF(E262="","",VLOOKUP(E262,'Validation rule'!$A$2:$J$100050,6,FALSE))</f>
        <v/>
      </c>
      <c r="K262" s="17" t="str">
        <f>IF(E262="","",VLOOKUP(E262,'Validation rule'!$A$2:$J$100050,7,FALSE))</f>
        <v/>
      </c>
      <c r="L262" s="17" t="str">
        <f>IF(E262="","",VLOOKUP(E262,'Validation rule'!$A$2:$J$100050,8,FALSE))</f>
        <v/>
      </c>
    </row>
    <row r="263" spans="1:13" x14ac:dyDescent="0.25">
      <c r="A263" cm="1">
        <f t="array" ref="A263">ROW()-ROW(Table24[#Headers])</f>
        <v>262</v>
      </c>
      <c r="B263" s="151"/>
      <c r="C263" s="15"/>
      <c r="D263" s="16"/>
      <c r="E263" s="16"/>
      <c r="F263" s="10" t="e" cm="1">
        <f t="array" aca="1" ref="F263" ca="1">D61HVIS(E263="","",VLOOKUP(E263,'Validation rule'!$A$2:$J$100050,2,FALSE))</f>
        <v>#NAME?</v>
      </c>
      <c r="G263" s="10" t="str">
        <f>IF(E263="","",VLOOKUP(E263,'Validation rule'!$A$2:$J$100050,3,FALSE))</f>
        <v/>
      </c>
      <c r="H263" s="17" t="str">
        <f>IF(E263="","",VLOOKUP(E263,'Validation rule'!$A$2:$J$100050,4,FALSE))</f>
        <v/>
      </c>
      <c r="I263" s="10" t="str">
        <f>IF(E263="","",VLOOKUP(E263,'Validation rule'!$A$2:$J$100050,5,FALSE))</f>
        <v/>
      </c>
      <c r="J263" s="17" t="str">
        <f>IF(E263="","",VLOOKUP(E263,'Validation rule'!$A$2:$J$100050,6,FALSE))</f>
        <v/>
      </c>
      <c r="K263" s="17" t="str">
        <f>IF(E263="","",VLOOKUP(E263,'Validation rule'!$A$2:$J$100050,7,FALSE))</f>
        <v/>
      </c>
      <c r="L263" s="17" t="str">
        <f>IF(E263="","",VLOOKUP(E263,'Validation rule'!$A$2:$J$100050,8,FALSE))</f>
        <v/>
      </c>
    </row>
    <row r="264" spans="1:13" x14ac:dyDescent="0.25">
      <c r="A264" cm="1">
        <f t="array" ref="A264">ROW()-ROW(Table24[#Headers])</f>
        <v>263</v>
      </c>
      <c r="B264" s="151"/>
      <c r="C264" s="15"/>
      <c r="D264" s="16"/>
      <c r="E264" s="16"/>
      <c r="F264" s="10" t="e" cm="1">
        <f t="array" aca="1" ref="F264" ca="1">D61HVIS(E264="","",VLOOKUP(E264,'Validation rule'!$A$2:$J$100050,2,FALSE))</f>
        <v>#NAME?</v>
      </c>
      <c r="G264" s="10" t="str">
        <f>IF(E264="","",VLOOKUP(E264,'Validation rule'!$A$2:$J$100050,3,FALSE))</f>
        <v/>
      </c>
      <c r="H264" s="17" t="str">
        <f>IF(E264="","",VLOOKUP(E264,'Validation rule'!$A$2:$J$100050,4,FALSE))</f>
        <v/>
      </c>
      <c r="I264" s="10" t="str">
        <f>IF(E264="","",VLOOKUP(E264,'Validation rule'!$A$2:$J$100050,5,FALSE))</f>
        <v/>
      </c>
      <c r="J264" s="17" t="str">
        <f>IF(E264="","",VLOOKUP(E264,'Validation rule'!$A$2:$J$100050,6,FALSE))</f>
        <v/>
      </c>
      <c r="K264" s="17" t="str">
        <f>IF(E264="","",VLOOKUP(E264,'Validation rule'!$A$2:$J$100050,7,FALSE))</f>
        <v/>
      </c>
      <c r="L264" s="17" t="str">
        <f>IF(E264="","",VLOOKUP(E264,'Validation rule'!$A$2:$J$100050,8,FALSE))</f>
        <v/>
      </c>
    </row>
    <row r="265" spans="1:13" x14ac:dyDescent="0.25">
      <c r="A265" cm="1">
        <f t="array" ref="A265">ROW()-ROW(Table24[#Headers])</f>
        <v>264</v>
      </c>
      <c r="B265" s="151"/>
      <c r="C265" s="15"/>
      <c r="D265" s="16"/>
      <c r="E265" s="16"/>
      <c r="F265" s="10" t="e" cm="1">
        <f t="array" aca="1" ref="F265" ca="1">D61HVIS(E265="","",VLOOKUP(E265,'Validation rule'!$A$2:$J$100050,2,FALSE))</f>
        <v>#NAME?</v>
      </c>
      <c r="G265" s="10" t="str">
        <f>IF(E265="","",VLOOKUP(E265,'Validation rule'!$A$2:$J$100050,3,FALSE))</f>
        <v/>
      </c>
      <c r="H265" s="17" t="str">
        <f>IF(E265="","",VLOOKUP(E265,'Validation rule'!$A$2:$J$100050,4,FALSE))</f>
        <v/>
      </c>
      <c r="I265" s="10" t="str">
        <f>IF(E265="","",VLOOKUP(E265,'Validation rule'!$A$2:$J$100050,5,FALSE))</f>
        <v/>
      </c>
      <c r="J265" s="17" t="str">
        <f>IF(E265="","",VLOOKUP(E265,'Validation rule'!$A$2:$J$100050,6,FALSE))</f>
        <v/>
      </c>
      <c r="K265" s="17" t="str">
        <f>IF(E265="","",VLOOKUP(E265,'Validation rule'!$A$2:$J$100050,7,FALSE))</f>
        <v/>
      </c>
      <c r="L265" s="17" t="str">
        <f>IF(E265="","",VLOOKUP(E265,'Validation rule'!$A$2:$J$100050,8,FALSE))</f>
        <v/>
      </c>
    </row>
    <row r="266" spans="1:13" x14ac:dyDescent="0.25">
      <c r="A266" cm="1">
        <f t="array" ref="A266">ROW()-ROW(Table24[#Headers])</f>
        <v>265</v>
      </c>
      <c r="B266" s="151"/>
      <c r="C266" s="15"/>
      <c r="D266" s="16"/>
      <c r="E266" s="16"/>
      <c r="F266" s="10" t="e" cm="1">
        <f t="array" aca="1" ref="F266" ca="1">D61HVIS(E266="","",VLOOKUP(E266,'Validation rule'!$A$2:$J$100050,2,FALSE))</f>
        <v>#NAME?</v>
      </c>
      <c r="G266" s="10" t="str">
        <f>IF(E266="","",VLOOKUP(E266,'Validation rule'!$A$2:$J$100050,3,FALSE))</f>
        <v/>
      </c>
      <c r="H266" s="17" t="str">
        <f>IF(E266="","",VLOOKUP(E266,'Validation rule'!$A$2:$J$100050,4,FALSE))</f>
        <v/>
      </c>
      <c r="I266" s="10" t="str">
        <f>IF(E266="","",VLOOKUP(E266,'Validation rule'!$A$2:$J$100050,5,FALSE))</f>
        <v/>
      </c>
      <c r="J266" s="17" t="str">
        <f>IF(E266="","",VLOOKUP(E266,'Validation rule'!$A$2:$J$100050,6,FALSE))</f>
        <v/>
      </c>
      <c r="K266" s="17" t="str">
        <f>IF(E266="","",VLOOKUP(E266,'Validation rule'!$A$2:$J$100050,7,FALSE))</f>
        <v/>
      </c>
      <c r="L266" s="17" t="str">
        <f>IF(E266="","",VLOOKUP(E266,'Validation rule'!$A$2:$J$100050,8,FALSE))</f>
        <v/>
      </c>
    </row>
    <row r="267" spans="1:13" x14ac:dyDescent="0.25">
      <c r="A267" cm="1">
        <f t="array" ref="A267">ROW()-ROW(Table24[#Headers])</f>
        <v>266</v>
      </c>
      <c r="B267" s="151"/>
      <c r="C267" s="15"/>
      <c r="D267" s="16"/>
      <c r="E267" s="16"/>
      <c r="F267" s="10" t="e" cm="1">
        <f t="array" aca="1" ref="F267" ca="1">D61HVIS(E267="","",VLOOKUP(E267,'Validation rule'!$A$2:$J$100050,2,FALSE))</f>
        <v>#NAME?</v>
      </c>
      <c r="G267" s="10" t="str">
        <f>IF(E267="","",VLOOKUP(E267,'Validation rule'!$A$2:$J$100050,3,FALSE))</f>
        <v/>
      </c>
      <c r="H267" s="17" t="str">
        <f>IF(E267="","",VLOOKUP(E267,'Validation rule'!$A$2:$J$100050,4,FALSE))</f>
        <v/>
      </c>
      <c r="I267" s="10" t="str">
        <f>IF(E267="","",VLOOKUP(E267,'Validation rule'!$A$2:$J$100050,5,FALSE))</f>
        <v/>
      </c>
      <c r="J267" s="17" t="str">
        <f>IF(E267="","",VLOOKUP(E267,'Validation rule'!$A$2:$J$100050,6,FALSE))</f>
        <v/>
      </c>
      <c r="K267" s="17" t="str">
        <f>IF(E267="","",VLOOKUP(E267,'Validation rule'!$A$2:$J$100050,7,FALSE))</f>
        <v/>
      </c>
      <c r="L267" s="17" t="str">
        <f>IF(E267="","",VLOOKUP(E267,'Validation rule'!$A$2:$J$100050,8,FALSE))</f>
        <v/>
      </c>
    </row>
    <row r="268" spans="1:13" x14ac:dyDescent="0.25">
      <c r="A268" cm="1">
        <f t="array" ref="A268">ROW()-ROW(Table24[#Headers])</f>
        <v>267</v>
      </c>
      <c r="B268" s="151"/>
      <c r="C268" s="15"/>
      <c r="D268" s="16"/>
      <c r="E268" s="16"/>
      <c r="F268" s="10" t="e" cm="1">
        <f t="array" aca="1" ref="F268" ca="1">D61HVIS(E268="","",VLOOKUP(E268,'Validation rule'!$A$2:$J$100050,2,FALSE))</f>
        <v>#NAME?</v>
      </c>
      <c r="G268" s="10" t="str">
        <f>IF(E268="","",VLOOKUP(E268,'Validation rule'!$A$2:$J$100050,3,FALSE))</f>
        <v/>
      </c>
      <c r="H268" s="17" t="str">
        <f>IF(E268="","",VLOOKUP(E268,'Validation rule'!$A$2:$J$100050,4,FALSE))</f>
        <v/>
      </c>
      <c r="I268" s="10" t="str">
        <f>IF(E268="","",VLOOKUP(E268,'Validation rule'!$A$2:$J$100050,5,FALSE))</f>
        <v/>
      </c>
      <c r="J268" s="17" t="str">
        <f>IF(E268="","",VLOOKUP(E268,'Validation rule'!$A$2:$J$100050,6,FALSE))</f>
        <v/>
      </c>
      <c r="K268" s="17" t="str">
        <f>IF(E268="","",VLOOKUP(E268,'Validation rule'!$A$2:$J$100050,7,FALSE))</f>
        <v/>
      </c>
      <c r="L268" s="17" t="str">
        <f>IF(E268="","",VLOOKUP(E268,'Validation rule'!$A$2:$J$100050,8,FALSE))</f>
        <v/>
      </c>
    </row>
    <row r="269" spans="1:13" x14ac:dyDescent="0.25">
      <c r="A269" cm="1">
        <f t="array" ref="A269">ROW()-ROW(Table24[#Headers])</f>
        <v>268</v>
      </c>
      <c r="B269" s="151"/>
      <c r="C269" s="15"/>
      <c r="D269" s="16"/>
      <c r="E269" s="16"/>
      <c r="F269" s="10" t="e" cm="1">
        <f t="array" aca="1" ref="F269" ca="1">D61HVIS(E269="","",VLOOKUP(E269,'Validation rule'!$A$2:$J$100050,2,FALSE))</f>
        <v>#NAME?</v>
      </c>
      <c r="G269" s="10" t="str">
        <f>IF(E269="","",VLOOKUP(E269,'Validation rule'!$A$2:$J$100050,3,FALSE))</f>
        <v/>
      </c>
      <c r="H269" s="17" t="str">
        <f>IF(E269="","",VLOOKUP(E269,'Validation rule'!$A$2:$J$100050,4,FALSE))</f>
        <v/>
      </c>
      <c r="I269" s="10" t="str">
        <f>IF(E269="","",VLOOKUP(E269,'Validation rule'!$A$2:$J$100050,5,FALSE))</f>
        <v/>
      </c>
      <c r="J269" s="17" t="str">
        <f>IF(E269="","",VLOOKUP(E269,'Validation rule'!$A$2:$J$100050,6,FALSE))</f>
        <v/>
      </c>
      <c r="K269" s="17" t="str">
        <f>IF(E269="","",VLOOKUP(E269,'Validation rule'!$A$2:$J$100050,7,FALSE))</f>
        <v/>
      </c>
      <c r="L269" s="17" t="str">
        <f>IF(E269="","",VLOOKUP(E269,'Validation rule'!$A$2:$J$100050,8,FALSE))</f>
        <v/>
      </c>
    </row>
    <row r="270" spans="1:13" x14ac:dyDescent="0.25">
      <c r="A270" cm="1">
        <f t="array" ref="A270">ROW()-ROW(Table24[#Headers])</f>
        <v>269</v>
      </c>
      <c r="B270" s="151"/>
      <c r="C270" s="15"/>
      <c r="D270" s="16"/>
      <c r="E270" s="16"/>
      <c r="F270" s="10" t="e" cm="1">
        <f t="array" aca="1" ref="F270" ca="1">D61HVIS(E270="","",VLOOKUP(E270,'Validation rule'!$A$2:$J$100050,2,FALSE))</f>
        <v>#NAME?</v>
      </c>
      <c r="G270" s="10" t="str">
        <f>IF(E270="","",VLOOKUP(E270,'Validation rule'!$A$2:$J$100050,3,FALSE))</f>
        <v/>
      </c>
      <c r="H270" s="17" t="str">
        <f>IF(E270="","",VLOOKUP(E270,'Validation rule'!$A$2:$J$100050,4,FALSE))</f>
        <v/>
      </c>
      <c r="I270" s="10" t="str">
        <f>IF(E270="","",VLOOKUP(E270,'Validation rule'!$A$2:$J$100050,5,FALSE))</f>
        <v/>
      </c>
      <c r="J270" s="17" t="str">
        <f>IF(E270="","",VLOOKUP(E270,'Validation rule'!$A$2:$J$100050,6,FALSE))</f>
        <v/>
      </c>
      <c r="K270" s="17" t="str">
        <f>IF(E270="","",VLOOKUP(E270,'Validation rule'!$A$2:$J$100050,7,FALSE))</f>
        <v/>
      </c>
      <c r="L270" s="17" t="str">
        <f>IF(E270="","",VLOOKUP(E270,'Validation rule'!$A$2:$J$100050,8,FALSE))</f>
        <v/>
      </c>
    </row>
    <row r="271" spans="1:13" x14ac:dyDescent="0.25">
      <c r="A271" cm="1">
        <f t="array" ref="A271">ROW()-ROW(Table24[#Headers])</f>
        <v>270</v>
      </c>
      <c r="B271" s="151"/>
      <c r="C271" s="15"/>
      <c r="D271" s="16"/>
      <c r="E271" s="16"/>
      <c r="F271" s="10" t="e" cm="1">
        <f t="array" aca="1" ref="F271" ca="1">D61HVIS(E271="","",VLOOKUP(E271,'Validation rule'!$A$2:$J$100050,2,FALSE))</f>
        <v>#NAME?</v>
      </c>
      <c r="G271" s="10" t="str">
        <f>IF(E271="","",VLOOKUP(E271,'Validation rule'!$A$2:$J$100050,3,FALSE))</f>
        <v/>
      </c>
      <c r="H271" s="17" t="str">
        <f>IF(E271="","",VLOOKUP(E271,'Validation rule'!$A$2:$J$100050,4,FALSE))</f>
        <v/>
      </c>
      <c r="I271" s="10" t="str">
        <f>IF(E271="","",VLOOKUP(E271,'Validation rule'!$A$2:$J$100050,5,FALSE))</f>
        <v/>
      </c>
      <c r="J271" s="17" t="str">
        <f>IF(E271="","",VLOOKUP(E271,'Validation rule'!$A$2:$J$100050,6,FALSE))</f>
        <v/>
      </c>
      <c r="K271" s="17" t="str">
        <f>IF(E271="","",VLOOKUP(E271,'Validation rule'!$A$2:$J$100050,7,FALSE))</f>
        <v/>
      </c>
      <c r="L271" s="17" t="str">
        <f>IF(E271="","",VLOOKUP(E271,'Validation rule'!$A$2:$J$100050,8,FALSE))</f>
        <v/>
      </c>
    </row>
    <row r="272" spans="1:13" x14ac:dyDescent="0.25">
      <c r="A272" cm="1">
        <f t="array" ref="A272">ROW()-ROW(Table24[#Headers])</f>
        <v>271</v>
      </c>
      <c r="B272" s="151"/>
      <c r="C272" s="15"/>
      <c r="D272" s="16"/>
      <c r="E272" s="16"/>
      <c r="F272" s="10" t="e" cm="1">
        <f t="array" aca="1" ref="F272" ca="1">D61HVIS(E272="","",VLOOKUP(E272,'Validation rule'!$A$2:$J$100050,2,FALSE))</f>
        <v>#NAME?</v>
      </c>
      <c r="G272" s="10" t="str">
        <f>IF(E272="","",VLOOKUP(E272,'Validation rule'!$A$2:$J$100050,3,FALSE))</f>
        <v/>
      </c>
      <c r="H272" s="17" t="str">
        <f>IF(E272="","",VLOOKUP(E272,'Validation rule'!$A$2:$J$100050,4,FALSE))</f>
        <v/>
      </c>
      <c r="I272" s="10" t="str">
        <f>IF(E272="","",VLOOKUP(E272,'Validation rule'!$A$2:$J$100050,5,FALSE))</f>
        <v/>
      </c>
      <c r="J272" s="17" t="str">
        <f>IF(E272="","",VLOOKUP(E272,'Validation rule'!$A$2:$J$100050,6,FALSE))</f>
        <v/>
      </c>
      <c r="K272" s="17" t="str">
        <f>IF(E272="","",VLOOKUP(E272,'Validation rule'!$A$2:$J$100050,7,FALSE))</f>
        <v/>
      </c>
      <c r="L272" s="17" t="str">
        <f>IF(E272="","",VLOOKUP(E272,'Validation rule'!$A$2:$J$100050,8,FALSE))</f>
        <v/>
      </c>
    </row>
    <row r="273" spans="2:5" x14ac:dyDescent="0.25">
      <c r="B273" s="151"/>
      <c r="C273" s="15"/>
      <c r="D273" s="16"/>
      <c r="E273" s="16"/>
    </row>
    <row r="274" spans="2:5" x14ac:dyDescent="0.25">
      <c r="B274" s="151"/>
      <c r="C274" s="15"/>
      <c r="D274" s="16"/>
      <c r="E274" s="16"/>
    </row>
    <row r="275" spans="2:5" x14ac:dyDescent="0.25">
      <c r="B275" s="151"/>
      <c r="C275" s="15"/>
      <c r="D275" s="16"/>
      <c r="E275" s="16"/>
    </row>
    <row r="276" spans="2:5" x14ac:dyDescent="0.25">
      <c r="B276" s="151"/>
      <c r="C276" s="15"/>
      <c r="D276" s="16"/>
      <c r="E276" s="16"/>
    </row>
    <row r="277" spans="2:5" x14ac:dyDescent="0.25">
      <c r="B277" s="151"/>
      <c r="C277" s="15"/>
      <c r="D277" s="16"/>
      <c r="E277" s="16"/>
    </row>
    <row r="278" spans="2:5" x14ac:dyDescent="0.25">
      <c r="B278" s="151"/>
      <c r="C278" s="15"/>
      <c r="D278" s="16"/>
      <c r="E278" s="16"/>
    </row>
    <row r="279" spans="2:5" x14ac:dyDescent="0.25">
      <c r="B279" s="151"/>
      <c r="C279" s="15"/>
      <c r="D279" s="16"/>
      <c r="E279" s="16"/>
    </row>
    <row r="280" spans="2:5" x14ac:dyDescent="0.25">
      <c r="B280" s="151"/>
      <c r="C280" s="15"/>
      <c r="D280" s="16"/>
      <c r="E280" s="16"/>
    </row>
    <row r="281" spans="2:5" x14ac:dyDescent="0.25">
      <c r="B281" s="151"/>
      <c r="C281" s="15"/>
      <c r="D281" s="16"/>
      <c r="E281" s="16"/>
    </row>
    <row r="282" spans="2:5" x14ac:dyDescent="0.25">
      <c r="B282" s="151"/>
      <c r="C282" s="15"/>
      <c r="D282" s="16"/>
      <c r="E282" s="16"/>
    </row>
    <row r="283" spans="2:5" x14ac:dyDescent="0.25">
      <c r="B283" s="151"/>
      <c r="C283" s="15"/>
      <c r="D283" s="16"/>
      <c r="E283" s="16"/>
    </row>
    <row r="284" spans="2:5" x14ac:dyDescent="0.25">
      <c r="B284" s="151"/>
      <c r="C284" s="15"/>
      <c r="D284" s="16"/>
      <c r="E284" s="16"/>
    </row>
    <row r="285" spans="2:5" x14ac:dyDescent="0.25">
      <c r="B285" s="151"/>
      <c r="C285" s="15"/>
      <c r="D285" s="16"/>
      <c r="E285" s="16"/>
    </row>
    <row r="286" spans="2:5" x14ac:dyDescent="0.25">
      <c r="B286" s="151"/>
      <c r="C286" s="15"/>
      <c r="D286" s="16"/>
      <c r="E286" s="16"/>
    </row>
    <row r="287" spans="2:5" x14ac:dyDescent="0.25">
      <c r="B287" s="151"/>
      <c r="C287" s="15"/>
      <c r="D287" s="16"/>
      <c r="E287" s="16"/>
    </row>
    <row r="288" spans="2:5" x14ac:dyDescent="0.25">
      <c r="B288" s="151"/>
      <c r="C288" s="15"/>
      <c r="D288" s="16"/>
      <c r="E288" s="16"/>
    </row>
    <row r="289" spans="2:5" x14ac:dyDescent="0.25">
      <c r="B289" s="151"/>
      <c r="C289" s="15"/>
      <c r="D289" s="16"/>
      <c r="E289" s="16"/>
    </row>
    <row r="290" spans="2:5" x14ac:dyDescent="0.25">
      <c r="B290" s="151"/>
      <c r="C290" s="15"/>
      <c r="D290" s="16"/>
      <c r="E290" s="16"/>
    </row>
    <row r="291" spans="2:5" x14ac:dyDescent="0.25">
      <c r="B291" s="151"/>
      <c r="C291" s="15"/>
      <c r="D291" s="16"/>
      <c r="E291" s="16"/>
    </row>
    <row r="292" spans="2:5" x14ac:dyDescent="0.25">
      <c r="B292" s="151"/>
      <c r="C292" s="15"/>
      <c r="D292" s="16"/>
      <c r="E292" s="16"/>
    </row>
    <row r="293" spans="2:5" x14ac:dyDescent="0.25">
      <c r="B293" s="151"/>
      <c r="C293" s="15"/>
      <c r="D293" s="16"/>
      <c r="E293" s="16"/>
    </row>
    <row r="294" spans="2:5" x14ac:dyDescent="0.25">
      <c r="B294" s="151"/>
      <c r="C294" s="15"/>
      <c r="D294" s="16"/>
      <c r="E294" s="16"/>
    </row>
    <row r="295" spans="2:5" x14ac:dyDescent="0.25">
      <c r="B295" s="151"/>
      <c r="C295" s="15"/>
      <c r="D295" s="16"/>
      <c r="E295" s="16"/>
    </row>
    <row r="296" spans="2:5" x14ac:dyDescent="0.25">
      <c r="B296" s="151"/>
      <c r="C296" s="15"/>
      <c r="D296" s="16"/>
      <c r="E296" s="16"/>
    </row>
    <row r="297" spans="2:5" x14ac:dyDescent="0.25">
      <c r="B297" s="151"/>
      <c r="C297" s="15"/>
      <c r="D297" s="16"/>
      <c r="E297" s="16"/>
    </row>
  </sheetData>
  <conditionalFormatting sqref="A2:M2 A3:D7 F3:M7 A8:M10 A11:D18 F11:M18 A19:M19 A20:D21 F20:M21 A22:M22 A23:D32 F23:M32 A33:M33 A34:D37 F34:M37 A38:M38 A39:D40 F39:M40 A41:M42 A43:D44 F43:M44 A45:M45 A46:D46 F46:M46 A47:M47 A48:D48 F48:M48 A49:M55 A56:D57 F56:M57 A58:M58 A59:D62 F59:M62 A63:M63 A64:D65 F64:M65 A66:M66 A67:D68 F67:M68 A69:M72 A73:D73 F73:M73 A74:M76 A77:D78 F77:M78 A79:M79 A80:D80 F80:M80 A81:M84 A85:D86 F85:M86 A87:M92 A93:D94 F93:M94 A95:M103 A104:D105 F104:M105 A106:M106 A107:D114 F107:M114 A115:M119 A120:D120 F120:M120 A121:M125 A126:D126 F126:M126 A127:M143 A144:D144 F144:M144 A145:M152 A153:D155 F153:M155 A156:M170 A171:D175 F171:M175 A176:M176 A177:D181 F177:M181 A182:M182 A183:D188 F183:M188 A189:M206 A207:D207 F207:M207 A208:M208 A209:D209 F209:M209 A210:M215 A216:D223 F216:M223 A224:M236 A237:D237 F237:M237 A238:M240 A241:D241 F241:M241 A242:M249 A250:D250 F250:M250 A253:D253 F253:M253 A254:M260">
    <cfRule type="expression" dxfId="8" priority="9">
      <formula>AND($C2&lt;&gt;"",$B2&lt;&gt;"",$D2&lt;&gt;"")</formula>
    </cfRule>
  </conditionalFormatting>
  <conditionalFormatting sqref="A251:M252">
    <cfRule type="expression" dxfId="7" priority="8">
      <formula>AND($C251&lt;&gt;"",$B251&lt;&gt;"",$D251&lt;&gt;"")</formula>
    </cfRule>
  </conditionalFormatting>
  <conditionalFormatting sqref="E188">
    <cfRule type="expression" dxfId="6" priority="7">
      <formula>AND($C188&lt;&gt;"",$B188&lt;&gt;"",$D188&lt;&gt;"")</formula>
    </cfRule>
  </conditionalFormatting>
  <conditionalFormatting sqref="E207">
    <cfRule type="expression" dxfId="5" priority="5">
      <formula>AND($C207&lt;&gt;"",$B207&lt;&gt;"",$D207&lt;&gt;"")</formula>
    </cfRule>
  </conditionalFormatting>
  <conditionalFormatting sqref="E209">
    <cfRule type="expression" dxfId="4" priority="6">
      <formula>AND($C209&lt;&gt;"",$B209&lt;&gt;"",$D209&lt;&gt;"")</formula>
    </cfRule>
  </conditionalFormatting>
  <conditionalFormatting sqref="E223">
    <cfRule type="expression" dxfId="3" priority="4">
      <formula>AND($C223&lt;&gt;"",$B223&lt;&gt;"",$D223&lt;&gt;"")</formula>
    </cfRule>
  </conditionalFormatting>
  <conditionalFormatting sqref="E237">
    <cfRule type="expression" dxfId="2" priority="3">
      <formula>AND($C237&lt;&gt;"",$B237&lt;&gt;"",$D237&lt;&gt;"")</formula>
    </cfRule>
  </conditionalFormatting>
  <conditionalFormatting sqref="E241">
    <cfRule type="expression" dxfId="1" priority="2">
      <formula>AND($C241&lt;&gt;"",$B241&lt;&gt;"",$D241&lt;&gt;"")</formula>
    </cfRule>
  </conditionalFormatting>
  <conditionalFormatting sqref="E253">
    <cfRule type="expression" dxfId="0" priority="1">
      <formula>AND($C253&lt;&gt;"",$B253&lt;&gt;"",$D253&lt;&gt;"")</formula>
    </cfRule>
  </conditionalFormatting>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F2DD1-7293-4350-99DB-92CC8B3FF96A}">
  <dimension ref="A1:O464"/>
  <sheetViews>
    <sheetView zoomScale="80" zoomScaleNormal="80" workbookViewId="0">
      <pane ySplit="1" topLeftCell="A2" activePane="bottomLeft" state="frozen"/>
      <selection pane="bottomLeft" activeCell="K1" sqref="K1"/>
    </sheetView>
  </sheetViews>
  <sheetFormatPr defaultRowHeight="18.75" x14ac:dyDescent="0.25"/>
  <cols>
    <col min="1" max="1" width="11.42578125" bestFit="1" customWidth="1"/>
    <col min="2" max="2" width="24.42578125" style="14" customWidth="1"/>
    <col min="3" max="3" width="18.5703125" style="15" customWidth="1"/>
    <col min="4" max="4" width="37.7109375" style="16" customWidth="1"/>
    <col min="5" max="5" width="25.7109375" style="16" customWidth="1"/>
    <col min="6" max="6" width="16.7109375" customWidth="1"/>
    <col min="7" max="7" width="14.28515625" customWidth="1"/>
    <col min="8" max="8" width="25.7109375" style="10" customWidth="1"/>
    <col min="9" max="9" width="31" style="10" customWidth="1"/>
    <col min="10" max="10" width="16.7109375" customWidth="1"/>
    <col min="11" max="11" width="17.140625" style="10" customWidth="1"/>
    <col min="12" max="12" width="11.42578125" bestFit="1" customWidth="1"/>
  </cols>
  <sheetData>
    <row r="1" spans="1:12" s="10" customFormat="1" ht="35.25" customHeight="1" x14ac:dyDescent="0.25">
      <c r="A1" s="113" t="s">
        <v>0</v>
      </c>
      <c r="B1" s="71" t="s">
        <v>413</v>
      </c>
      <c r="C1" s="12" t="s">
        <v>4</v>
      </c>
      <c r="D1" s="18" t="s">
        <v>414</v>
      </c>
      <c r="E1" s="18" t="s">
        <v>415</v>
      </c>
      <c r="F1" s="18" t="s">
        <v>416</v>
      </c>
      <c r="G1" s="18" t="s">
        <v>417</v>
      </c>
      <c r="H1" s="18" t="s">
        <v>418</v>
      </c>
      <c r="I1" s="18" t="s">
        <v>419</v>
      </c>
      <c r="J1" s="18" t="s">
        <v>420</v>
      </c>
      <c r="K1" s="18" t="s">
        <v>421</v>
      </c>
    </row>
    <row r="2" spans="1:12" ht="35.25" customHeight="1" x14ac:dyDescent="0.25">
      <c r="A2">
        <v>1</v>
      </c>
      <c r="B2" s="87"/>
      <c r="C2" s="22" t="s">
        <v>422</v>
      </c>
      <c r="D2" s="23" t="e">
        <f>VLOOKUP(C2,'Validation rule'!$A$2:$B$1048576,2,FALSE)</f>
        <v>#N/A</v>
      </c>
      <c r="E2" s="23" t="e">
        <f>VLOOKUP(D2,'Validation rule'!$B$2:$H$1048576,2,FALSE)</f>
        <v>#N/A</v>
      </c>
      <c r="F2" s="80" t="e">
        <f>VLOOKUP(D2,'Validation rule'!$B$2:$H$1048576,3,FALSE)</f>
        <v>#N/A</v>
      </c>
      <c r="G2" s="80" t="e">
        <f>VLOOKUP(D2,'Validation rule'!$B$2:$H$1048576,4,FALSE)</f>
        <v>#N/A</v>
      </c>
      <c r="H2" s="81" t="e">
        <f>VLOOKUP(D2,'Validation rule'!$B$2:$H$1048576,5,FALSE)</f>
        <v>#N/A</v>
      </c>
      <c r="I2" s="81" t="e">
        <f>VLOOKUP(D2,'Validation rule'!$B$2:$H$1048576,6,FALSE)</f>
        <v>#N/A</v>
      </c>
      <c r="J2" s="81" t="e">
        <f>VLOOKUP(D2,'Validation rule'!$B$2:$H$1048576,7,FALSE)</f>
        <v>#N/A</v>
      </c>
      <c r="K2" s="81" t="s">
        <v>20</v>
      </c>
      <c r="L2" s="10"/>
    </row>
    <row r="3" spans="1:12" s="13" customFormat="1" ht="67.5" customHeight="1" x14ac:dyDescent="0.25">
      <c r="A3" s="13">
        <v>2</v>
      </c>
      <c r="B3" s="87"/>
      <c r="C3" s="88" t="s">
        <v>19</v>
      </c>
      <c r="D3" s="23" t="str">
        <f>VLOOKUP(C3,'Validation rule'!$A$2:$B$1048576,2,FALSE)</f>
        <v xml:space="preserve"> If "additional declaration type" (11 02 001 000) = "X" "Y" or "U", then "Previous documents Type" (12 01 002 000) must be filled in with type "YSDE"</v>
      </c>
      <c r="E3" s="23" t="str">
        <f>VLOOKUP(D3,'Validation rule'!$B$2:$H$1048576,2,FALSE)</f>
        <v>Internal cross validation</v>
      </c>
      <c r="F3" s="80">
        <f>VLOOKUP(D3,'Validation rule'!$B$2:$H$1048576,3,FALSE)</f>
        <v>10080</v>
      </c>
      <c r="G3" s="80"/>
      <c r="H3" s="81">
        <f>VLOOKUP(D3,'Validation rule'!$B$2:$H$1048576,5,FALSE)</f>
        <v>0</v>
      </c>
      <c r="I3" s="81">
        <f>VLOOKUP(D3,'Validation rule'!$B$2:$H$1048576,6,FALSE)</f>
        <v>0</v>
      </c>
      <c r="J3" s="81" t="str">
        <f>VLOOKUP(D3,'Validation rule'!$B$2:$H$1048576,7,FALSE)</f>
        <v>FT-11238</v>
      </c>
      <c r="K3" s="81" t="s">
        <v>20</v>
      </c>
      <c r="L3" s="17"/>
    </row>
    <row r="4" spans="1:12" s="13" customFormat="1" ht="75.75" customHeight="1" x14ac:dyDescent="0.25">
      <c r="A4" s="13">
        <v>3</v>
      </c>
      <c r="B4" s="87"/>
      <c r="C4" s="88" t="s">
        <v>21</v>
      </c>
      <c r="D4" s="23" t="str">
        <f>VLOOKUP(C4,'Validation rule'!$A$2:$B$1048576,2,FALSE)</f>
        <v xml:space="preserve"> If "additional declaration type" (11 02 001 000) = "Z" or "V", then "Previous documents Type" (12 01 002 000) must be filled in with type "YCLE" </v>
      </c>
      <c r="E4" s="23" t="str">
        <f>VLOOKUP(D4,'Validation rule'!$B$2:$H$1048576,2,FALSE)</f>
        <v>Internal cross validation</v>
      </c>
      <c r="F4" s="80">
        <f>VLOOKUP(D4,'Validation rule'!$B$2:$H$1048576,3,FALSE)</f>
        <v>10080</v>
      </c>
      <c r="G4" s="80"/>
      <c r="H4" s="81">
        <f>VLOOKUP(D4,'Validation rule'!$B$2:$H$1048576,5,FALSE)</f>
        <v>0</v>
      </c>
      <c r="I4" s="81">
        <f>VLOOKUP(D4,'Validation rule'!$B$2:$H$1048576,6,FALSE)</f>
        <v>0</v>
      </c>
      <c r="J4" s="81" t="str">
        <f>VLOOKUP(D4,'Validation rule'!$B$2:$H$1048576,7,FALSE)</f>
        <v>FT-11238</v>
      </c>
      <c r="K4" s="81" t="s">
        <v>20</v>
      </c>
      <c r="L4" s="17"/>
    </row>
    <row r="5" spans="1:12" s="13" customFormat="1" ht="61.5" customHeight="1" x14ac:dyDescent="0.25">
      <c r="A5">
        <v>4</v>
      </c>
      <c r="B5" s="87" t="s">
        <v>423</v>
      </c>
      <c r="C5" s="22" t="s">
        <v>62</v>
      </c>
      <c r="D5" s="23" t="str">
        <f>VLOOKUP(C5,'Validation rule'!$A$2:$B$1048576,2,FALSE)</f>
        <v xml:space="preserve">If "Previous documents Type" (12 01 002 000) = "YSDE", then "Referencenumber" (12 01 001 000) must be a MRN </v>
      </c>
      <c r="E5" s="23" t="str">
        <f>VLOOKUP(D5,'Validation rule'!$B$2:$H$1048576,2,FALSE)</f>
        <v>Internal cross validation</v>
      </c>
      <c r="F5" s="80">
        <f>VLOOKUP(D5,'Validation rule'!$B$2:$H$1048576,3,FALSE)</f>
        <v>10080</v>
      </c>
      <c r="G5" s="80">
        <f>VLOOKUP(D5,'Validation rule'!$B$2:$H$1048576,4,FALSE)</f>
        <v>0</v>
      </c>
      <c r="H5" s="81">
        <f>VLOOKUP(D5,'Validation rule'!$B$2:$H$1048576,5,FALSE)</f>
        <v>0</v>
      </c>
      <c r="I5" s="81">
        <f>VLOOKUP(D5,'Validation rule'!$B$2:$H$1048576,6,FALSE)</f>
        <v>0</v>
      </c>
      <c r="J5" s="81" t="str">
        <f>VLOOKUP(D5,'Validation rule'!$B$2:$H$1048576,7,FALSE)</f>
        <v>FT-11238</v>
      </c>
      <c r="K5" s="81" t="s">
        <v>20</v>
      </c>
      <c r="L5" s="17"/>
    </row>
    <row r="6" spans="1:12" s="13" customFormat="1" ht="61.5" customHeight="1" x14ac:dyDescent="0.25">
      <c r="A6" s="13">
        <v>5</v>
      </c>
      <c r="B6" s="87" t="s">
        <v>423</v>
      </c>
      <c r="C6" s="22" t="s">
        <v>63</v>
      </c>
      <c r="D6" s="23" t="str">
        <f>VLOOKUP(C6,'Validation rule'!$A$2:$B$1048576,2,FALSE)</f>
        <v xml:space="preserve">If "Previous documents Type" (12 01 002 000) = "YCLE", then "Referencenumber" (12 01 001 000) must be a date coded as: yyyymmdd </v>
      </c>
      <c r="E6" s="23" t="str">
        <f>VLOOKUP(D6,'Validation rule'!$B$2:$H$1048576,2,FALSE)</f>
        <v>Internal cross validation</v>
      </c>
      <c r="F6" s="80">
        <f>VLOOKUP(D6,'Validation rule'!$B$2:$H$1048576,3,FALSE)</f>
        <v>10080</v>
      </c>
      <c r="G6" s="80">
        <f>VLOOKUP(D6,'Validation rule'!$B$2:$H$1048576,4,FALSE)</f>
        <v>0</v>
      </c>
      <c r="H6" s="81">
        <f>VLOOKUP(D6,'Validation rule'!$B$2:$H$1048576,5,FALSE)</f>
        <v>0</v>
      </c>
      <c r="I6" s="81">
        <f>VLOOKUP(D6,'Validation rule'!$B$2:$H$1048576,6,FALSE)</f>
        <v>0</v>
      </c>
      <c r="J6" s="81" t="str">
        <f>VLOOKUP(D6,'Validation rule'!$B$2:$H$1048576,7,FALSE)</f>
        <v>FT-11238</v>
      </c>
      <c r="K6" s="81" t="s">
        <v>20</v>
      </c>
      <c r="L6" s="17"/>
    </row>
    <row r="7" spans="1:12" s="13" customFormat="1" ht="74.25" customHeight="1" x14ac:dyDescent="0.25">
      <c r="A7">
        <v>6</v>
      </c>
      <c r="B7" s="87"/>
      <c r="C7" s="88" t="s">
        <v>116</v>
      </c>
      <c r="D7" s="23" t="str">
        <f>VLOOKUP(C7,'Validation rule'!$A$2:$B$1048576,2,FALSE)</f>
        <v>If "Authorisation Type" (12 12 002) = "C626" or "C627", then "Holder of the authorisation" (12 12 080) must be filled in (H1)</v>
      </c>
      <c r="E7" s="23" t="str">
        <f>VLOOKUP(D7,'Validation rule'!$B$2:$H$1048576,2,FALSE)</f>
        <v>Internal cross validation</v>
      </c>
      <c r="F7" s="80">
        <f>VLOOKUP(D7,'Validation rule'!$B$2:$H$1048576,3,FALSE)</f>
        <v>10080</v>
      </c>
      <c r="G7" s="80"/>
      <c r="H7" s="81">
        <f>VLOOKUP(D7,'Validation rule'!$B$2:$H$1048576,5,FALSE)</f>
        <v>0</v>
      </c>
      <c r="I7" s="81">
        <f>VLOOKUP(D7,'Validation rule'!$B$2:$H$1048576,6,FALSE)</f>
        <v>0</v>
      </c>
      <c r="J7" s="81" t="str">
        <f>VLOOKUP(D7,'Validation rule'!$B$2:$H$1048576,7,FALSE)</f>
        <v>FT-11238</v>
      </c>
      <c r="K7" s="81" t="s">
        <v>20</v>
      </c>
      <c r="L7" s="17"/>
    </row>
    <row r="8" spans="1:12" s="14" customFormat="1" ht="92.25" customHeight="1" x14ac:dyDescent="0.25">
      <c r="A8" s="13">
        <v>7</v>
      </c>
      <c r="B8" s="87"/>
      <c r="C8" s="22" t="s">
        <v>237</v>
      </c>
      <c r="D8" s="23" t="str">
        <f>VLOOKUP(C8,'Validation rule'!$A$2:$B$1048576,2,FALSE)</f>
        <v>Valuation method (14 10 001 000) the entry must be contained in the reference data list 10042.</v>
      </c>
      <c r="E8" s="23" t="str">
        <f>VLOOKUP(D8,'Validation rule'!$B$2:$H$1048576,2,FALSE)</f>
        <v>Reference data validation</v>
      </c>
      <c r="F8" s="80">
        <f>VLOOKUP(D8,'Validation rule'!$B$2:$H$1048576,3,FALSE)</f>
        <v>10080</v>
      </c>
      <c r="G8" s="80"/>
      <c r="H8" s="81" t="str">
        <f>VLOOKUP(D8,'Validation rule'!$B$2:$H$1048576,5,FALSE)</f>
        <v>Error in field 14 10 001 000, Valuation method does not exist, see codelist.</v>
      </c>
      <c r="I8" s="81" t="str">
        <f>VLOOKUP(D8,'Validation rule'!$B$2:$H$1048576,6,FALSE)</f>
        <v>Fejl i datafelt 14 10 001 000, Værdiansættelses metode findes ikke, se kodeliste.</v>
      </c>
      <c r="J8" s="81" t="str">
        <f>VLOOKUP(D8,'Validation rule'!$B$2:$H$1048576,7,FALSE)</f>
        <v>FT-12683</v>
      </c>
      <c r="K8" s="81" t="s">
        <v>20</v>
      </c>
    </row>
    <row r="9" spans="1:12" s="14" customFormat="1" ht="92.25" customHeight="1" x14ac:dyDescent="0.25">
      <c r="A9" s="13"/>
      <c r="B9" s="93"/>
      <c r="C9" s="29" t="s">
        <v>409</v>
      </c>
      <c r="D9" s="23" t="str">
        <f>VLOOKUP(C9,'Validation rule'!$A$2:$B$1048576,2,FALSE)</f>
        <v>Nature of transaction (99 05 001 000) must be in codelist 10035.</v>
      </c>
      <c r="E9" s="23" t="str">
        <f>VLOOKUP(D9,'Validation rule'!$B$2:$H$1048576,2,FALSE)</f>
        <v>Reference data validation</v>
      </c>
      <c r="F9" s="80">
        <f>VLOOKUP(D9,'Validation rule'!$B$2:$H$1048576,3,FALSE)</f>
        <v>10080</v>
      </c>
      <c r="G9" s="80" t="str">
        <f>VLOOKUP(D9,'Validation rule'!$B$2:$H$1048576,4,FALSE)</f>
        <v>DK1082</v>
      </c>
      <c r="H9" s="81" t="str">
        <f>VLOOKUP(D9,'Validation rule'!$B$2:$H$1048576,5,FALSE)</f>
        <v>Error in field 99 05 001 000, Nature of transction does not exist, see codelist.</v>
      </c>
      <c r="I9" s="81" t="str">
        <f>VLOOKUP(D9,'Validation rule'!$B$2:$H$1048576,6,FALSE)</f>
        <v>Fejl i datafelt 99 05 001 000, Transaktionens art findes ikke, se kodeliste.</v>
      </c>
      <c r="J9" s="81" t="str">
        <f>VLOOKUP(D9,'Validation rule'!$B$2:$H$1048576,7,FALSE)</f>
        <v>FT-14070</v>
      </c>
      <c r="K9" s="81" t="s">
        <v>20</v>
      </c>
    </row>
    <row r="10" spans="1:12" s="14" customFormat="1" ht="92.25" customHeight="1" x14ac:dyDescent="0.3">
      <c r="A10" s="13"/>
      <c r="B10" s="87"/>
      <c r="C10" s="88" t="s">
        <v>22</v>
      </c>
      <c r="D10" s="23" t="str">
        <f>VLOOKUP(C10,'Validation rule'!$A$2:$B$1048576,2,FALSE)</f>
        <v xml:space="preserve"> Additional declaration type and label (11 02 001) must be validated against the reference data codelist 10214. As per the item code list in the description</v>
      </c>
      <c r="E10" s="23" t="str">
        <f>VLOOKUP(D10,'Validation rule'!$B$2:$H$1048576,2,FALSE)</f>
        <v>Reference data validation</v>
      </c>
      <c r="F10" s="80">
        <f>VLOOKUP(D10,'Validation rule'!$B$2:$H$1048576,3,FALSE)</f>
        <v>10080</v>
      </c>
      <c r="G10" s="80" t="str">
        <f>VLOOKUP(D10,'Validation rule'!$B$2:$H$1048576,4,FALSE)</f>
        <v>DK1083</v>
      </c>
      <c r="H10" s="81" t="str">
        <f>VLOOKUP(D10,'Validation rule'!$B$2:$H$1048576,5,FALSE)</f>
        <v>Error in data element 11 02 001 "Additional declaration type and label" does not exist or is not valid, see codelist.</v>
      </c>
      <c r="I10" s="173" t="s">
        <v>424</v>
      </c>
      <c r="J10" s="81" t="str">
        <f>VLOOKUP(D10,'Validation rule'!$B$2:$H$1048576,7,FALSE)</f>
        <v>FT-12557</v>
      </c>
      <c r="K10" s="81" t="s">
        <v>20</v>
      </c>
    </row>
    <row r="11" spans="1:12" s="14" customFormat="1" ht="92.25" customHeight="1" x14ac:dyDescent="0.25">
      <c r="A11" s="13"/>
      <c r="B11" s="87"/>
      <c r="C11" s="88" t="s">
        <v>101</v>
      </c>
      <c r="D11" s="23" t="str">
        <f>VLOOKUP(C11,'Validation rule'!$A$2:$B$1048576,2,FALSE)</f>
        <v xml:space="preserve">Warehouse type and label (12 11 002) must be validated against the reference data codelist 10213. As per the item code list in the description </v>
      </c>
      <c r="E11" s="23" t="str">
        <f>VLOOKUP(D11,'Validation rule'!$B$2:$H$1048576,2,FALSE)</f>
        <v>Reference data validation</v>
      </c>
      <c r="F11" s="80">
        <f>VLOOKUP(D11,'Validation rule'!$B$2:$H$1048576,3,FALSE)</f>
        <v>10080</v>
      </c>
      <c r="G11" s="80" t="str">
        <f>VLOOKUP(D11,'Validation rule'!$B$2:$H$1048576,4,FALSE)</f>
        <v>DK1084</v>
      </c>
      <c r="H11" s="81" t="str">
        <f>VLOOKUP(D11,'Validation rule'!$B$2:$H$1048576,5,FALSE)</f>
        <v>Error in data element 12 11 002 "Warehouse type and label" does not exist in or is not valid, see codelist.</v>
      </c>
      <c r="I11" s="81" t="str">
        <f>VLOOKUP(D11,'Validation rule'!$B$2:$H$1048576,6,FALSE)</f>
        <v xml:space="preserve">Fejl i dataelement 12 11 002 "oplags type og navn" findes ikke eller er ikke validt, se kodeliste. </v>
      </c>
      <c r="J11" s="81" t="str">
        <f>VLOOKUP(D11,'Validation rule'!$B$2:$H$1048576,7,FALSE)</f>
        <v>FT-12557</v>
      </c>
      <c r="K11" s="81" t="s">
        <v>20</v>
      </c>
    </row>
    <row r="12" spans="1:12" s="14" customFormat="1" ht="92.25" customHeight="1" x14ac:dyDescent="0.25">
      <c r="A12" s="13"/>
      <c r="B12" s="87"/>
      <c r="C12" s="98" t="s">
        <v>189</v>
      </c>
      <c r="D12" s="23" t="str">
        <f>VLOOKUP(C12,'Validation rule'!$A$2:$B$1048576,2,FALSE)</f>
        <v>Additional fiscal reference Role' and label (13 16 031 000) must be in reference data codelist 10250</v>
      </c>
      <c r="E12" s="23" t="str">
        <f>VLOOKUP(D12,'Validation rule'!$B$2:$H$1048576,2,FALSE)</f>
        <v>Reference data validation</v>
      </c>
      <c r="F12" s="80">
        <f>VLOOKUP(D12,'Validation rule'!$B$2:$H$1048576,3,FALSE)</f>
        <v>10080</v>
      </c>
      <c r="G12" s="80"/>
      <c r="H12" s="81" t="str">
        <f>VLOOKUP(D12,'Validation rule'!$B$2:$H$1048576,5,FALSE)</f>
        <v>Error in data element 13 16 031 000, additional fiscal reference Role and label does not exist, see codelist.</v>
      </c>
      <c r="I12" s="81" t="str">
        <f>VLOOKUP(D12,'Validation rule'!$B$2:$H$1048576,6,FALSE)</f>
        <v>Fejl i dataelement 13 16 031 000, rollekode i supplerende skattereference findes ikke, se kodeliste.</v>
      </c>
      <c r="J12" s="81" t="str">
        <f>VLOOKUP(D12,'Validation rule'!$B$2:$H$1048576,7,FALSE)</f>
        <v>FT-12632, FT-15035</v>
      </c>
      <c r="K12" s="81" t="s">
        <v>20</v>
      </c>
    </row>
    <row r="13" spans="1:12" s="14" customFormat="1" ht="92.25" customHeight="1" x14ac:dyDescent="0.25">
      <c r="A13" s="13"/>
      <c r="B13" s="87"/>
      <c r="C13" s="97" t="s">
        <v>200</v>
      </c>
      <c r="D13" s="23" t="str">
        <f>VLOOKUP(C13,'Validation rule'!$A$2:$B$1048576,2,FALSE)</f>
        <v>Delivery terms INOCTERM code and label (14 01 035 )must be in refernce data codelist 10226</v>
      </c>
      <c r="E13" s="23" t="str">
        <f>VLOOKUP(D13,'Validation rule'!$B$2:$H$1048576,2,FALSE)</f>
        <v>Reference data validation</v>
      </c>
      <c r="F13" s="80">
        <f>VLOOKUP(D13,'Validation rule'!$B$2:$H$1048576,3,FALSE)</f>
        <v>10080</v>
      </c>
      <c r="G13" s="80"/>
      <c r="H13" s="81" t="str">
        <f>VLOOKUP(D13,'Validation rule'!$B$2:$H$1048576,5,FALSE)</f>
        <v>Error in data element 14 01 035, delivery terms INOCTERM code and label does not exist, see codelist.</v>
      </c>
      <c r="I13" s="81" t="str">
        <f>VLOOKUP(D13,'Validation rule'!$B$2:$H$1048576,6,FALSE)</f>
        <v>Fejl i dataelement 14 01 035, incoterm-kode i leveringsbetingelser findes ikke, se kodeliste.</v>
      </c>
      <c r="J13" s="81" t="str">
        <f>VLOOKUP(D13,'Validation rule'!$B$2:$H$1048576,7,FALSE)</f>
        <v>FT-12632</v>
      </c>
      <c r="K13" s="81" t="s">
        <v>20</v>
      </c>
    </row>
    <row r="14" spans="1:12" s="14" customFormat="1" ht="92.25" customHeight="1" x14ac:dyDescent="0.25">
      <c r="A14" s="13"/>
      <c r="B14" s="87"/>
      <c r="C14" s="120" t="s">
        <v>29</v>
      </c>
      <c r="D14" s="23" t="str">
        <f>VLOOKUP(C14,'Validation rule'!$A$2:$B$1048576,2,FALSE)</f>
        <v>If H1 then the 'requested procedure' (11 09 001 000) must only be one of 01, 07, 40, 42, 43, 44, 45, 46, 48, 61, 63, 68, then the previous procedure must be in the list of allowed combination for H1.</v>
      </c>
      <c r="E14" s="23" t="str">
        <f>VLOOKUP(D14,'Validation rule'!$B$2:$H$1048576,2,FALSE)</f>
        <v>Internal cross validation</v>
      </c>
      <c r="F14" s="80">
        <f>VLOOKUP(D14,'Validation rule'!$B$2:$H$1048576,3,FALSE)</f>
        <v>10080</v>
      </c>
      <c r="G14" s="87"/>
      <c r="H14" s="81" t="str">
        <f>VLOOKUP(D14,'Validation rule'!$B$2:$H$1048576,5,FALSE)</f>
        <v>Error: the combination of data element 11 09 001 000 requested procedure and data element 11 09 002 000 previous procedure is not allowed for H1.</v>
      </c>
      <c r="I14" s="81" t="str">
        <f>VLOOKUP(D14,'Validation rule'!$B$2:$H$1048576,6,FALSE)</f>
        <v>Fejl: kombinationen af dataelement 11 09 001 000 anmodet procedure og dataelement 11 09 002 000 forudgående procedure er ikke tilladt for H1.</v>
      </c>
      <c r="J14" s="81" t="str">
        <f>VLOOKUP(D14,'Validation rule'!$B$2:$H$1048576,7,FALSE)</f>
        <v>FT-6516 (H1)</v>
      </c>
      <c r="K14" s="120" t="s">
        <v>20</v>
      </c>
    </row>
    <row r="15" spans="1:12" s="13" customFormat="1" ht="37.5" customHeight="1" x14ac:dyDescent="0.25">
      <c r="A15" s="13">
        <v>8</v>
      </c>
      <c r="B15" s="87"/>
      <c r="C15" s="120" t="s">
        <v>30</v>
      </c>
      <c r="D15" s="23" t="str">
        <f>VLOOKUP(C15,'Validation rule'!$A$2:$B$1048576,2,FALSE)</f>
        <v xml:space="preserve"> If "requested procedure" (11 09 001 000) = 42, then "Additional fiscal reference" (13 16 000 000) must be filled in, Role (13 16 031 000) must be = FR2 </v>
      </c>
      <c r="E15" s="23" t="str">
        <f>VLOOKUP(D15,'Validation rule'!$B$2:$H$1048576,2,FALSE)</f>
        <v>Internal cross validation</v>
      </c>
      <c r="F15" s="80">
        <f>VLOOKUP(D15,'Validation rule'!$B$2:$H$1048576,3,FALSE)</f>
        <v>10080</v>
      </c>
      <c r="G15" s="87"/>
      <c r="H15" s="81" t="str">
        <f>VLOOKUP(D15,'Validation rule'!$B$2:$H$1048576,5,FALSE)</f>
        <v xml:space="preserve">Error: when requested procedure (11 09 001 000) = 42, then "Additional fiscal reference" (13 16 000 000) must be filled in and Role (13 16 031 000) must be FR2. </v>
      </c>
      <c r="I15" s="81" t="str">
        <f>VLOOKUP(D15,'Validation rule'!$B$2:$H$1048576,6,FALSE)</f>
        <v>Fejl: Når anmodede procedure (11 09 001 000) er 42, skal supplerende skattereference (13 16 000 000) være udfyldt og rolle
(13 16 031 000) skal være FR2.</v>
      </c>
      <c r="J15" s="81" t="str">
        <f>VLOOKUP(D15,'Validation rule'!$B$2:$H$1048576,7,FALSE)</f>
        <v>FT-6519 (H1)</v>
      </c>
      <c r="K15" s="81" t="s">
        <v>20</v>
      </c>
      <c r="L15" s="17"/>
    </row>
    <row r="16" spans="1:12" s="13" customFormat="1" ht="78.75" customHeight="1" x14ac:dyDescent="0.25">
      <c r="A16">
        <v>9</v>
      </c>
      <c r="B16" s="87"/>
      <c r="C16" s="149" t="s">
        <v>31</v>
      </c>
      <c r="D16" s="23" t="str">
        <f>VLOOKUP(C16,'Validation rule'!$A$2:$B$1048576,2,FALSE)</f>
        <v>If "requested procedure" (11 09 001 000) = 44, then authorisation (12 12 000 000) must be filled in, and referencenumber (12 02 001 000) must be = "DKEUSnr"  or additional information (12 02 000 000) must be filled in, additional information code 12 02 008 000) must be = 00100 (H1)</v>
      </c>
      <c r="E16" s="23" t="str">
        <f>VLOOKUP(C16,'Validation rule'!$A$2:$H$1048576,3,FALSE)</f>
        <v>Internal cross validation</v>
      </c>
      <c r="F16" s="23">
        <f>VLOOKUP(C16,'Validation rule'!$A$2:$H$1048576,4,FALSE)</f>
        <v>10080</v>
      </c>
      <c r="G16" s="23">
        <f>VLOOKUP(C16,'Validation rule'!$A$2:$H$1048576,5,FALSE)</f>
        <v>0</v>
      </c>
      <c r="H16" s="23" t="str">
        <f>VLOOKUP(C16,'Validation rule'!$A$2:$H$1048576,6,FALSE)</f>
        <v>Error: when requested procedure (11 09 001 000) = 44, then authorisation (12 12 000 000) must be DKEUS or additional information (12 02 000 000) must be filled in, additional information code 12 02 008 000) must be = 00100</v>
      </c>
      <c r="I16" s="23" t="str">
        <f>VLOOKUP(C16,'Validation rule'!$A$2:$H$1048576,7,FALSE)</f>
        <v>Fejl: Når anmodede procedure (11 09 001 000) er 44, skal der  henvises til bevilling DKEUS (12 12 000 000) eller anmodes om enkeltstående bevilling i supplerende oplysninger (12 02 008 000) kode = 00100.</v>
      </c>
      <c r="J16" s="23" t="str">
        <f>VLOOKUP(C16,'Validation rule'!$A$2:$H$1048576,8,FALSE)</f>
        <v>FT-21057 (H1)</v>
      </c>
      <c r="K16" s="120" t="s">
        <v>20</v>
      </c>
      <c r="L16" s="17"/>
    </row>
    <row r="17" spans="1:15" ht="135" x14ac:dyDescent="0.25">
      <c r="A17" s="13">
        <v>10</v>
      </c>
      <c r="B17" s="131" t="s">
        <v>425</v>
      </c>
      <c r="C17" s="141" t="s">
        <v>31</v>
      </c>
      <c r="D17" s="23" t="str">
        <f>VLOOKUP(C17,'Validation rule'!$A$2:$B$1048576,2,FALSE)</f>
        <v>If "requested procedure" (11 09 001 000) = 44, then authorisation (12 12 000 000) must be filled in, and referencenumber (12 02 001 000) must be = "DKEUSnr"  or additional information (12 02 000 000) must be filled in, additional information code 12 02 008 000) must be = 00100 (H1)</v>
      </c>
      <c r="E17" s="23" t="str">
        <f>VLOOKUP(C17,'Validation rule'!$A$2:$H$1048576,3,FALSE)</f>
        <v>Internal cross validation</v>
      </c>
      <c r="F17" s="23">
        <f>VLOOKUP(C17,'Validation rule'!$A$2:$H$1048576,4,FALSE)</f>
        <v>10080</v>
      </c>
      <c r="G17" s="132"/>
      <c r="H17" s="23" t="str">
        <f>VLOOKUP(C17,'Validation rule'!$A$2:$H$1048576,6,FALSE)</f>
        <v>Error: when requested procedure (11 09 001 000) = 44, then authorisation (12 12 000 000) must be DKEUS or additional information (12 02 000 000) must be filled in, additional information code 12 02 008 000) must be = 00100</v>
      </c>
      <c r="I17" s="23" t="str">
        <f>VLOOKUP(C17,'Validation rule'!$A$2:$H$1048576,7,FALSE)</f>
        <v>Fejl: Når anmodede procedure (11 09 001 000) er 44, skal der  henvises til bevilling DKEUS (12 12 000 000) eller anmodes om enkeltstående bevilling i supplerende oplysninger (12 02 008 000) kode = 00100.</v>
      </c>
      <c r="J17" s="23" t="str">
        <f>VLOOKUP(C17,'Validation rule'!$A$2:$H$1048576,8,FALSE)</f>
        <v>FT-21057 (H1)</v>
      </c>
      <c r="K17" s="133" t="s">
        <v>20</v>
      </c>
      <c r="L17" s="10"/>
    </row>
    <row r="18" spans="1:15" ht="34.5" customHeight="1" x14ac:dyDescent="0.25">
      <c r="A18">
        <v>11</v>
      </c>
      <c r="B18" s="87"/>
      <c r="C18" s="141" t="s">
        <v>31</v>
      </c>
      <c r="D18" s="23" t="str">
        <f>VLOOKUP(C18,'Validation rule'!$A$2:$B$1048576,2,FALSE)</f>
        <v>If "requested procedure" (11 09 001 000) = 44, then authorisation (12 12 000 000) must be filled in, and referencenumber (12 02 001 000) must be = "DKEUSnr"  or additional information (12 02 000 000) must be filled in, additional information code 12 02 008 000) must be = 00100 (H1)</v>
      </c>
      <c r="E18" s="23" t="str">
        <f>VLOOKUP(C18,'Validation rule'!$A$2:$H$1048576,3,FALSE)</f>
        <v>Internal cross validation</v>
      </c>
      <c r="F18" s="23">
        <f>VLOOKUP(C18,'Validation rule'!$A$2:$H$1048576,4,FALSE)</f>
        <v>10080</v>
      </c>
      <c r="G18" s="80"/>
      <c r="H18" s="23" t="str">
        <f>VLOOKUP(C18,'Validation rule'!$A$2:$H$1048576,6,FALSE)</f>
        <v>Error: when requested procedure (11 09 001 000) = 44, then authorisation (12 12 000 000) must be DKEUS or additional information (12 02 000 000) must be filled in, additional information code 12 02 008 000) must be = 00100</v>
      </c>
      <c r="I18" s="23" t="str">
        <f>VLOOKUP(C18,'Validation rule'!$A$2:$H$1048576,7,FALSE)</f>
        <v>Fejl: Når anmodede procedure (11 09 001 000) er 44, skal der  henvises til bevilling DKEUS (12 12 000 000) eller anmodes om enkeltstående bevilling i supplerende oplysninger (12 02 008 000) kode = 00100.</v>
      </c>
      <c r="J18" s="23" t="str">
        <f>VLOOKUP(C18,'Validation rule'!$A$2:$H$1048576,8,FALSE)</f>
        <v>FT-21057 (H1)</v>
      </c>
      <c r="K18" s="81" t="s">
        <v>20</v>
      </c>
      <c r="L18" s="10"/>
      <c r="O18" s="32"/>
    </row>
    <row r="19" spans="1:15" ht="75" customHeight="1" x14ac:dyDescent="0.25">
      <c r="A19" s="13">
        <v>12</v>
      </c>
      <c r="B19" s="87"/>
      <c r="C19" s="22" t="s">
        <v>40</v>
      </c>
      <c r="D19" s="23" t="str">
        <f>VLOOKUP(C19,'Validation rule'!$A$2:$B$1048576,2,FALSE)</f>
        <v>If "previous procedure" (11 09 002 000)= 71, then "Identification of warehouse" Type (12 11 002 000) and Identifier (12 11 015 000) are mandatory.</v>
      </c>
      <c r="E19" s="23" t="str">
        <f>VLOOKUP(D19,'Validation rule'!$B$2:$H$1048576,2,FALSE)</f>
        <v>Internal cross validation</v>
      </c>
      <c r="F19" s="80">
        <f>VLOOKUP(D19,'Validation rule'!$B$2:$H$1048576,3,FALSE)</f>
        <v>10080</v>
      </c>
      <c r="G19" s="80" t="str">
        <f>VLOOKUP(D19,'Validation rule'!$B$2:$H$1048576,4,FALSE)</f>
        <v>DK1098</v>
      </c>
      <c r="H19" s="81" t="str">
        <f>VLOOKUP(D19,'Validation rule'!$B$2:$H$1048576,5,FALSE)</f>
        <v>Error, when "previous procedure" (11 09 002 000)= 71, then "Identification of warehouse" Type (12 11 002 000) and Identifier (12 11 015 000) are mandatory</v>
      </c>
      <c r="I19" s="81" t="str">
        <f>VLOOKUP(D19,'Validation rule'!$B$2:$H$1048576,6,FALSE)</f>
        <v>Fejl, hvis forudgående procedure (11 09 002 000) er 71, skal identificering af oplag (12 11 002 000 og 12 11 015 000) være udfyldt.</v>
      </c>
      <c r="J19" s="81" t="str">
        <f>VLOOKUP(D19,'Validation rule'!$B$2:$H$1048576,7,FALSE)</f>
        <v>FT-6519 (H1)</v>
      </c>
      <c r="K19" s="81" t="s">
        <v>20</v>
      </c>
      <c r="L19" s="10"/>
    </row>
    <row r="20" spans="1:15" ht="88.5" customHeight="1" x14ac:dyDescent="0.25">
      <c r="A20" s="13">
        <v>13</v>
      </c>
      <c r="B20" s="87"/>
      <c r="C20" s="88" t="s">
        <v>40</v>
      </c>
      <c r="D20" s="23" t="str">
        <f>VLOOKUP(C20,'Validation rule'!$A$2:$B$1048576,2,FALSE)</f>
        <v>If "previous procedure" (11 09 002 000)= 71, then "Identification of warehouse" Type (12 11 002 000) and Identifier (12 11 015 000) are mandatory.</v>
      </c>
      <c r="E20" s="23" t="str">
        <f>VLOOKUP(D20,'Validation rule'!$B$2:$H$1048576,2,FALSE)</f>
        <v>Internal cross validation</v>
      </c>
      <c r="F20" s="80">
        <f>VLOOKUP(D20,'Validation rule'!$B$2:$H$1048576,3,FALSE)</f>
        <v>10080</v>
      </c>
      <c r="G20" s="80" t="str">
        <f>VLOOKUP(D20,'Validation rule'!$B$2:$H$1048576,4,FALSE)</f>
        <v>DK1098</v>
      </c>
      <c r="H20" s="81" t="str">
        <f>VLOOKUP(D20,'Validation rule'!$B$2:$H$1048576,5,FALSE)</f>
        <v>Error, when "previous procedure" (11 09 002 000)= 71, then "Identification of warehouse" Type (12 11 002 000) and Identifier (12 11 015 000) are mandatory</v>
      </c>
      <c r="I20" s="81" t="str">
        <f>VLOOKUP(D20,'Validation rule'!$B$2:$H$1048576,6,FALSE)</f>
        <v>Fejl, hvis forudgående procedure (11 09 002 000) er 71, skal identificering af oplag (12 11 002 000 og 12 11 015 000) være udfyldt.</v>
      </c>
      <c r="J20" s="81" t="str">
        <f>VLOOKUP(D20,'Validation rule'!$B$2:$H$1048576,7,FALSE)</f>
        <v>FT-6519 (H1)</v>
      </c>
      <c r="K20" s="81" t="s">
        <v>20</v>
      </c>
      <c r="L20" s="10"/>
    </row>
    <row r="21" spans="1:15" ht="94.5" customHeight="1" x14ac:dyDescent="0.25">
      <c r="A21">
        <v>14</v>
      </c>
      <c r="B21" s="87"/>
      <c r="C21" s="143" t="s">
        <v>32</v>
      </c>
      <c r="D21" s="23" t="str">
        <f>VLOOKUP(C21,'Validation rule'!$A$2:$B$1048576,2,FALSE)</f>
        <v xml:space="preserve">If "requested procedure" (11 09 001 000) = 48 or 61, then authorisation (12 12 000 000) must be filled in, and referencenumber (12 02 001 000) must be = "DKOPO&lt;nr&gt;"  or additional information (12 02 000 000) must be filled in, additional information code 12 02 008 000) must be = 00100 </v>
      </c>
      <c r="E21" s="23" t="str">
        <f>VLOOKUP(C21,'Validation rule'!$A$2:$H$1048576,3,FALSE)</f>
        <v>Internal cross validation</v>
      </c>
      <c r="F21" s="23">
        <f>VLOOKUP(C21,'Validation rule'!$A$2:$H$1048576,4,FALSE)</f>
        <v>10080</v>
      </c>
      <c r="G21" s="23"/>
      <c r="H21" s="23" t="str">
        <f>VLOOKUP(C21,'Validation rule'!$A$2:$H$1048576,6,FALSE)</f>
        <v>Error: when requested procedure (11 09 001 000) = 48 or 61, then authorisation (12 12 000 000) must be DKOPO or additional information (12 02 000 000) must be filled in, additional information code 12 02 008 000) must be = 00100</v>
      </c>
      <c r="I21" s="23" t="str">
        <f>VLOOKUP(C21,'Validation rule'!$A$2:$H$1048576,7,FALSE)</f>
        <v>Fejl: Når anmodede procedure (11 09 001 000) er 48 or 61, skal der henvises til bevilling DKOPO (12 12 000 000) eller anmodes om enkeltstående bevilling i supplerende oplysninger (12 02 008 000) kode = 00100.</v>
      </c>
      <c r="J21" s="23" t="str">
        <f>VLOOKUP(C21,'Validation rule'!$A$2:$H$1048576,8,FALSE)</f>
        <v>FT-21057 (H1)</v>
      </c>
      <c r="K21" s="120" t="s">
        <v>20</v>
      </c>
      <c r="L21" s="10"/>
    </row>
    <row r="22" spans="1:15" ht="99" customHeight="1" x14ac:dyDescent="0.25">
      <c r="A22" s="13">
        <v>15</v>
      </c>
      <c r="B22" s="131"/>
      <c r="C22" s="143" t="s">
        <v>32</v>
      </c>
      <c r="D22" s="23" t="str">
        <f>VLOOKUP(C22,'Validation rule'!$A$2:$B$1048576,2,FALSE)</f>
        <v xml:space="preserve">If "requested procedure" (11 09 001 000) = 48 or 61, then authorisation (12 12 000 000) must be filled in, and referencenumber (12 02 001 000) must be = "DKOPO&lt;nr&gt;"  or additional information (12 02 000 000) must be filled in, additional information code 12 02 008 000) must be = 00100 </v>
      </c>
      <c r="E22" s="23" t="str">
        <f>VLOOKUP(C22,'Validation rule'!$A$2:$H$1048576,3,FALSE)</f>
        <v>Internal cross validation</v>
      </c>
      <c r="F22" s="23">
        <f>VLOOKUP(C22,'Validation rule'!$A$2:$H$1048576,4,FALSE)</f>
        <v>10080</v>
      </c>
      <c r="G22" s="132"/>
      <c r="H22" s="23" t="str">
        <f>VLOOKUP(C22,'Validation rule'!$A$2:$H$1048576,6,FALSE)</f>
        <v>Error: when requested procedure (11 09 001 000) = 48 or 61, then authorisation (12 12 000 000) must be DKOPO or additional information (12 02 000 000) must be filled in, additional information code 12 02 008 000) must be = 00100</v>
      </c>
      <c r="I22" s="23" t="str">
        <f>VLOOKUP(C22,'Validation rule'!$A$2:$H$1048576,7,FALSE)</f>
        <v>Fejl: Når anmodede procedure (11 09 001 000) er 48 or 61, skal der henvises til bevilling DKOPO (12 12 000 000) eller anmodes om enkeltstående bevilling i supplerende oplysninger (12 02 008 000) kode = 00100.</v>
      </c>
      <c r="J22" s="23" t="str">
        <f>VLOOKUP(C22,'Validation rule'!$A$2:$H$1048576,8,FALSE)</f>
        <v>FT-21057 (H1)</v>
      </c>
      <c r="K22" s="133" t="s">
        <v>20</v>
      </c>
      <c r="L22" s="10"/>
    </row>
    <row r="23" spans="1:15" ht="94.5" customHeight="1" x14ac:dyDescent="0.25">
      <c r="A23">
        <v>16</v>
      </c>
      <c r="B23" s="87"/>
      <c r="C23" s="138" t="s">
        <v>32</v>
      </c>
      <c r="D23" s="23" t="str">
        <f>VLOOKUP(C23,'Validation rule'!$A$2:$B$1048576,2,FALSE)</f>
        <v xml:space="preserve">If "requested procedure" (11 09 001 000) = 48 or 61, then authorisation (12 12 000 000) must be filled in, and referencenumber (12 02 001 000) must be = "DKOPO&lt;nr&gt;"  or additional information (12 02 000 000) must be filled in, additional information code 12 02 008 000) must be = 00100 </v>
      </c>
      <c r="E23" s="23" t="str">
        <f>VLOOKUP(C23,'Validation rule'!$A$2:$H$1048576,3,FALSE)</f>
        <v>Internal cross validation</v>
      </c>
      <c r="F23" s="23">
        <f>VLOOKUP(C23,'Validation rule'!$A$2:$H$1048576,4,FALSE)</f>
        <v>10080</v>
      </c>
      <c r="G23" s="80"/>
      <c r="H23" s="23" t="str">
        <f>VLOOKUP(C23,'Validation rule'!$A$2:$H$1048576,6,FALSE)</f>
        <v>Error: when requested procedure (11 09 001 000) = 48 or 61, then authorisation (12 12 000 000) must be DKOPO or additional information (12 02 000 000) must be filled in, additional information code 12 02 008 000) must be = 00100</v>
      </c>
      <c r="I23" s="23" t="str">
        <f>VLOOKUP(C23,'Validation rule'!$A$2:$H$1048576,7,FALSE)</f>
        <v>Fejl: Når anmodede procedure (11 09 001 000) er 48 or 61, skal der henvises til bevilling DKOPO (12 12 000 000) eller anmodes om enkeltstående bevilling i supplerende oplysninger (12 02 008 000) kode = 00100.</v>
      </c>
      <c r="J23" s="23" t="str">
        <f>VLOOKUP(C23,'Validation rule'!$A$2:$H$1048576,8,FALSE)</f>
        <v>FT-21057 (H1)</v>
      </c>
      <c r="K23" s="81" t="s">
        <v>20</v>
      </c>
      <c r="L23" s="10"/>
    </row>
    <row r="24" spans="1:15" ht="105.75" customHeight="1" x14ac:dyDescent="0.25">
      <c r="A24" s="13">
        <v>17</v>
      </c>
      <c r="B24" s="87"/>
      <c r="C24" s="120" t="s">
        <v>33</v>
      </c>
      <c r="D24" s="23" t="str">
        <f>VLOOKUP(C24,'Validation rule'!$A$2:$B$1048576,2,FALSE)</f>
        <v>If "requested procedure" (11 09 001 000) = 63, then "Additional fiscal reference" (13 16 000 000) must be filled in, Role (13 16 031 000) must be = FR2</v>
      </c>
      <c r="E24" s="23" t="str">
        <f>VLOOKUP(D24,'Validation rule'!$B$2:$H$1048576,2,FALSE)</f>
        <v>Internal cross validation</v>
      </c>
      <c r="F24" s="80">
        <f>VLOOKUP(D24,'Validation rule'!$B$2:$H$1048576,3,FALSE)</f>
        <v>10080</v>
      </c>
      <c r="G24" s="80"/>
      <c r="H24" s="81" t="str">
        <f>VLOOKUP(D24,'Validation rule'!$B$2:$H$1048576,5,FALSE)</f>
        <v>Error: when requested procedure (11 09 001 000) = 63, then "additional fiscal reference" (13 16 000 000) must be filled in, and Role  (13 16 031 000) must be = FR2</v>
      </c>
      <c r="I24" s="81" t="str">
        <f>VLOOKUP(D24,'Validation rule'!$B$2:$H$1048576,6,FALSE)</f>
        <v>Fejl: Når anmodede procedure (11 09 001 000) er 63, skal supplerende skattereference (13 16 000 000) være udfyldt og rolle
(13 16 031 000) skal være FR2.</v>
      </c>
      <c r="J24" s="81" t="str">
        <f>VLOOKUP(D24,'Validation rule'!$B$2:$H$1048576,7,FALSE)</f>
        <v>FT-6519 (H1)</v>
      </c>
      <c r="K24" s="120" t="s">
        <v>20</v>
      </c>
      <c r="L24" s="10"/>
    </row>
    <row r="25" spans="1:15" ht="89.25" customHeight="1" x14ac:dyDescent="0.25">
      <c r="A25" s="13">
        <v>18</v>
      </c>
      <c r="B25" s="87"/>
      <c r="C25" s="141" t="s">
        <v>33</v>
      </c>
      <c r="D25" s="23" t="str">
        <f>VLOOKUP(C25,'Validation rule'!$A$2:$B$1048576,2,FALSE)</f>
        <v>If "requested procedure" (11 09 001 000) = 63, then "Additional fiscal reference" (13 16 000 000) must be filled in, Role (13 16 031 000) must be = FR2</v>
      </c>
      <c r="E25" s="23" t="str">
        <f>VLOOKUP(D25,'Validation rule'!$B$2:$H$1048576,2,FALSE)</f>
        <v>Internal cross validation</v>
      </c>
      <c r="F25" s="80">
        <f>VLOOKUP(D25,'Validation rule'!$B$2:$H$1048576,3,FALSE)</f>
        <v>10080</v>
      </c>
      <c r="G25" s="80"/>
      <c r="H25" s="81" t="str">
        <f>VLOOKUP(D25,'Validation rule'!$B$2:$H$1048576,5,FALSE)</f>
        <v>Error: when requested procedure (11 09 001 000) = 63, then "additional fiscal reference" (13 16 000 000) must be filled in, and Role  (13 16 031 000) must be = FR2</v>
      </c>
      <c r="I25" s="81" t="str">
        <f>VLOOKUP(D25,'Validation rule'!$B$2:$H$1048576,6,FALSE)</f>
        <v>Fejl: Når anmodede procedure (11 09 001 000) er 63, skal supplerende skattereference (13 16 000 000) være udfyldt og rolle
(13 16 031 000) skal være FR2.</v>
      </c>
      <c r="J25" s="81" t="str">
        <f>VLOOKUP(D25,'Validation rule'!$B$2:$H$1048576,7,FALSE)</f>
        <v>FT-6519 (H1)</v>
      </c>
      <c r="K25" s="81" t="s">
        <v>20</v>
      </c>
      <c r="L25" s="10"/>
    </row>
    <row r="26" spans="1:15" ht="90" x14ac:dyDescent="0.25">
      <c r="A26">
        <v>19</v>
      </c>
      <c r="B26" s="87"/>
      <c r="C26" s="144" t="s">
        <v>41</v>
      </c>
      <c r="D26" s="23" t="str">
        <f>VLOOKUP(C26,'Validation rule'!$A$2:$B$1048576,2,FALSE)</f>
        <v>If "previous procedure" (11 09 002 000) = 71 or 78, then country of dispatch/export (16 06 000 000) must be in list of EU-country (AT, BE, CY, CZ, DE, DK, EE, ES, FI, FR, GR, HU, IE, IT, LT, LV, LU, MT, NL, PL, PT, RO, SE, SI, SK, XR) (H1)</v>
      </c>
      <c r="E26" s="23" t="str">
        <f>VLOOKUP(D26,'Validation rule'!$B$2:$H$1048576,2,FALSE)</f>
        <v>Internal cross validation</v>
      </c>
      <c r="F26" s="80">
        <f>VLOOKUP(D26,'Validation rule'!$B$2:$H$1048576,3,FALSE)</f>
        <v>10080</v>
      </c>
      <c r="G26" s="87"/>
      <c r="H26" s="81" t="str">
        <f>VLOOKUP(D26,'Validation rule'!$B$2:$H$1048576,5,FALSE)</f>
        <v>Error: country of dispatch/export (16 06) and country of origin (16 08) must be DK or EU for the combination of procedure code.</v>
      </c>
      <c r="I26" s="81" t="str">
        <f>VLOOKUP(D26,'Validation rule'!$B$2:$H$1048576,6,FALSE)</f>
        <v>Fejl: afsendelsesland og oprindelsesland skal være DK eller EU-land for den valgte procedurekode.</v>
      </c>
      <c r="J26" s="81" t="str">
        <f>VLOOKUP(D26,'Validation rule'!$B$2:$H$1048576,7,FALSE)</f>
        <v xml:space="preserve">FT-6519 (H1)
</v>
      </c>
      <c r="K26" s="120" t="s">
        <v>20</v>
      </c>
      <c r="L26" s="10"/>
    </row>
    <row r="27" spans="1:15" ht="60" x14ac:dyDescent="0.25">
      <c r="A27" s="13">
        <v>20</v>
      </c>
      <c r="B27" s="87"/>
      <c r="C27" s="120" t="s">
        <v>34</v>
      </c>
      <c r="D27" s="23" t="str">
        <f>VLOOKUP(C27,'Validation rule'!$A$2:$B$1048576,2,FALSE)</f>
        <v>If "requested procedure" (11 09 001 000) = 46, then authorisation (12 12 000 000) must be filled in, and referencenumber (12 02 001 000) must be = "DKOPO&lt;nr&gt;"</v>
      </c>
      <c r="E27" s="23" t="str">
        <f>VLOOKUP(D27,'Validation rule'!$B$2:$H$1048576,2,FALSE)</f>
        <v>Internal cross validation</v>
      </c>
      <c r="F27" s="80">
        <f>VLOOKUP(D27,'Validation rule'!$B$2:$H$1048576,3,FALSE)</f>
        <v>10080</v>
      </c>
      <c r="G27" s="80"/>
      <c r="H27" s="23" t="str">
        <f>VLOOKUP(C27,'Validation rule'!$A$2:$H$1048576,6,FALSE)</f>
        <v>Error: when requested procedure (11 09 001 000) = 46, then authorisation (12 12 000 000) must be DKOPO</v>
      </c>
      <c r="I27" s="23" t="str">
        <f>VLOOKUP(C27,'Validation rule'!$A$2:$H$1048576,7,FALSE)</f>
        <v>Fejl: Når anmodede procedure (11 09 001 000) er 46, skal der henvises til en bevilling DKOPO (12 12 000 000)</v>
      </c>
      <c r="J27" s="81" t="str">
        <f>VLOOKUP(D27,'Validation rule'!$B$2:$H$1048576,7,FALSE)</f>
        <v>FT-21057 (H1)</v>
      </c>
      <c r="K27" s="120" t="s">
        <v>20</v>
      </c>
      <c r="L27" s="10"/>
    </row>
    <row r="28" spans="1:15" x14ac:dyDescent="0.25">
      <c r="A28">
        <v>21</v>
      </c>
      <c r="B28" s="87"/>
      <c r="C28" s="22"/>
      <c r="D28" s="23" t="e">
        <f>VLOOKUP(C28,'Validation rule'!$A$2:$B$1048576,2,FALSE)</f>
        <v>#N/A</v>
      </c>
      <c r="E28" s="23" t="e">
        <f>VLOOKUP(D28,'Validation rule'!$B$2:$H$1048576,2,FALSE)</f>
        <v>#N/A</v>
      </c>
      <c r="F28" s="80" t="e">
        <f>VLOOKUP(D28,'Validation rule'!$B$2:$H$1048576,3,FALSE)</f>
        <v>#N/A</v>
      </c>
      <c r="G28" s="80"/>
      <c r="H28" s="81" t="e">
        <f>VLOOKUP(D28,'Validation rule'!$B$2:$H$1048576,5,FALSE)</f>
        <v>#N/A</v>
      </c>
      <c r="I28" s="81" t="e">
        <f>VLOOKUP(D28,'Validation rule'!$B$2:$H$1048576,6,FALSE)</f>
        <v>#N/A</v>
      </c>
      <c r="J28" s="81" t="e">
        <f>VLOOKUP(D28,'Validation rule'!$B$2:$H$1048576,7,FALSE)</f>
        <v>#N/A</v>
      </c>
      <c r="K28" s="81" t="s">
        <v>20</v>
      </c>
      <c r="L28" s="10"/>
    </row>
    <row r="29" spans="1:15" ht="79.5" customHeight="1" x14ac:dyDescent="0.25">
      <c r="A29" s="13">
        <v>22</v>
      </c>
      <c r="B29" s="87"/>
      <c r="C29" s="88"/>
      <c r="D29" s="23" t="e">
        <f>VLOOKUP(C29,'Validation rule'!$A$2:$B$1048576,2,FALSE)</f>
        <v>#N/A</v>
      </c>
      <c r="E29" s="23" t="e">
        <f>VLOOKUP(D29,'Validation rule'!$B$2:$H$1048576,2,FALSE)</f>
        <v>#N/A</v>
      </c>
      <c r="F29" s="80" t="e">
        <f>VLOOKUP(D29,'Validation rule'!$B$2:$H$1048576,3,FALSE)</f>
        <v>#N/A</v>
      </c>
      <c r="G29" s="80"/>
      <c r="H29" s="81"/>
      <c r="I29" s="81"/>
      <c r="J29" s="81" t="e">
        <f>VLOOKUP(D29,'Validation rule'!$B$2:$H$1048576,7,FALSE)</f>
        <v>#N/A</v>
      </c>
      <c r="K29" s="81" t="s">
        <v>20</v>
      </c>
      <c r="L29" s="10"/>
    </row>
    <row r="30" spans="1:15" ht="77.25" customHeight="1" x14ac:dyDescent="0.25">
      <c r="A30" s="13">
        <v>23</v>
      </c>
      <c r="B30" s="87"/>
      <c r="C30" s="138" t="s">
        <v>30</v>
      </c>
      <c r="D30" s="23" t="str">
        <f>VLOOKUP(C30,'Validation rule'!$A$2:$B$1048576,2,FALSE)</f>
        <v xml:space="preserve"> If "requested procedure" (11 09 001 000) = 42, then "Additional fiscal reference" (13 16 000 000) must be filled in, Role (13 16 031 000) must be = FR2 </v>
      </c>
      <c r="E30" s="23" t="str">
        <f>VLOOKUP(D30,'Validation rule'!$B$2:$H$1048576,2,FALSE)</f>
        <v>Internal cross validation</v>
      </c>
      <c r="F30" s="80">
        <f>VLOOKUP(D30,'Validation rule'!$B$2:$H$1048576,3,FALSE)</f>
        <v>10080</v>
      </c>
      <c r="G30" s="80"/>
      <c r="H30" s="81" t="str">
        <f>VLOOKUP(D30,'Validation rule'!$B$2:$H$1048576,5,FALSE)</f>
        <v xml:space="preserve">Error: when requested procedure (11 09 001 000) = 42, then "Additional fiscal reference" (13 16 000 000) must be filled in and Role (13 16 031 000) must be FR2. </v>
      </c>
      <c r="I30" s="81" t="str">
        <f>VLOOKUP(D30,'Validation rule'!$B$2:$H$1048576,6,FALSE)</f>
        <v>Fejl: Når anmodede procedure (11 09 001 000) er 42, skal supplerende skattereference (13 16 000 000) være udfyldt og rolle
(13 16 031 000) skal være FR2.</v>
      </c>
      <c r="J30" s="81" t="str">
        <f>VLOOKUP(D30,'Validation rule'!$B$2:$H$1048576,7,FALSE)</f>
        <v>FT-6519 (H1)</v>
      </c>
      <c r="K30" s="81" t="s">
        <v>426</v>
      </c>
      <c r="L30" s="10"/>
    </row>
    <row r="31" spans="1:15" ht="62.25" customHeight="1" x14ac:dyDescent="0.25">
      <c r="A31">
        <v>24</v>
      </c>
      <c r="B31" s="87"/>
      <c r="C31" s="22" t="s">
        <v>45</v>
      </c>
      <c r="D31" s="23" t="str">
        <f>VLOOKUP(C31,'Validation rule'!$A$2:$B$1048576,2,FALSE)</f>
        <v>Additional procedure' (11 10 000 000) must be contained in the reference data list.</v>
      </c>
      <c r="E31" s="23" t="str">
        <f>VLOOKUP(D31,'Validation rule'!$B$2:$H$1048576,2,FALSE)</f>
        <v>Reference data validation</v>
      </c>
      <c r="F31" s="80">
        <f>VLOOKUP(D31,'Validation rule'!$B$2:$H$1048576,3,FALSE)</f>
        <v>10080</v>
      </c>
      <c r="G31" s="80" t="str">
        <f>VLOOKUP(D31,'Validation rule'!$B$2:$H$1048576,4,FALSE)</f>
        <v>DK1001</v>
      </c>
      <c r="H31" s="81" t="str">
        <f>VLOOKUP(D31,'Validation rule'!$B$2:$H$1048576,5,FALSE)</f>
        <v>Error in 'Additional procedure' (11 10 000 000), the  procedure code is not correct.</v>
      </c>
      <c r="I31" s="81" t="str">
        <f>VLOOKUP(D31,'Validation rule'!$B$2:$H$1048576,6,FALSE)</f>
        <v>Fejl i 'Supplerende Procedure' (11 10 000 000), proceduren er forkert eller findes ikke, se kodeliste.</v>
      </c>
      <c r="J31" s="81" t="str">
        <f>VLOOKUP(D31,'Validation rule'!$B$2:$H$1048576,7,FALSE)</f>
        <v>FT-2392</v>
      </c>
      <c r="K31" s="81" t="s">
        <v>17</v>
      </c>
      <c r="L31" s="10"/>
    </row>
    <row r="32" spans="1:15" ht="87.95" customHeight="1" x14ac:dyDescent="0.25">
      <c r="A32" s="13">
        <v>25</v>
      </c>
      <c r="B32" s="87"/>
      <c r="C32" s="22" t="s">
        <v>186</v>
      </c>
      <c r="D32" s="23" t="str">
        <f>VLOOKUP(C32,'Validation rule'!$A$2:$B$1048576,2,FALSE)</f>
        <v>When 'Additional fiscal references identification No.' (13 16 034 000) is filled, then 'Harmonized System subheading code' (18 09 056 000) must not have the format 99xxxx</v>
      </c>
      <c r="E32" s="23">
        <f>VLOOKUP(D32,'Validation rule'!$B$2:$H$1048576,2,FALSE)</f>
        <v>0</v>
      </c>
      <c r="F32" s="80">
        <f>VLOOKUP(D32,'Validation rule'!$B$2:$H$1048576,3,FALSE)</f>
        <v>10080</v>
      </c>
      <c r="G32" s="80" t="str">
        <f>VLOOKUP(D32,'Validation rule'!$B$2:$H$1048576,4,FALSE)</f>
        <v>DK1010</v>
      </c>
      <c r="H32" s="81" t="str">
        <f>VLOOKUP(D32,'Validation rule'!$B$2:$H$1048576,5,FALSE)</f>
        <v>When additional fiscal reference has been specified, then  'Harmonized System subheading code' (18 09 056 000) must not have the format 99xxxx.</v>
      </c>
      <c r="I32" s="81" t="str">
        <f>VLOOKUP(D32,'Validation rule'!$B$2:$H$1048576,6,FALSE)</f>
        <v>Fejl i varekode (18 09 056 000), varekode kan ikke have format 99xxxx, når Identifikationsnummer for supplerende skattereference er udfyldt.</v>
      </c>
      <c r="J32" s="81" t="str">
        <f>VLOOKUP(D32,'Validation rule'!$B$2:$H$1048576,7,FALSE)</f>
        <v>FT-2442
FT-15035</v>
      </c>
      <c r="K32" s="81" t="s">
        <v>17</v>
      </c>
      <c r="L32" s="10"/>
    </row>
    <row r="33" spans="1:12" ht="93" customHeight="1" x14ac:dyDescent="0.25">
      <c r="A33">
        <v>26</v>
      </c>
      <c r="B33" s="92" t="s">
        <v>427</v>
      </c>
      <c r="C33" s="22" t="s">
        <v>186</v>
      </c>
      <c r="D33" s="23" t="str">
        <f>VLOOKUP(C33,'Validation rule'!$A$2:$B$1048576,2,FALSE)</f>
        <v>When 'Additional fiscal references identification No.' (13 16 034 000) is filled, then 'Harmonized System subheading code' (18 09 056 000) must not have the format 99xxxx</v>
      </c>
      <c r="E33" s="23">
        <f>VLOOKUP(D33,'Validation rule'!$B$2:$H$1048576,2,FALSE)</f>
        <v>0</v>
      </c>
      <c r="F33" s="80">
        <f>VLOOKUP(D33,'Validation rule'!$B$2:$H$1048576,3,FALSE)</f>
        <v>10080</v>
      </c>
      <c r="G33" s="80" t="str">
        <f>VLOOKUP(D33,'Validation rule'!$B$2:$H$1048576,4,FALSE)</f>
        <v>DK1010</v>
      </c>
      <c r="H33" s="81" t="str">
        <f>VLOOKUP(D33,'Validation rule'!$B$2:$H$1048576,5,FALSE)</f>
        <v>When additional fiscal reference has been specified, then  'Harmonized System subheading code' (18 09 056 000) must not have the format 99xxxx.</v>
      </c>
      <c r="I33" s="81" t="str">
        <f>VLOOKUP(D33,'Validation rule'!$B$2:$H$1048576,6,FALSE)</f>
        <v>Fejl i varekode (18 09 056 000), varekode kan ikke have format 99xxxx, når Identifikationsnummer for supplerende skattereference er udfyldt.</v>
      </c>
      <c r="J33" s="81" t="str">
        <f>VLOOKUP(D33,'Validation rule'!$B$2:$H$1048576,7,FALSE)</f>
        <v>FT-2442
FT-15035</v>
      </c>
      <c r="K33" s="81" t="s">
        <v>17</v>
      </c>
      <c r="L33" s="10"/>
    </row>
    <row r="34" spans="1:12" ht="104.25" customHeight="1" x14ac:dyDescent="0.25">
      <c r="B34" s="90"/>
      <c r="C34" s="142" t="s">
        <v>296</v>
      </c>
      <c r="D34" s="23" t="str">
        <f>VLOOKUP(C34,'Validation rule'!$A$2:$B$1048576,2,FALSE)</f>
        <v>If 'Qualifier of identification' (16 15 046 000)  = 'Y' then 'Authorisation number' (16 15 052 000) must be DKTST_n9.</v>
      </c>
      <c r="E34" s="23" t="str">
        <f>VLOOKUP(D34,'Validation rule'!$B$2:$H$1048576,2,FALSE)</f>
        <v>Internal cross validation</v>
      </c>
      <c r="F34" s="80">
        <f>VLOOKUP(D34,'Validation rule'!$B$2:$H$1048576,3,FALSE)</f>
        <v>10080</v>
      </c>
      <c r="G34" s="80" t="str">
        <f>VLOOKUP(D34,'Validation rule'!$B$2:$H$1048576,4,FALSE)</f>
        <v>DK2008</v>
      </c>
      <c r="H34" s="81" t="str">
        <f>VLOOKUP(D34,'Validation rule'!$B$2:$H$1048576,5,FALSE)</f>
        <v>Error in 'Authorisationnumber' (16 15 052 000), number is not entered correctly, authorisation code must be DKTST_n9.</v>
      </c>
      <c r="I34" s="81" t="str">
        <f>VLOOKUP(D34,'Validation rule'!$B$2:$H$1048576,6,FALSE)</f>
        <v>Fejl i "Lokalisering af varerne" (16 15 052 000), bevillingskode eller journalnummer er ikke angivet korrekt, bevillingskode skal være DKTST_n9.</v>
      </c>
      <c r="J34" s="81" t="str">
        <f>VLOOKUP(D34,'Validation rule'!$B$2:$H$1048576,7,FALSE)</f>
        <v>FT-8019, FT-15035</v>
      </c>
      <c r="K34" s="81" t="s">
        <v>17</v>
      </c>
      <c r="L34" s="10"/>
    </row>
    <row r="35" spans="1:12" ht="138.75" customHeight="1" x14ac:dyDescent="0.25">
      <c r="B35" s="90"/>
      <c r="C35" s="145" t="s">
        <v>308</v>
      </c>
      <c r="D35" s="23" t="str">
        <f>VLOOKUP(C35,'Validation rule'!$A$2:$B$1048576,2,FALSE)</f>
        <v>The system must validate the data element  'Aditional identifier' (16 15 053 000) is valid on the day of validation in DK-CRS</v>
      </c>
      <c r="E35" s="23" t="str">
        <f>VLOOKUP(D35,'Validation rule'!$B$2:$H$1048576,2,FALSE)</f>
        <v>External validation
DK-CRS</v>
      </c>
      <c r="F35" s="80">
        <f>VLOOKUP(D35,'Validation rule'!$B$2:$H$1048576,3,FALSE)</f>
        <v>10080</v>
      </c>
      <c r="G35" s="80" t="str">
        <f>VLOOKUP(D35,'Validation rule'!$B$2:$H$1048576,4,FALSE)</f>
        <v>DK2019</v>
      </c>
      <c r="H35" s="81" t="str">
        <f>VLOOKUP(D35,'Validation rule'!$B$2:$H$1048576,5,FALSE)</f>
        <v>Error in "Location of goods" (16 15 053 000), "Aditional identifier" does not exist.</v>
      </c>
      <c r="I35" s="81" t="str">
        <f>VLOOKUP(D35,'Validation rule'!$B$2:$H$1048576,6,FALSE)</f>
        <v>Fejl i "Lokalisering af varerne" (16 15 053 000), Adresseløbenummer findes ikke.</v>
      </c>
      <c r="J35" s="81" t="str">
        <f>VLOOKUP(D35,'Validation rule'!$B$2:$H$1048576,7,FALSE)</f>
        <v>FT-13013
FT-6517
EKS-3868</v>
      </c>
      <c r="K35" s="81" t="s">
        <v>17</v>
      </c>
      <c r="L35" s="10"/>
    </row>
    <row r="36" spans="1:12" ht="104.25" customHeight="1" x14ac:dyDescent="0.25">
      <c r="B36" s="87"/>
      <c r="C36" s="29" t="s">
        <v>59</v>
      </c>
      <c r="D36" s="23" t="str">
        <f>VLOOKUP(C36,'Validation rule'!$A$2:$B$1048576,2,FALSE)</f>
        <v>Simplified declaration/Previous documents' (12 01 002 000) the type of entry must be contained in the reference data list.</v>
      </c>
      <c r="E36" s="23" t="str">
        <f>VLOOKUP(D36,'Validation rule'!$B$2:$H$1048576,2,FALSE)</f>
        <v>Reference data validation</v>
      </c>
      <c r="F36" s="80">
        <f>VLOOKUP(D36,'Validation rule'!$B$2:$H$1048576,3,FALSE)</f>
        <v>10080</v>
      </c>
      <c r="G36" s="80" t="str">
        <f>VLOOKUP(D36,'Validation rule'!$B$2:$H$1048576,4,FALSE)</f>
        <v>DK1002</v>
      </c>
      <c r="H36" s="81" t="str">
        <f>VLOOKUP(D36,'Validation rule'!$B$2:$H$1048576,5,FALSE)</f>
        <v>Error in "Previous documents type" (12 01 002 000), not relevant to the type of declaration or does not exist.</v>
      </c>
      <c r="I36" s="81" t="str">
        <f>VLOOKUP(D36,'Validation rule'!$B$2:$H$1048576,6,FALSE)</f>
        <v>Fejl i "Forudgående Dokument type" (12 01 002 000) ikke relevant for angivelsestypen eller findes ikke, se codeliste.</v>
      </c>
      <c r="J36" s="81" t="str">
        <f>VLOOKUP(D36,'Validation rule'!$B$2:$H$1048576,7,FALSE)</f>
        <v>FT-2392, FT-15035</v>
      </c>
      <c r="K36" s="81" t="s">
        <v>17</v>
      </c>
      <c r="L36" s="10"/>
    </row>
    <row r="37" spans="1:12" ht="45.75" customHeight="1" x14ac:dyDescent="0.25">
      <c r="A37" s="13">
        <v>27</v>
      </c>
      <c r="B37" s="87"/>
      <c r="C37" s="22" t="s">
        <v>78</v>
      </c>
      <c r="D37" s="23" t="str">
        <f>VLOOKUP(C37,'Validation rule'!$A$2:$B$1048576,2,FALSE)</f>
        <v>In 'Supporting document type' (12 03 002 000) the type of entry must be in the reference data list.</v>
      </c>
      <c r="E37" s="23" t="str">
        <f>VLOOKUP(D37,'Validation rule'!$B$2:$H$1048576,2,FALSE)</f>
        <v>Reference data validation</v>
      </c>
      <c r="F37" s="80">
        <f>VLOOKUP(D37,'Validation rule'!$B$2:$H$1048576,3,FALSE)</f>
        <v>10080</v>
      </c>
      <c r="G37" s="80" t="str">
        <f>VLOOKUP(D37,'Validation rule'!$B$2:$H$1048576,4,FALSE)</f>
        <v>DK1003</v>
      </c>
      <c r="H37" s="81" t="str">
        <f>VLOOKUP(D37,'Validation rule'!$B$2:$H$1048576,5,FALSE)</f>
        <v>Error in "Supporting document type" (12 03 002 000) document type does not exist.</v>
      </c>
      <c r="I37" s="81" t="str">
        <f>VLOOKUP(D37,'Validation rule'!$B$2:$H$1048576,6,FALSE)</f>
        <v>Fejl i "Vedlagte Dokument type" (12 03 002 000) dokumenttype findes ikke, se kodeliste.</v>
      </c>
      <c r="J37" s="81" t="str">
        <f>VLOOKUP(D37,'Validation rule'!$B$2:$H$1048576,7,FALSE)</f>
        <v>FT-2392, FT-15035</v>
      </c>
      <c r="K37" s="81" t="s">
        <v>17</v>
      </c>
      <c r="L37" s="10"/>
    </row>
    <row r="38" spans="1:12" ht="138.75" customHeight="1" x14ac:dyDescent="0.25">
      <c r="A38" s="13">
        <v>28</v>
      </c>
      <c r="B38" s="87"/>
      <c r="C38" s="22" t="s">
        <v>187</v>
      </c>
      <c r="D38" s="23" t="str">
        <f>VLOOKUP(C38,'Validation rule'!$A$2:$B$1048576,2,FALSE)</f>
        <v>If 'Additional fiscal references identification number' (13 16 034 000) is filled out on the 
declaration, then it must be sent to DK-IOSS for validation.</v>
      </c>
      <c r="E38" s="23" t="str">
        <f>VLOOKUP(D38,'Validation rule'!$B$2:$H$1048576,2,FALSE)</f>
        <v>External validation
IOSS</v>
      </c>
      <c r="F38" s="80">
        <f>VLOOKUP(D38,'Validation rule'!$B$2:$H$1048576,3,FALSE)</f>
        <v>10080</v>
      </c>
      <c r="G38" s="80" t="str">
        <f>VLOOKUP(D38,'Validation rule'!$B$2:$H$1048576,4,FALSE)</f>
        <v>DK2004</v>
      </c>
      <c r="H38" s="81" t="str">
        <f>VLOOKUP(D38,'Validation rule'!$B$2:$H$1048576,5,FALSE)</f>
        <v>Error in "Additional fiscal references identification no IOSS" (13 16 034 000), the number does not exist or is not valid.</v>
      </c>
      <c r="I38" s="81" t="str">
        <f>VLOOKUP(D38,'Validation rule'!$B$2:$H$1048576,6,FALSE)</f>
        <v>Fejl i 'Momsidentifikationsnummer IOSS' (13 16 034 000) , nummeret findes ikke eller er ikke validt.</v>
      </c>
      <c r="J38" s="81" t="str">
        <f>VLOOKUP(D38,'Validation rule'!$B$2:$H$1048576,7,FALSE)</f>
        <v>FT-2200
FT-2567</v>
      </c>
      <c r="K38" s="81" t="s">
        <v>17</v>
      </c>
      <c r="L38" s="10"/>
    </row>
    <row r="39" spans="1:12" ht="138.75" customHeight="1" x14ac:dyDescent="0.25">
      <c r="A39" s="13"/>
      <c r="B39" s="92" t="s">
        <v>427</v>
      </c>
      <c r="C39" s="150" t="s">
        <v>350</v>
      </c>
      <c r="D39" s="23" t="str">
        <f>VLOOKUP(C39,'Validation rule'!$A$2:$B$1048576,2,FALSE)</f>
        <v xml:space="preserve">The 6-digit HS-code dataelement 18 09 056 000 must be validated against Tariff </v>
      </c>
      <c r="E39" s="23" t="str">
        <f>VLOOKUP(D39,'Validation rule'!$B$2:$H$1048576,2,FALSE)</f>
        <v>External validation
TARIFF</v>
      </c>
      <c r="F39" s="80">
        <f>VLOOKUP(D39,'Validation rule'!$B$2:$H$1048576,3,FALSE)</f>
        <v>10080</v>
      </c>
      <c r="G39" s="80" t="str">
        <f>VLOOKUP(D39,'Validation rule'!$B$2:$H$1048576,4,FALSE)</f>
        <v>DK11047</v>
      </c>
      <c r="H39" s="81" t="str">
        <f>VLOOKUP(D39,'Validation rule'!$B$2:$H$1048576,5,FALSE)</f>
        <v>Error in "commodity code" (18 09 056 000) the commodity code does not exist.</v>
      </c>
      <c r="I39" s="81" t="str">
        <f>VLOOKUP(D39,'Validation rule'!$B$2:$H$1048576,6,FALSE)</f>
        <v xml:space="preserve">Fejl i "Varekode" (18 09 056 000) varekoden findes ikke. </v>
      </c>
      <c r="J39" s="81" t="str">
        <f>VLOOKUP(D39,'Validation rule'!$B$2:$H$1048576,7,FALSE)</f>
        <v>FT-2202
FT-7173</v>
      </c>
      <c r="K39" s="81" t="s">
        <v>17</v>
      </c>
      <c r="L39" s="10"/>
    </row>
    <row r="40" spans="1:12" ht="138.75" customHeight="1" x14ac:dyDescent="0.25">
      <c r="A40" s="13"/>
      <c r="B40" s="87"/>
      <c r="C40" s="29" t="s">
        <v>246</v>
      </c>
      <c r="D40" s="23" t="str">
        <f>VLOOKUP(C40,'Validation rule'!$A$2:$B$1048576,2,FALSE)</f>
        <v>The 'currency code' (14 14 012 000) must be validated 
against Tariff</v>
      </c>
      <c r="E40" s="23" t="str">
        <f>VLOOKUP(D40,'Validation rule'!$B$2:$H$1048576,2,FALSE)</f>
        <v>External validation
TARIFF</v>
      </c>
      <c r="F40" s="80">
        <f>VLOOKUP(D40,'Validation rule'!$B$2:$H$1048576,3,FALSE)</f>
        <v>10080</v>
      </c>
      <c r="G40" s="80" t="str">
        <f>VLOOKUP(D40,'Validation rule'!$B$2:$H$1048576,4,FALSE)</f>
        <v>DK11048</v>
      </c>
      <c r="H40" s="81" t="str">
        <f>VLOOKUP(D40,'Validation rule'!$B$2:$H$1048576,5,FALSE)</f>
        <v>The total value of the declaration must be above 0</v>
      </c>
      <c r="I40" s="81" t="str">
        <f>VLOOKUP(D40,'Validation rule'!$B$2:$H$1048576,6,FALSE)</f>
        <v>Den samlede værdi for angivelsen skal være over 0.</v>
      </c>
      <c r="J40" s="81" t="str">
        <f>VLOOKUP(D40,'Validation rule'!$B$2:$H$1048576,7,FALSE)</f>
        <v>FT-2202
FT-7179</v>
      </c>
      <c r="K40" s="81" t="s">
        <v>17</v>
      </c>
      <c r="L40" s="10"/>
    </row>
    <row r="41" spans="1:12" ht="62.45" customHeight="1" x14ac:dyDescent="0.25">
      <c r="A41">
        <v>29</v>
      </c>
      <c r="B41" s="87"/>
      <c r="C41" s="22" t="s">
        <v>255</v>
      </c>
      <c r="D41" s="23" t="str">
        <f>VLOOKUP(C41,'Validation rule'!$A$2:$B$1048576,2,FALSE)</f>
        <v>The 'currency code' (14 15 012 000) must be validated 
against Tariff</v>
      </c>
      <c r="E41" s="23" t="str">
        <f>VLOOKUP(D41,'Validation rule'!$B$2:$H$1048576,2,FALSE)</f>
        <v>External validation
TARIFF</v>
      </c>
      <c r="F41" s="80">
        <f>VLOOKUP(D41,'Validation rule'!$B$2:$H$1048576,3,FALSE)</f>
        <v>10080</v>
      </c>
      <c r="G41" s="80" t="str">
        <f>VLOOKUP(D41,'Validation rule'!$B$2:$H$1048576,4,FALSE)</f>
        <v>DK1046</v>
      </c>
      <c r="H41" s="81" t="str">
        <f>VLOOKUP(D41,'Validation rule'!$B$2:$H$1048576,5,FALSE)</f>
        <v>Error in "Currency" (14 15 012 000) the currency code does not exist.</v>
      </c>
      <c r="I41" s="81" t="str">
        <f>VLOOKUP(D41,'Validation rule'!$B$2:$H$1048576,6,FALSE)</f>
        <v>Fejl i "Valutakode" (14 15 012 000), valutakoden findes ikke.</v>
      </c>
      <c r="J41" s="81" t="str">
        <f>VLOOKUP(D41,'Validation rule'!$B$2:$H$1048576,7,FALSE)</f>
        <v>FT-2202
FT-7179</v>
      </c>
      <c r="K41" s="81" t="s">
        <v>17</v>
      </c>
      <c r="L41" s="10"/>
    </row>
    <row r="42" spans="1:12" ht="94.5" customHeight="1" x14ac:dyDescent="0.25">
      <c r="A42" s="13">
        <v>30</v>
      </c>
      <c r="B42" s="87"/>
      <c r="C42" s="22" t="s">
        <v>428</v>
      </c>
      <c r="D42" s="23" t="str">
        <f>VLOOKUP(C42,'Validation rule'!$A$2:$B$1048576,2,FALSE)</f>
        <v>If the 'Amount' (14 14 014 000) is not in DKK, then the converted amount in DKK, must not exceed 1.150 DKK for the entire declaration.</v>
      </c>
      <c r="E42" s="23" t="str">
        <f>VLOOKUP(D42,'Validation rule'!$B$2:$H$1048576,2,FALSE)</f>
        <v>External validation
TARIFF</v>
      </c>
      <c r="F42" s="80">
        <f>VLOOKUP(D42,'Validation rule'!$B$2:$H$1048576,3,FALSE)</f>
        <v>10080</v>
      </c>
      <c r="G42" s="80" t="str">
        <f>VLOOKUP(D42,'Validation rule'!$B$2:$H$1048576,4,FALSE)</f>
        <v>DK1049</v>
      </c>
      <c r="H42" s="81" t="str">
        <f>VLOOKUP(D42,'Validation rule'!$B$2:$H$1048576,5,FALSE)</f>
        <v>Error in "Value" (14 14 014 000), the converted total intrinsic value may not exceed DKK 1.150 kr. when "Additional procedure" (11 10 000 000) is C07.</v>
      </c>
      <c r="I42" s="81" t="str">
        <f>VLOOKUP(D42,'Validation rule'!$B$2:$H$1048576,6,FALSE)</f>
        <v>Fejl i "værdi" (14 14 014 000), varens totale omregnede egenværdi må ikke overstige 1.150 kr, når "Supplerende procedure" (11 10 00 000) er C07.</v>
      </c>
      <c r="J42" s="81" t="str">
        <f>VLOOKUP(D42,'Validation rule'!$B$2:$H$1048576,7,FALSE)</f>
        <v>FT-2202</v>
      </c>
      <c r="K42" s="81" t="s">
        <v>17</v>
      </c>
      <c r="L42" s="10"/>
    </row>
    <row r="43" spans="1:12" ht="155.1" customHeight="1" x14ac:dyDescent="0.25">
      <c r="A43">
        <v>31</v>
      </c>
      <c r="B43" s="87"/>
      <c r="C43" s="22" t="s">
        <v>249</v>
      </c>
      <c r="D43" s="23" t="str">
        <f>VLOOKUP(C43,'Validation rule'!$A$2:$B$1048576,2,FALSE)</f>
        <v>If the sum of value(14 14 014 000), for all goods items where additional procedure(11 10 000 000) has the value "C08", exceeds the defined limit*, then the declaration is rejected and a notification (**code and message) is created for aggregation of a complete validation</v>
      </c>
      <c r="E43" s="23" t="e">
        <f>VLOOKUP(D43,'Validation rule'!$B$2:$H$1048576,2,FALSE)</f>
        <v>#VALUE!</v>
      </c>
      <c r="F43" s="80" t="e">
        <f>VLOOKUP(D43,'Validation rule'!$B$2:$H$1048576,3,FALSE)</f>
        <v>#VALUE!</v>
      </c>
      <c r="G43" s="80"/>
      <c r="H43" s="81" t="e">
        <f>VLOOKUP(D43,'Validation rule'!$B$2:$H$1048576,5,FALSE)</f>
        <v>#VALUE!</v>
      </c>
      <c r="I43" s="81" t="e">
        <f>VLOOKUP(D43,'Validation rule'!$B$2:$H$1048576,6,FALSE)</f>
        <v>#VALUE!</v>
      </c>
      <c r="J43" s="81" t="e">
        <f>VLOOKUP(D43,'Validation rule'!$B$2:$H$1048576,7,FALSE)</f>
        <v>#VALUE!</v>
      </c>
      <c r="K43" s="81" t="s">
        <v>17</v>
      </c>
      <c r="L43" s="10"/>
    </row>
    <row r="44" spans="1:12" ht="101.25" customHeight="1" x14ac:dyDescent="0.25">
      <c r="A44" s="13">
        <v>32</v>
      </c>
      <c r="B44" s="87"/>
      <c r="C44" s="22" t="s">
        <v>162</v>
      </c>
      <c r="D44" s="23" t="str">
        <f>VLOOKUP(C44,'Validation rule'!$A$2:$B$1048576,2,FALSE)</f>
        <v xml:space="preserve"> In 'Code for representation status' (13 06 030 000) the entry must be contained in the reference data list.</v>
      </c>
      <c r="E44" s="23" t="str">
        <f>VLOOKUP(D44,'Validation rule'!$B$2:$H$1048576,2,FALSE)</f>
        <v>Reference data validation</v>
      </c>
      <c r="F44" s="80">
        <f>VLOOKUP(D44,'Validation rule'!$B$2:$H$1048576,3,FALSE)</f>
        <v>10080</v>
      </c>
      <c r="G44" s="80" t="str">
        <f>VLOOKUP(D44,'Validation rule'!$B$2:$H$1048576,4,FALSE)</f>
        <v>DK1004</v>
      </c>
      <c r="H44" s="81" t="str">
        <f>VLOOKUP(D44,'Validation rule'!$B$2:$H$1048576,5,FALSE)</f>
        <v>Error in "Representative status code", the code does not exist.</v>
      </c>
      <c r="I44" s="81" t="str">
        <f>VLOOKUP(D44,'Validation rule'!$B$2:$H$1048576,6,FALSE)</f>
        <v>Fejl i "Repræsentantstatus kode" (13 06 030 000), kode findes ikke, se kodeliste.</v>
      </c>
      <c r="J44" s="81" t="str">
        <f>VLOOKUP(D44,'Validation rule'!$B$2:$H$1048576,7,FALSE)</f>
        <v>FT-2392</v>
      </c>
      <c r="K44" s="81" t="s">
        <v>17</v>
      </c>
      <c r="L44" s="10"/>
    </row>
    <row r="45" spans="1:12" ht="135.94999999999999" customHeight="1" x14ac:dyDescent="0.25">
      <c r="A45" s="13">
        <v>33</v>
      </c>
      <c r="B45" s="87"/>
      <c r="C45" s="103" t="s">
        <v>83</v>
      </c>
      <c r="D45" s="23" t="str">
        <f>VLOOKUP(C45,'Validation rule'!$A$2:$B$1048576,2,FALSE)</f>
        <v>If , "Additional Reference Type" (12 04 002 000) cannot be positively validated in KGH TARIFF, then the declaration is rejected, and a notification (errorcode and errormessage) is created for aggregation of a complete validation</v>
      </c>
      <c r="E45" s="23" t="str">
        <f>VLOOKUP(D45,'Validation rule'!$B$2:$H$1048576,2,FALSE)</f>
        <v>External validation
TARIFF</v>
      </c>
      <c r="F45" s="80">
        <f>VLOOKUP(D45,'Validation rule'!$B$2:$H$1048576,3,FALSE)</f>
        <v>10080</v>
      </c>
      <c r="G45" s="80" t="str">
        <f>VLOOKUP(D45,'Validation rule'!$B$2:$H$1048576,4,FALSE)</f>
        <v>DK11054</v>
      </c>
      <c r="H45" s="81" t="str">
        <f>VLOOKUP(D45,'Validation rule'!$B$2:$H$1048576,5,FALSE)</f>
        <v>Error in "Additional reference type" (12 04 002 000), document type does not exist.</v>
      </c>
      <c r="I45" s="81" t="str">
        <f>VLOOKUP(D45,'Validation rule'!$B$2:$H$1048576,6,FALSE)</f>
        <v xml:space="preserve">Fejl i "Supplerende reference type" (12 04 002 000), den dokument type som er angivet findes ikke. </v>
      </c>
      <c r="J45" s="81" t="str">
        <f>VLOOKUP(D45,'Validation rule'!$B$2:$H$1048576,7,FALSE)</f>
        <v>FT-7179, FT-10105, FT-15035</v>
      </c>
      <c r="K45" s="81" t="s">
        <v>17</v>
      </c>
      <c r="L45" s="10"/>
    </row>
    <row r="46" spans="1:12" ht="100.5" customHeight="1" x14ac:dyDescent="0.25">
      <c r="A46">
        <v>34</v>
      </c>
      <c r="B46" s="87"/>
      <c r="C46" s="22" t="s">
        <v>83</v>
      </c>
      <c r="D46" s="23" t="str">
        <f>VLOOKUP(C46,'Validation rule'!$A$2:$B$1048576,2,FALSE)</f>
        <v>If , "Additional Reference Type" (12 04 002 000) cannot be positively validated in KGH TARIFF, then the declaration is rejected, and a notification (errorcode and errormessage) is created for aggregation of a complete validation</v>
      </c>
      <c r="E46" s="23" t="str">
        <f>VLOOKUP(D46,'Validation rule'!$B$2:$H$1048576,2,FALSE)</f>
        <v>External validation
TARIFF</v>
      </c>
      <c r="F46" s="80">
        <f>VLOOKUP(D46,'Validation rule'!$B$2:$H$1048576,3,FALSE)</f>
        <v>10080</v>
      </c>
      <c r="G46" s="80"/>
      <c r="H46" s="81" t="str">
        <f>VLOOKUP(D46,'Validation rule'!$B$2:$H$1048576,5,FALSE)</f>
        <v>Error in "Additional reference type" (12 04 002 000), document type does not exist.</v>
      </c>
      <c r="I46" s="81" t="str">
        <f>VLOOKUP(D46,'Validation rule'!$B$2:$H$1048576,6,FALSE)</f>
        <v xml:space="preserve">Fejl i "Supplerende reference type" (12 04 002 000), den dokument type som er angivet findes ikke. </v>
      </c>
      <c r="J46" s="81" t="str">
        <f>VLOOKUP(D46,'Validation rule'!$B$2:$H$1048576,7,FALSE)</f>
        <v>FT-7179, FT-10105, FT-15035</v>
      </c>
      <c r="K46" s="81" t="s">
        <v>17</v>
      </c>
      <c r="L46" s="10"/>
    </row>
    <row r="47" spans="1:12" ht="50.45" customHeight="1" x14ac:dyDescent="0.25">
      <c r="A47" s="13">
        <v>35</v>
      </c>
      <c r="B47" s="87"/>
      <c r="C47" s="22" t="s">
        <v>250</v>
      </c>
      <c r="D47" s="23" t="str">
        <f>VLOOKUP(C47,'Validation rule'!$A$2:$B$1048576,2,FALSE)</f>
        <v>The total intrinsic value (sum of all 14 14 014 000 'Value') of all goods items must be equal or below DKK 1.150</v>
      </c>
      <c r="E47" s="23" t="str">
        <f>VLOOKUP(D47,'Validation rule'!$B$2:$H$1048576,2,FALSE)</f>
        <v>Internal field validation</v>
      </c>
      <c r="F47" s="80">
        <f>VLOOKUP(D47,'Validation rule'!$B$2:$H$1048576,3,FALSE)</f>
        <v>10080</v>
      </c>
      <c r="G47" s="80" t="str">
        <f>VLOOKUP(D47,'Validation rule'!$B$2:$H$1048576,4,FALSE)</f>
        <v>DK1018</v>
      </c>
      <c r="H47" s="81" t="str">
        <f>VLOOKUP(D47,'Validation rule'!$B$2:$H$1048576,5,FALSE)</f>
        <v>Error in "Value" (14 14 014 000), the total intrinsic value may not exceed DKK 1.150 kr. when "Additional procedure" (11 10 000 000) is C07.</v>
      </c>
      <c r="I47" s="81" t="str">
        <f>VLOOKUP(D47,'Validation rule'!$B$2:$H$1048576,6,FALSE)</f>
        <v>Fejl i "værdi" (14 14 014 000), varens totale egenværdi må ikke overstige 1.150 DKK, når "Supplerende procedurer" (11 10 000 000) er C07.</v>
      </c>
      <c r="J47" s="81" t="str">
        <f>VLOOKUP(D47,'Validation rule'!$B$2:$H$1048576,7,FALSE)</f>
        <v>FT-2203</v>
      </c>
      <c r="K47" s="81" t="s">
        <v>17</v>
      </c>
      <c r="L47" s="10"/>
    </row>
    <row r="48" spans="1:12" ht="65.45" customHeight="1" x14ac:dyDescent="0.25">
      <c r="A48">
        <v>36</v>
      </c>
      <c r="B48" s="87"/>
      <c r="C48" s="22" t="s">
        <v>318</v>
      </c>
      <c r="D48" s="23" t="str">
        <f>VLOOKUP(C48,'Validation rule'!$A$2:$B$1048576,2,FALSE)</f>
        <v>On 'Supplementary units' (18 02 000 000) the entry must be less than 50</v>
      </c>
      <c r="E48" s="23" t="str">
        <f>VLOOKUP(D48,'Validation rule'!$B$2:$H$1048576,2,FALSE)</f>
        <v>Internal field validation</v>
      </c>
      <c r="F48" s="80">
        <f>VLOOKUP(D48,'Validation rule'!$B$2:$H$1048576,3,FALSE)</f>
        <v>10080</v>
      </c>
      <c r="G48" s="80" t="str">
        <f>VLOOKUP(D48,'Validation rule'!$B$2:$H$1048576,4,FALSE)</f>
        <v>DK1019</v>
      </c>
      <c r="H48" s="81" t="str">
        <f>VLOOKUP(D48,'Validation rule'!$B$2:$H$1048576,5,FALSE)</f>
        <v>Error in field 'supplementary units' (18 02 000 000) must be less than 50. </v>
      </c>
      <c r="I48" s="81" t="str">
        <f>VLOOKUP(D48,'Validation rule'!$B$2:$H$1048576,6,FALSE)</f>
        <v>Fejl i "Supplerende enheder" (18 02 000 000), supplerende enheder skal være mindre end 50, for den valgte procedure.</v>
      </c>
      <c r="J48" s="81" t="str">
        <f>VLOOKUP(D48,'Validation rule'!$B$2:$H$1048576,7,FALSE)</f>
        <v>FT-2203
FT-11238 NY til H1</v>
      </c>
      <c r="K48" s="81" t="s">
        <v>17</v>
      </c>
      <c r="L48" s="10"/>
    </row>
    <row r="49" spans="1:12" ht="54" customHeight="1" x14ac:dyDescent="0.25">
      <c r="A49" s="13">
        <v>37</v>
      </c>
      <c r="B49" s="87"/>
      <c r="C49" s="22" t="s">
        <v>323</v>
      </c>
      <c r="D49" s="23" t="str">
        <f>VLOOKUP(C49,'Validation rule'!$A$2:$B$1048576,2,FALSE)</f>
        <v>On the data element 'Gross mass' (18 04 000 000) the entry must be less than 100 kg</v>
      </c>
      <c r="E49" s="23" t="str">
        <f>VLOOKUP(D49,'Validation rule'!$B$2:$H$1048576,2,FALSE)</f>
        <v>Internal field validation</v>
      </c>
      <c r="F49" s="80">
        <f>VLOOKUP(D49,'Validation rule'!$B$2:$H$1048576,3,FALSE)</f>
        <v>10080</v>
      </c>
      <c r="G49" s="80" t="str">
        <f>VLOOKUP(D49,'Validation rule'!$B$2:$H$1048576,4,FALSE)</f>
        <v>DK1020</v>
      </c>
      <c r="H49" s="81" t="str">
        <f>VLOOKUP(D49,'Validation rule'!$B$2:$H$1048576,5,FALSE)</f>
        <v>Error The field 'gross mass' (18 04 000 000) must be less than 100 kg. </v>
      </c>
      <c r="I49" s="81" t="str">
        <f>VLOOKUP(D49,'Validation rule'!$B$2:$H$1048576,6,FALSE)</f>
        <v>Fejl i "bruttovægt" (18 04 000 000), værdien skal være mindre end 100 kg, for den valgte procedure.</v>
      </c>
      <c r="J49" s="81" t="str">
        <f>VLOOKUP(D49,'Validation rule'!$B$2:$H$1048576,7,FALSE)</f>
        <v>FT-2203
FT-11238 Ny til H1</v>
      </c>
      <c r="K49" s="81" t="s">
        <v>17</v>
      </c>
      <c r="L49" s="10"/>
    </row>
    <row r="50" spans="1:12" ht="63.95" customHeight="1" x14ac:dyDescent="0.25">
      <c r="A50" s="13">
        <v>38</v>
      </c>
      <c r="B50" s="87"/>
      <c r="C50" s="22" t="s">
        <v>337</v>
      </c>
      <c r="D50" s="23" t="str">
        <f>VLOOKUP(C50,'Validation rule'!$A$2:$B$1048576,2,FALSE)</f>
        <v>On the data element 'Number of packages' (18 06 004 000) the entry must be less than 50</v>
      </c>
      <c r="E50" s="23" t="str">
        <f>VLOOKUP(D50,'Validation rule'!$B$2:$H$1048576,2,FALSE)</f>
        <v>Internal field validation</v>
      </c>
      <c r="F50" s="80">
        <f>VLOOKUP(D50,'Validation rule'!$B$2:$H$1048576,3,FALSE)</f>
        <v>10080</v>
      </c>
      <c r="G50" s="80" t="str">
        <f>VLOOKUP(D50,'Validation rule'!$B$2:$H$1048576,4,FALSE)</f>
        <v>DK1021</v>
      </c>
      <c r="H50" s="81" t="str">
        <f>VLOOKUP(D50,'Validation rule'!$B$2:$H$1048576,5,FALSE)</f>
        <v>Error in field 'number of packages' (18 06 004 000) must be less than 50.</v>
      </c>
      <c r="I50" s="81" t="str">
        <f>VLOOKUP(D50,'Validation rule'!$B$2:$H$1048576,6,FALSE)</f>
        <v>Fejl i "antal kolli" (18 06 004 000), antal kolli skal være mindre end 50, for den valgte procedure.</v>
      </c>
      <c r="J50" s="81" t="str">
        <f>VLOOKUP(D50,'Validation rule'!$B$2:$H$1048576,7,FALSE)</f>
        <v>FT-2203
FT-11238 Ny til H1</v>
      </c>
      <c r="K50" s="81" t="s">
        <v>17</v>
      </c>
      <c r="L50" s="10"/>
    </row>
    <row r="51" spans="1:12" ht="72" customHeight="1" x14ac:dyDescent="0.25">
      <c r="A51">
        <v>39</v>
      </c>
      <c r="B51" s="87"/>
      <c r="C51" s="147" t="s">
        <v>79</v>
      </c>
      <c r="D51" s="23" t="str">
        <f>VLOOKUP(C51,'Validation rule'!$A$2:$B$1048576,2,FALSE)</f>
        <v>If 'Supporting document type' (12 03 002 000) = AEO (C501, C502, C503) then validate that the declarant has a valid AEO authorisation in DK-CRS</v>
      </c>
      <c r="E51" s="23" t="str">
        <f>VLOOKUP(D51,'Validation rule'!$B$2:$H$1048576,2,FALSE)</f>
        <v>External validation
DK-CRS</v>
      </c>
      <c r="F51" s="80">
        <f>VLOOKUP(D51,'Validation rule'!$B$2:$H$1048576,3,FALSE)</f>
        <v>10080</v>
      </c>
      <c r="G51" s="80" t="str">
        <f>VLOOKUP(D51,'Validation rule'!$B$2:$H$1048576,4,FALSE)</f>
        <v>DK2000</v>
      </c>
      <c r="H51" s="81" t="str">
        <f>VLOOKUP(D51,'Validation rule'!$B$2:$H$1048576,5,FALSE)</f>
        <v>Error in "Documents produced, certificates and authorisations additional refereces" (12 03 002 000), the AEO certificate number does not exist or is not valid.</v>
      </c>
      <c r="I51" s="81" t="str">
        <f>VLOOKUP(D51,'Validation rule'!$B$2:$H$1048576,6,FALSE)</f>
        <v>Fejl i 'Vedlagte documenter' (12 03 002 000). Det AEO-certifikatnummer, der henvises til er ikke validt eller klarereren er ikke AEO-certificeret.</v>
      </c>
      <c r="J51" s="81" t="str">
        <f>VLOOKUP(D51,'Validation rule'!$B$2:$H$1048576,7,FALSE)</f>
        <v>FT-4967</v>
      </c>
      <c r="K51" s="81" t="s">
        <v>17</v>
      </c>
      <c r="L51" s="10"/>
    </row>
    <row r="52" spans="1:12" ht="43.5" customHeight="1" x14ac:dyDescent="0.25">
      <c r="A52" s="13">
        <v>40</v>
      </c>
      <c r="B52" s="90"/>
      <c r="C52" s="90" t="s">
        <v>18</v>
      </c>
      <c r="D52" s="23" t="str">
        <f>VLOOKUP(C52,'Validation rule'!$A$2:$B$1048576,2,FALSE)</f>
        <v>If 'Additional declaration type' (11 02 000 000) = A, then 'Location of goods' (16 15 000 000) must be filled in</v>
      </c>
      <c r="E52" s="23" t="str">
        <f>VLOOKUP(D52,'Validation rule'!$B$2:$H$1048576,2,FALSE)</f>
        <v>Internal cross validation</v>
      </c>
      <c r="F52" s="80">
        <f>VLOOKUP(D52,'Validation rule'!$B$2:$H$1048576,3,FALSE)</f>
        <v>10080</v>
      </c>
      <c r="G52" s="80">
        <f>VLOOKUP(D52,'Validation rule'!$B$2:$H$1048576,4,FALSE)</f>
        <v>0</v>
      </c>
      <c r="H52" s="81" t="str">
        <f>VLOOKUP(D52,'Validation rule'!$B$2:$H$1048576,5,FALSE)</f>
        <v>Error: when "Additional declaration type" (11 02 000 000)is A, then "location of goods" (16 15 000 000) must be filled in.</v>
      </c>
      <c r="I52" s="81" t="str">
        <f>VLOOKUP(D52,'Validation rule'!$B$2:$H$1048576,6,FALSE)</f>
        <v>Fejl: Når 'supplerende angivelsestype' (11 02 000 000), er A, skal  'lokalisering af varerne'  (16 15 000 000)være udfyldt.</v>
      </c>
      <c r="J52" s="81" t="str">
        <f>VLOOKUP(D52,'Validation rule'!$B$2:$H$1048576,7,FALSE)</f>
        <v>FT-5204
FT-11238 (H1)</v>
      </c>
      <c r="K52" s="81" t="s">
        <v>17</v>
      </c>
      <c r="L52" s="10"/>
    </row>
    <row r="53" spans="1:12" ht="45" customHeight="1" x14ac:dyDescent="0.25">
      <c r="A53">
        <v>41</v>
      </c>
      <c r="B53" s="87"/>
      <c r="C53" s="15" t="s">
        <v>16</v>
      </c>
      <c r="D53" s="23" t="str">
        <f>VLOOKUP(C53,'Validation rule'!$A$2:$B$1048576,2,FALSE)</f>
        <v>Additional Declaration type' (11 02 000 000) the entry must be contained in the reference data list.</v>
      </c>
      <c r="E53" s="23" t="str">
        <f>VLOOKUP(D53,'Validation rule'!$B$2:$H$1048576,2,FALSE)</f>
        <v>Reference data validation</v>
      </c>
      <c r="F53" s="80">
        <f>VLOOKUP(D53,'Validation rule'!$B$2:$H$1048576,3,FALSE)</f>
        <v>10080</v>
      </c>
      <c r="G53" s="80" t="str">
        <f>VLOOKUP(D53,'Validation rule'!$B$2:$H$1048576,4,FALSE)</f>
        <v>DK1005</v>
      </c>
      <c r="H53" s="81" t="str">
        <f>VLOOKUP(D53,'Validation rule'!$B$2:$H$1048576,5,FALSE)</f>
        <v>Error in 'Additional declaration type' (11 02 000 000), the type is incorrect or does not exist.</v>
      </c>
      <c r="I53" s="81" t="str">
        <f>VLOOKUP(D53,'Validation rule'!$B$2:$H$1048576,6,FALSE)</f>
        <v>Fejl i 'supplerende angivelsestype' (11 02 000 000), typen er forkert eller findes ikke.</v>
      </c>
      <c r="J53" s="81" t="str">
        <f>VLOOKUP(D53,'Validation rule'!$B$2:$H$1048576,7,FALSE)</f>
        <v>FT-2392</v>
      </c>
      <c r="K53" s="81" t="s">
        <v>17</v>
      </c>
      <c r="L53" s="10"/>
    </row>
    <row r="54" spans="1:12" ht="60" customHeight="1" x14ac:dyDescent="0.25">
      <c r="A54" s="13">
        <v>42</v>
      </c>
      <c r="B54" s="87"/>
      <c r="C54" s="88" t="s">
        <v>68</v>
      </c>
      <c r="D54" s="23" t="str">
        <f>VLOOKUP(C54,'Validation rule'!$A$2:$B$1048576,2,FALSE)</f>
        <v xml:space="preserve">If Additional Reference Code (12 02 008 000) is populated it must be validated against a referencedata/list </v>
      </c>
      <c r="E54" s="23" t="str">
        <f>VLOOKUP(D54,'Validation rule'!$B$2:$H$1048576,2,FALSE)</f>
        <v>Reference data validation</v>
      </c>
      <c r="F54" s="80">
        <f>VLOOKUP(D54,'Validation rule'!$B$2:$H$1048576,3,FALSE)</f>
        <v>10080</v>
      </c>
      <c r="G54" s="80">
        <f>VLOOKUP(D54,'Validation rule'!$B$2:$H$1048576,4,FALSE)</f>
        <v>0</v>
      </c>
      <c r="H54" s="81" t="str">
        <f>VLOOKUP(D54,'Validation rule'!$B$2:$H$1048576,5,FALSE)</f>
        <v>Error in "Additional Reference Code (12 02 008 000) , code does not match the other information in the declaration or does not exist.</v>
      </c>
      <c r="I54" s="81" t="str">
        <f>VLOOKUP(D54,'Validation rule'!$B$2:$H$1048576,6,FALSE)</f>
        <v>Fejl i "supplerende oplysninger"  (12 02 008 000), Kode passer ikke til øvrige oplysninger i angivelsen eller findes ikke, se Kodeliste.</v>
      </c>
      <c r="J54" s="81" t="str">
        <f>VLOOKUP(D54,'Validation rule'!$B$2:$H$1048576,7,FALSE)</f>
        <v>FT-5204</v>
      </c>
      <c r="K54" s="81" t="s">
        <v>17</v>
      </c>
      <c r="L54" s="10"/>
    </row>
    <row r="55" spans="1:12" ht="58.5" customHeight="1" x14ac:dyDescent="0.25">
      <c r="A55" s="13">
        <v>43</v>
      </c>
      <c r="B55" s="87"/>
      <c r="C55" s="22" t="s">
        <v>188</v>
      </c>
      <c r="D55" s="23" t="str">
        <f>VLOOKUP(C55,'Validation rule'!$A$2:$B$1048576,2,FALSE)</f>
        <v>If "Additional Fiscal Reference Role" (13 16 031 000) is populated it must be with the values contained in a referencelist</v>
      </c>
      <c r="E55" s="23" t="str">
        <f>VLOOKUP(D55,'Validation rule'!$B$2:$H$1048576,2,FALSE)</f>
        <v>Reference data validation</v>
      </c>
      <c r="F55" s="80">
        <f>VLOOKUP(D55,'Validation rule'!$B$2:$H$1048576,3,FALSE)</f>
        <v>10080</v>
      </c>
      <c r="G55" s="80"/>
      <c r="H55" s="81" t="str">
        <f>VLOOKUP(D55,'Validation rule'!$B$2:$H$1048576,5,FALSE)</f>
        <v>Error in "Additional Fiscal Reference Role" (13 16 031 000) role code does not exist.</v>
      </c>
      <c r="I55" s="81" t="str">
        <f>VLOOKUP(D55,'Validation rule'!$B$2:$H$1048576,6,FALSE)</f>
        <v xml:space="preserve">Fejl i "Rollekode, Momsidentifikationsnummer" (13 16 031 000), rollekode findes ikke, se kodeliste </v>
      </c>
      <c r="J55" s="81" t="str">
        <f>VLOOKUP(D55,'Validation rule'!$B$2:$H$1048576,7,FALSE)</f>
        <v>FT-5204</v>
      </c>
      <c r="K55" s="81" t="s">
        <v>17</v>
      </c>
      <c r="L55" s="10"/>
    </row>
    <row r="56" spans="1:12" ht="92.45" customHeight="1" x14ac:dyDescent="0.25">
      <c r="A56">
        <v>44</v>
      </c>
      <c r="B56" s="87"/>
      <c r="C56" s="22" t="s">
        <v>257</v>
      </c>
      <c r="D56" s="23" t="str">
        <f>VLOOKUP(C56,'Validation rule'!$A$2:$B$1048576,2,FALSE)</f>
        <v>If "Transport cost" (14 15 000 000) are declared both on declaration level and goods item level, then the sum of the amounts from all items must be equal to the declared amount on declaration level.</v>
      </c>
      <c r="E56" s="23" t="str">
        <f>VLOOKUP(D56,'Validation rule'!$B$2:$H$1048576,2,FALSE)</f>
        <v>Internal cross validation</v>
      </c>
      <c r="F56" s="80">
        <f>VLOOKUP(D56,'Validation rule'!$B$2:$H$1048576,3,FALSE)</f>
        <v>10080</v>
      </c>
      <c r="G56" s="80"/>
      <c r="H56" s="81" t="str">
        <f>VLOOKUP(D56,'Validation rule'!$B$2:$H$1048576,5,FALSE)</f>
        <v xml:space="preserve">Error: If "Transport cost" (14 15 000 000)are declared both on declaration level and goods item level, then the sum of the amounts from all items must be equal to the declared amount on declaration level. </v>
      </c>
      <c r="I56" s="81" t="str">
        <f>VLOOKUP(D56,'Validation rule'!$B$2:$H$1048576,6,FALSE)</f>
        <v xml:space="preserve">Fejl i "Transportomkostninger" (14 15 000 000) der er uoverensstemmelser mellem det der er angivet på varepost- og hovedoplysninger.  </v>
      </c>
      <c r="J56" s="81" t="str">
        <f>VLOOKUP(D56,'Validation rule'!$B$2:$H$1048576,7,FALSE)</f>
        <v>FT-5204</v>
      </c>
      <c r="K56" s="81" t="s">
        <v>17</v>
      </c>
      <c r="L56" s="10"/>
    </row>
    <row r="57" spans="1:12" ht="90" customHeight="1" x14ac:dyDescent="0.25">
      <c r="A57" s="13">
        <v>45</v>
      </c>
      <c r="B57" s="92" t="s">
        <v>427</v>
      </c>
      <c r="C57" s="22" t="s">
        <v>53</v>
      </c>
      <c r="D57" s="23" t="str">
        <f>VLOOKUP(C57,'Validation rule'!$A$2:$B$1048576,2,FALSE)</f>
        <v xml:space="preserve">If "Additional procedure" = C07, then "Commodity Code" (18 09 056 000) must not have one of the value: 22.04xx, 22.05xx, 22.06xx, 22.07xx, 22.08xx, 24.02xx, 24.03xx, 33.03xx). </v>
      </c>
      <c r="E57" s="23" t="str">
        <f>VLOOKUP(D57,'Validation rule'!$B$2:$H$1048576,2,FALSE)</f>
        <v>Internal cross validation</v>
      </c>
      <c r="F57" s="80">
        <f>VLOOKUP(D57,'Validation rule'!$B$2:$H$1048576,3,FALSE)</f>
        <v>10080</v>
      </c>
      <c r="G57" s="80"/>
      <c r="H57" s="81" t="str">
        <f>VLOOKUP(D57,'Validation rule'!$B$2:$H$1048576,5,FALSE)</f>
        <v>Error in "commodity code" (18 09 056 000) the commodity code is not allowed for "Additional procedure" C07.</v>
      </c>
      <c r="I57" s="81" t="str">
        <f>VLOOKUP(D57,'Validation rule'!$B$2:$H$1048576,6,FALSE)</f>
        <v>Fejl i "varerekode" (18 09 056 000), varekoden er ikke tilladt for den "supplerende procedure" C07.</v>
      </c>
      <c r="J57" s="81" t="str">
        <f>VLOOKUP(D57,'Validation rule'!$B$2:$H$1048576,7,FALSE)</f>
        <v xml:space="preserve">FT-5204
</v>
      </c>
      <c r="K57" s="81" t="s">
        <v>17</v>
      </c>
      <c r="L57" s="10"/>
    </row>
    <row r="58" spans="1:12" ht="78" customHeight="1" x14ac:dyDescent="0.25">
      <c r="A58">
        <v>46</v>
      </c>
      <c r="B58" s="87"/>
      <c r="C58" s="22" t="s">
        <v>136</v>
      </c>
      <c r="D58" s="23" t="str">
        <f>VLOOKUP(C58,'Validation rule'!$A$2:$B$1048576,2,FALSE)</f>
        <v>If "Importer identification number" (13 04 017 000) = EORI, then the name and adress must not be filled in.</v>
      </c>
      <c r="E58" s="23" t="str">
        <f>VLOOKUP(D58,'Validation rule'!$B$2:$H$1048576,2,FALSE)</f>
        <v>Internal cross validation</v>
      </c>
      <c r="F58" s="80">
        <f>VLOOKUP(D58,'Validation rule'!$B$2:$H$1048576,3,FALSE)</f>
        <v>10080</v>
      </c>
      <c r="G58" s="80">
        <f>VLOOKUP(D58,'Validation rule'!$B$2:$H$1048576,4,FALSE)</f>
        <v>0</v>
      </c>
      <c r="H58" s="81" t="str">
        <f>VLOOKUP(D58,'Validation rule'!$B$2:$H$1048576,5,FALSE)</f>
        <v>Error: when "Importer identification number" (13 04 017 000) is an EORI number, then the name and adress must not be filled in.</v>
      </c>
      <c r="I58" s="81" t="str">
        <f>VLOOKUP(D58,'Validation rule'!$B$2:$H$1048576,6,FALSE)</f>
        <v>Fejl, når "Importørens identifikations nummer" (13 04 017 000) er udfyldt med et EORI nr, må navn og adresse ikke udfyldes for importør (13 04 000 000).</v>
      </c>
      <c r="J58" s="81" t="str">
        <f>VLOOKUP(D58,'Validation rule'!$B$2:$H$1048576,7,FALSE)</f>
        <v>FT-5204</v>
      </c>
      <c r="K58" s="81" t="s">
        <v>17</v>
      </c>
      <c r="L58" s="10"/>
    </row>
    <row r="59" spans="1:12" ht="90" x14ac:dyDescent="0.25">
      <c r="A59" s="13">
        <v>47</v>
      </c>
      <c r="B59" s="87"/>
      <c r="C59" s="22" t="s">
        <v>46</v>
      </c>
      <c r="D59" s="23" t="str">
        <f>VLOOKUP(C59,'Validation rule'!$A$2:$B$1048576,2,FALSE)</f>
        <v>When 'Supplementary units' (18 02 000 000) is filled, then 'Additional procedure' (11 10 000 000) must be C08.</v>
      </c>
      <c r="E59" s="23" t="str">
        <f>VLOOKUP(D59,'Validation rule'!$B$2:$H$1048576,2,FALSE)</f>
        <v>Internal cross validation</v>
      </c>
      <c r="F59" s="80">
        <f>VLOOKUP(D59,'Validation rule'!$B$2:$H$1048576,3,FALSE)</f>
        <v>10080</v>
      </c>
      <c r="G59" s="80" t="str">
        <f>VLOOKUP(D59,'Validation rule'!$B$2:$H$1048576,4,FALSE)</f>
        <v>DK1006</v>
      </c>
      <c r="H59" s="81" t="str">
        <f>VLOOKUP(D59,'Validation rule'!$B$2:$H$1048576,5,FALSE)</f>
        <v>Error in "Supplementary units" (18 02 000 000), when supplementary units is filled, then "Additional procedure" (11 10 000 000) must be C08.</v>
      </c>
      <c r="I59" s="81" t="str">
        <f>VLOOKUP(D59,'Validation rule'!$B$2:$H$1048576,6,FALSE)</f>
        <v>Fejl i "Supplerende Enheder" (18 02 000 000), når supplerende enheder er udfyldt, skal "Supplerende procedurer" (11 10 000 000) være C08.</v>
      </c>
      <c r="J59" s="81" t="str">
        <f>VLOOKUP(D59,'Validation rule'!$B$2:$H$1048576,7,FALSE)</f>
        <v>FT-2442 - Kun H7</v>
      </c>
      <c r="K59" s="81" t="s">
        <v>17</v>
      </c>
      <c r="L59" s="10"/>
    </row>
    <row r="60" spans="1:12" ht="90" x14ac:dyDescent="0.25">
      <c r="A60" s="13">
        <v>48</v>
      </c>
      <c r="B60" s="87"/>
      <c r="C60" s="27" t="s">
        <v>46</v>
      </c>
      <c r="D60" s="23" t="str">
        <f>VLOOKUP(C60,'Validation rule'!$A$2:$B$1048576,2,FALSE)</f>
        <v>When 'Supplementary units' (18 02 000 000) is filled, then 'Additional procedure' (11 10 000 000) must be C08.</v>
      </c>
      <c r="E60" s="23" t="str">
        <f>VLOOKUP(D60,'Validation rule'!$B$2:$H$1048576,2,FALSE)</f>
        <v>Internal cross validation</v>
      </c>
      <c r="F60" s="80">
        <f>VLOOKUP(D60,'Validation rule'!$B$2:$H$1048576,3,FALSE)</f>
        <v>10080</v>
      </c>
      <c r="G60" s="80" t="str">
        <f>VLOOKUP(D60,'Validation rule'!$B$2:$H$1048576,4,FALSE)</f>
        <v>DK1006</v>
      </c>
      <c r="H60" s="81" t="str">
        <f>VLOOKUP(D60,'Validation rule'!$B$2:$H$1048576,5,FALSE)</f>
        <v>Error in "Supplementary units" (18 02 000 000), when supplementary units is filled, then "Additional procedure" (11 10 000 000) must be C08.</v>
      </c>
      <c r="I60" s="81" t="str">
        <f>VLOOKUP(D60,'Validation rule'!$B$2:$H$1048576,6,FALSE)</f>
        <v>Fejl i "Supplerende Enheder" (18 02 000 000), når supplerende enheder er udfyldt, skal "Supplerende procedurer" (11 10 000 000) være C08.</v>
      </c>
      <c r="J60" s="81" t="str">
        <f>VLOOKUP(D60,'Validation rule'!$B$2:$H$1048576,7,FALSE)</f>
        <v>FT-2442 - Kun H7</v>
      </c>
      <c r="K60" s="81" t="s">
        <v>17</v>
      </c>
      <c r="L60" s="10"/>
    </row>
    <row r="61" spans="1:12" ht="59.25" customHeight="1" x14ac:dyDescent="0.25">
      <c r="A61">
        <v>49</v>
      </c>
      <c r="B61" s="121"/>
      <c r="C61" s="29" t="s">
        <v>258</v>
      </c>
      <c r="D61" s="123" t="str">
        <f>VLOOKUP(C61,'Validation rule'!$A$2:$B$1048576,2,FALSE)</f>
        <v xml:space="preserve">If 'Transport cost' (14 15 000 000) are declared on goods item level, then all itims must be filled in with "transport cost". </v>
      </c>
      <c r="E61" s="23" t="str">
        <f>VLOOKUP(D61,'Validation rule'!$B$2:$H$1048576,2,FALSE)</f>
        <v>Internal cross validation</v>
      </c>
      <c r="F61" s="80">
        <f>VLOOKUP(D61,'Validation rule'!$B$2:$H$1048576,3,FALSE)</f>
        <v>10080</v>
      </c>
      <c r="G61" s="80">
        <f>VLOOKUP(D61,'Validation rule'!$B$2:$H$1048576,4,FALSE)</f>
        <v>0</v>
      </c>
      <c r="H61" s="81" t="str">
        <f>VLOOKUP(D61,'Validation rule'!$B$2:$H$1048576,5,FALSE)</f>
        <v>Error, when "Transport cost" (14 15 000 000)  are declared on goods item level, then all goods itims must be filled in with "tansport cost".</v>
      </c>
      <c r="I61" s="81" t="str">
        <f>VLOOKUP(D61,'Validation rule'!$B$2:$H$1048576,6,FALSE)</f>
        <v>Når den anmodet procedure (11 09 001 00) = 45, så skal autorisationsnummer være = DKOPO&lt;nr&gt;</v>
      </c>
      <c r="J61" s="81" t="str">
        <f>VLOOKUP(D61,'Validation rule'!$B$2:$H$1048576,7,FALSE)</f>
        <v>FT-5204</v>
      </c>
      <c r="K61" s="81" t="s">
        <v>17</v>
      </c>
      <c r="L61" s="10"/>
    </row>
    <row r="62" spans="1:12" ht="89.1" customHeight="1" x14ac:dyDescent="0.25">
      <c r="B62" s="121"/>
      <c r="C62" s="25" t="s">
        <v>429</v>
      </c>
      <c r="D62" s="123" t="str">
        <f>VLOOKUP(C62,'Validation rule'!$A$2:$B$1048576,2,FALSE)</f>
        <v xml:space="preserve">If "Additional procedure" (1/11) = F49, then the VAT identification number stated in 3/40, must have the role "FR4" and must have a valid authorisation code 21594 in DK-CRS. </v>
      </c>
      <c r="E62" s="23" t="str">
        <f>VLOOKUP(D62,'Validation rule'!$B$2:$H$1048576,2,FALSE)</f>
        <v>External validation
DK-CRS</v>
      </c>
      <c r="F62" s="80">
        <f>VLOOKUP(D62,'Validation rule'!$B$2:$H$1048576,3,FALSE)</f>
        <v>10080</v>
      </c>
      <c r="G62" s="80" t="str">
        <f>VLOOKUP(D62,'Validation rule'!$B$2:$H$1048576,4,FALSE)</f>
        <v>DK2002</v>
      </c>
      <c r="H62" s="81" t="str">
        <f>VLOOKUP(D62,'Validation rule'!$B$2:$H$1048576,5,FALSE)</f>
        <v>Error, VAT identifikations number in "3/40" is not valid to use in
"Additional procedure" (1/11) F49.</v>
      </c>
      <c r="I62" s="81" t="str">
        <f>VLOOKUP(D62,'Validation rule'!$B$2:$H$1048576,6,FALSE)</f>
        <v>Fejl, Moms identifikations nummer i "3/40", har ikke en valid bevilling/tilladelse til den "supplerende procedure" F49.</v>
      </c>
      <c r="J62" s="81" t="str">
        <f>VLOOKUP(D62,'Validation rule'!$B$2:$H$1048576,7,FALSE)</f>
        <v>FT-6408
UDGÅET</v>
      </c>
      <c r="K62" s="81" t="s">
        <v>17</v>
      </c>
      <c r="L62" s="10"/>
    </row>
    <row r="63" spans="1:12" ht="81" customHeight="1" x14ac:dyDescent="0.25">
      <c r="A63" s="13">
        <v>50</v>
      </c>
      <c r="B63" s="87"/>
      <c r="C63" s="137" t="s">
        <v>54</v>
      </c>
      <c r="D63" s="23" t="str">
        <f>VLOOKUP(C63,'Validation rule'!$A$2:$B$1048576,2,FALSE)</f>
        <v>If "Commodity code" (18 09 056 000) is one of the value = 2204xx, 2205xx, 2206xx, 2207xx, 2208xx, 2402xx, 2403xx, 3303xx, then "Supplementry units" (18 02 000 000) must be filled in and "Additional procedure" (11 10 000 000) must be= C08</v>
      </c>
      <c r="E63" s="23" t="str">
        <f>VLOOKUP(D63,'Validation rule'!$B$2:$H$1048576,2,FALSE)</f>
        <v>Internal cross validation</v>
      </c>
      <c r="F63" s="80">
        <f>VLOOKUP(D63,'Validation rule'!$B$2:$H$1048576,3,FALSE)</f>
        <v>10080</v>
      </c>
      <c r="G63" s="80"/>
      <c r="H63" s="81" t="str">
        <f>VLOOKUP(D63,'Validation rule'!$B$2:$H$1048576,5,FALSE)</f>
        <v>Error in "Supplementry units" (6/2), for the specified "commodity code" (18 09 056 000)"supplementry units" (18 02 000 000) must be filled in.</v>
      </c>
      <c r="I63" s="81" t="str">
        <f>VLOOKUP(D63,'Validation rule'!$B$2:$H$1048576,6,FALSE)</f>
        <v>Fejl i "supplerende enheder" (18 02 000 000) , der skal angives supplerende enheder for den angivne "varekode" (18 09 056 000).</v>
      </c>
      <c r="J63" s="81" t="str">
        <f>VLOOKUP(D63,'Validation rule'!$B$2:$H$1048576,7,FALSE)</f>
        <v>FT-3697</v>
      </c>
      <c r="K63" s="81" t="s">
        <v>17</v>
      </c>
      <c r="L63" s="10"/>
    </row>
    <row r="64" spans="1:12" ht="105" x14ac:dyDescent="0.25">
      <c r="A64">
        <v>51</v>
      </c>
      <c r="B64" s="87"/>
      <c r="C64" s="22" t="s">
        <v>55</v>
      </c>
      <c r="D64" s="23" t="str">
        <f>VLOOKUP(C64,'Validation rule'!$A$2:$B$1048576,2,FALSE)</f>
        <v xml:space="preserve">If "Additional procedure" (11 10 000 00) = F49, then "Importer Identification no" (3/16) must be = DK09999981
</v>
      </c>
      <c r="E64" s="23">
        <f>VLOOKUP(D64,'Validation rule'!$B$2:$H$1048576,2,FALSE)</f>
        <v>0</v>
      </c>
      <c r="F64" s="80">
        <f>VLOOKUP(D64,'Validation rule'!$B$2:$H$1048576,3,FALSE)</f>
        <v>10080</v>
      </c>
      <c r="G64" s="80" t="str">
        <f>VLOOKUP(D64,'Validation rule'!$B$2:$H$1048576,4,FALSE)</f>
        <v>DK1045</v>
      </c>
      <c r="H64" s="81" t="str">
        <f>VLOOKUP(D64,'Validation rule'!$B$2:$H$1048576,5,FALSE)</f>
        <v>Error in "importer Identification no." (3/16),  when "Additional procedure" (1/11) is F49, the "Importer Identification no" (3/16) must be DK09999981.</v>
      </c>
      <c r="I64" s="81" t="str">
        <f>VLOOKUP(D64,'Validation rule'!$B$2:$H$1048576,6,FALSE)</f>
        <v>Fejl i ”Importørens identifikations nummer” (3/16), når "supplerende procedure" (1/11) er angivet med F49, kan importørens identifikationsnummer kun være DK09999981 (privat)</v>
      </c>
      <c r="J64" s="81" t="str">
        <f>VLOOKUP(D64,'Validation rule'!$B$2:$H$1048576,7,FALSE)</f>
        <v>FT-3697
FT-7511</v>
      </c>
      <c r="K64" s="81" t="s">
        <v>17</v>
      </c>
      <c r="L64" s="10"/>
    </row>
    <row r="65" spans="1:12" ht="75" x14ac:dyDescent="0.25">
      <c r="A65" s="13">
        <v>52</v>
      </c>
      <c r="B65" s="92" t="s">
        <v>427</v>
      </c>
      <c r="C65" s="22" t="s">
        <v>351</v>
      </c>
      <c r="D65" s="23" t="str">
        <f>VLOOKUP(C65,'Validation rule'!$A$2:$B$1048576,2,FALSE)</f>
        <v>The "commodity code" (18 09 056 000) must not start with 99 (e.g. 99xxxx)</v>
      </c>
      <c r="E65" s="23" t="str">
        <f>VLOOKUP(D65,'Validation rule'!$B$2:$H$1048576,2,FALSE)</f>
        <v>Internal field validation</v>
      </c>
      <c r="F65" s="80">
        <f>VLOOKUP(D65,'Validation rule'!$B$2:$H$1048576,3,FALSE)</f>
        <v>10080</v>
      </c>
      <c r="G65" s="80"/>
      <c r="H65" s="81" t="str">
        <f>VLOOKUP(D65,'Validation rule'!$B$2:$H$1048576,5,FALSE)</f>
        <v>Error: The "commodity code" (18 09 056 000) must not start with 99, for this declaration type.</v>
      </c>
      <c r="I65" s="81" t="str">
        <f>VLOOKUP(D65,'Validation rule'!$B$2:$H$1048576,6,FALSE)</f>
        <v xml:space="preserve">Fejl i  "varekode" (18 09 056 000), der kan ikke angives en varekode indeholdende 99xxxx i den valgte angivelsestype. </v>
      </c>
      <c r="J65" s="81" t="str">
        <f>VLOOKUP(D65,'Validation rule'!$B$2:$H$1048576,7,FALSE)</f>
        <v>FT-3697</v>
      </c>
      <c r="K65" s="81" t="s">
        <v>17</v>
      </c>
      <c r="L65" s="10"/>
    </row>
    <row r="66" spans="1:12" ht="69.95" customHeight="1" x14ac:dyDescent="0.25">
      <c r="A66" s="13">
        <v>53</v>
      </c>
      <c r="B66" s="87"/>
      <c r="C66" s="22" t="s">
        <v>47</v>
      </c>
      <c r="D66" s="23" t="str">
        <f>VLOOKUP(C66,'Validation rule'!$A$2:$B$1048576,2,FALSE)</f>
        <v>When the total value (sum of all data element 14 14 014 000) of all goods items where data element (11 10 000 000) has the value "C08", then the amount must not excced 360.</v>
      </c>
      <c r="E66" s="23" t="str">
        <f>VLOOKUP(D66,'Validation rule'!$B$2:$H$1048576,2,FALSE)</f>
        <v>Internal cross validation</v>
      </c>
      <c r="F66" s="80">
        <f>VLOOKUP(D66,'Validation rule'!$B$2:$H$1048576,3,FALSE)</f>
        <v>10080</v>
      </c>
      <c r="G66" s="80" t="str">
        <f>VLOOKUP(D66,'Validation rule'!$B$2:$H$1048576,4,FALSE)</f>
        <v>DK1007</v>
      </c>
      <c r="H66" s="81" t="str">
        <f>VLOOKUP(D66,'Validation rule'!$B$2:$H$1048576,5,FALSE)</f>
        <v>Error in "Value" (14 14 014 000), when "Additional procedure" (1/11) is C08, then the intrinsic value must not exceed 360 DKK.</v>
      </c>
      <c r="I66" s="81" t="str">
        <f>VLOOKUP(D66,'Validation rule'!$B$2:$H$1048576,6,FALSE)</f>
        <v>Fejl i "værdi" (14 14 014 000), varens egenværdi må ikke overstige 360 DKK, når "Supplerende procedurer" (11 10 000 000) er C08.</v>
      </c>
      <c r="J66" s="81" t="str">
        <f>VLOOKUP(D66,'Validation rule'!$B$2:$H$1048576,7,FALSE)</f>
        <v>FT-2569 FT-7179
NY til H1</v>
      </c>
      <c r="K66" s="81" t="s">
        <v>17</v>
      </c>
      <c r="L66" s="10"/>
    </row>
    <row r="67" spans="1:12" ht="104.45" customHeight="1" x14ac:dyDescent="0.25">
      <c r="A67">
        <v>54</v>
      </c>
      <c r="B67" s="87"/>
      <c r="C67" s="22" t="s">
        <v>47</v>
      </c>
      <c r="D67" s="23" t="str">
        <f>VLOOKUP(C67,'Validation rule'!$A$2:$B$1048576,2,FALSE)</f>
        <v>When the total value (sum of all data element 14 14 014 000) of all goods items where data element (11 10 000 000) has the value "C08", then the amount must not excced 360.</v>
      </c>
      <c r="E67" s="23" t="str">
        <f>VLOOKUP(D67,'Validation rule'!$B$2:$H$1048576,2,FALSE)</f>
        <v>Internal cross validation</v>
      </c>
      <c r="F67" s="80">
        <f>VLOOKUP(D67,'Validation rule'!$B$2:$H$1048576,3,FALSE)</f>
        <v>10080</v>
      </c>
      <c r="G67" s="80" t="str">
        <f>VLOOKUP(D67,'Validation rule'!$B$2:$H$1048576,4,FALSE)</f>
        <v>DK1007</v>
      </c>
      <c r="H67" s="81" t="str">
        <f>VLOOKUP(D67,'Validation rule'!$B$2:$H$1048576,5,FALSE)</f>
        <v>Error in "Value" (14 14 014 000), when "Additional procedure" (1/11) is C08, then the intrinsic value must not exceed 360 DKK.</v>
      </c>
      <c r="I67" s="81" t="str">
        <f>VLOOKUP(D67,'Validation rule'!$B$2:$H$1048576,6,FALSE)</f>
        <v>Fejl i "værdi" (14 14 014 000), varens egenværdi må ikke overstige 360 DKK, når "Supplerende procedurer" (11 10 000 000) er C08.</v>
      </c>
      <c r="J67" s="81" t="str">
        <f>VLOOKUP(D67,'Validation rule'!$B$2:$H$1048576,7,FALSE)</f>
        <v>FT-2569 FT-7179
NY til H1</v>
      </c>
      <c r="K67" s="81" t="s">
        <v>17</v>
      </c>
      <c r="L67" s="10"/>
    </row>
    <row r="68" spans="1:12" ht="76.5" customHeight="1" x14ac:dyDescent="0.25">
      <c r="A68" s="13">
        <v>55</v>
      </c>
      <c r="B68" s="87"/>
      <c r="C68" s="22" t="s">
        <v>48</v>
      </c>
      <c r="D68" s="23" t="str">
        <f>VLOOKUP(C68,'Validation rule'!$A$2:$B$1048576,2,FALSE)</f>
        <v>When 'Additional fiscal references identification No' (13 16 034 000) is filled, 'Additional procedure' must be C07 or F48</v>
      </c>
      <c r="E68" s="67" t="str">
        <f>VLOOKUP(D68,'Validation rule'!$B$2:$H$1048576,2,FALSE)</f>
        <v>Internal cross validation</v>
      </c>
      <c r="F68" s="80">
        <f>VLOOKUP(D68,'Validation rule'!$B$2:$H$1048576,3,FALSE)</f>
        <v>10080</v>
      </c>
      <c r="G68" s="80" t="str">
        <f>VLOOKUP(D68,'Validation rule'!$B$2:$H$1048576,4,FALSE)</f>
        <v>DK1008</v>
      </c>
      <c r="H68" s="81" t="str">
        <f>VLOOKUP(D68,'Validation rule'!$B$2:$H$1048576,5,FALSE)</f>
        <v>Error: An additional fiscal reference has been specified for a procedure combination which is not C07 or F48.</v>
      </c>
      <c r="I68" s="81" t="str">
        <f>VLOOKUP(D68,'Validation rule'!$B$2:$H$1048576,6,FALSE)</f>
        <v>Fejl, "Supplerende procedure"  (11 10 000 000) skal være F48 eller C07, når "Identifikationsnummer for supplerende skattereference" (13 16 034 000)  er angivet.</v>
      </c>
      <c r="J68" s="81" t="str">
        <f>VLOOKUP(D68,'Validation rule'!$B$2:$H$1048576,7,FALSE)</f>
        <v>FT-2442
NY til H1</v>
      </c>
      <c r="K68" s="81" t="s">
        <v>17</v>
      </c>
      <c r="L68" s="10"/>
    </row>
    <row r="69" spans="1:12" ht="81.75" customHeight="1" x14ac:dyDescent="0.25">
      <c r="A69">
        <v>56</v>
      </c>
      <c r="B69" s="87"/>
      <c r="C69" s="20" t="s">
        <v>430</v>
      </c>
      <c r="D69" s="23" t="str">
        <f>VLOOKUP(C69,'Validation rule'!$A$2:$B$1048576,2,FALSE)</f>
        <v>If "Additional procedure" (1/11) = F49, then "Declarant Identification no" (3/18) must be = DK09999981</v>
      </c>
      <c r="E69" s="23" t="str">
        <f>VLOOKUP(D69,'Validation rule'!$B$2:$H$1048576,2,FALSE)</f>
        <v>Internal cross validation</v>
      </c>
      <c r="F69" s="80">
        <f>VLOOKUP(D69,'Validation rule'!$B$2:$H$1048576,3,FALSE)</f>
        <v>10080</v>
      </c>
      <c r="G69" s="80" t="str">
        <f>VLOOKUP(D69,'Validation rule'!$B$2:$H$1048576,4,FALSE)</f>
        <v>DK1055</v>
      </c>
      <c r="H69" s="81" t="str">
        <f>VLOOKUP(D69,'Validation rule'!$B$2:$H$1048576,5,FALSE)</f>
        <v>Error in "Declarant Identification no" (3/18), when "Additional procedure" (1/11) is F49 then the "declarant identification no" (3/18) must be DK09999981 (private)</v>
      </c>
      <c r="I69" s="81" t="str">
        <f>VLOOKUP(D69,'Validation rule'!$B$2:$H$1048576,6,FALSE)</f>
        <v>Fejl i ”klarerens identifikations nummer” (3/18), når "supplerende procedure" (1/11) er angivet med F49, kan klarerens identifikationsnummer kun være DK09999981 (privat)</v>
      </c>
      <c r="J69" s="81" t="str">
        <f>VLOOKUP(D69,'Validation rule'!$B$2:$H$1048576,7,FALSE)</f>
        <v xml:space="preserve">FT-7042 - UDGÅET
</v>
      </c>
      <c r="K69" s="81" t="s">
        <v>17</v>
      </c>
      <c r="L69" s="10"/>
    </row>
    <row r="70" spans="1:12" ht="102.75" customHeight="1" x14ac:dyDescent="0.25">
      <c r="A70" s="13">
        <v>57</v>
      </c>
      <c r="B70" s="87"/>
      <c r="C70" s="22" t="s">
        <v>431</v>
      </c>
      <c r="D70" s="23" t="e">
        <f>VLOOKUP(C70,'Validation rule'!$A$2:$B$1048576,2,FALSE)</f>
        <v>#N/A</v>
      </c>
      <c r="E70" s="23" t="e">
        <f>VLOOKUP(D70,'Validation rule'!$B$2:$H$1048576,2,FALSE)</f>
        <v>#N/A</v>
      </c>
      <c r="F70" s="80" t="e">
        <f>VLOOKUP(D70,'Validation rule'!$B$2:$H$1048576,3,FALSE)</f>
        <v>#N/A</v>
      </c>
      <c r="G70" s="80"/>
      <c r="H70" s="81" t="e">
        <f>VLOOKUP(D70,'Validation rule'!$B$2:$H$1048576,5,FALSE)</f>
        <v>#N/A</v>
      </c>
      <c r="I70" s="81" t="e">
        <f>VLOOKUP(D70,'Validation rule'!$B$2:$H$1048576,6,FALSE)</f>
        <v>#N/A</v>
      </c>
      <c r="J70" s="81" t="e">
        <f>VLOOKUP(D70,'Validation rule'!$B$2:$H$1048576,7,FALSE)</f>
        <v>#N/A</v>
      </c>
      <c r="K70" s="81" t="s">
        <v>17</v>
      </c>
      <c r="L70" s="10"/>
    </row>
    <row r="71" spans="1:12" ht="130.5" customHeight="1" x14ac:dyDescent="0.25">
      <c r="A71" s="13">
        <v>58</v>
      </c>
      <c r="B71" s="87"/>
      <c r="C71" s="20" t="s">
        <v>432</v>
      </c>
      <c r="D71" s="23" t="str">
        <f>VLOOKUP(C71,'Validation rule'!$A$2:$B$1048576,2,FALSE)</f>
        <v xml:space="preserve">If "Additional procedure" (1/11) = F49, then "Additional fiscal references" (3/40) must have "Role Code" = FR4 </v>
      </c>
      <c r="E71" s="23" t="str">
        <f>VLOOKUP(D71,'Validation rule'!$B$2:$H$1048576,2,FALSE)</f>
        <v>Internal cross validation</v>
      </c>
      <c r="F71" s="80">
        <f>VLOOKUP(D71,'Validation rule'!$B$2:$H$1048576,3,FALSE)</f>
        <v>10080</v>
      </c>
      <c r="G71" s="80" t="str">
        <f>VLOOKUP(D71,'Validation rule'!$B$2:$H$1048576,4,FALSE)</f>
        <v>DK1056</v>
      </c>
      <c r="H71" s="81" t="str">
        <f>VLOOKUP(D71,'Validation rule'!$B$2:$H$1048576,5,FALSE)</f>
        <v>Error in "Additional fiscal references" (3/40), when "Additional procedure" (1/11) = F49, then "Role code" must be "FR4".</v>
      </c>
      <c r="I71" s="81" t="str">
        <f>VLOOKUP(D71,'Validation rule'!$B$2:$H$1048576,6,FALSE)</f>
        <v>Fejl i "Supplerende skattereference, Rollekode" (3/40), når supplerende procedure er angivet med "F49", skal rollekode i supplerende skattereference være "FR4"</v>
      </c>
      <c r="J71" s="81" t="str">
        <f>VLOOKUP(D71,'Validation rule'!$B$2:$H$1048576,7,FALSE)</f>
        <v xml:space="preserve">FT-7042 - UDGÅET
</v>
      </c>
      <c r="K71" s="81" t="s">
        <v>17</v>
      </c>
      <c r="L71" s="10"/>
    </row>
    <row r="72" spans="1:12" ht="48.6" customHeight="1" x14ac:dyDescent="0.25">
      <c r="A72">
        <v>59</v>
      </c>
      <c r="B72" s="87"/>
      <c r="C72" s="22" t="s">
        <v>433</v>
      </c>
      <c r="D72" s="23" t="e">
        <f>VLOOKUP(C72,'Validation rule'!$A$2:$B$1048576,2,FALSE)</f>
        <v>#N/A</v>
      </c>
      <c r="E72" s="23" t="e">
        <f>VLOOKUP(D72,'Validation rule'!$B$2:$H$1048576,2,FALSE)</f>
        <v>#N/A</v>
      </c>
      <c r="F72" s="80" t="e">
        <f>VLOOKUP(D72,'Validation rule'!$B$2:$H$1048576,3,FALSE)</f>
        <v>#N/A</v>
      </c>
      <c r="G72" s="80" t="e">
        <f>VLOOKUP(D72,'Validation rule'!$B$2:$H$1048576,4,FALSE)</f>
        <v>#N/A</v>
      </c>
      <c r="H72" s="81" t="e">
        <f>VLOOKUP(D72,'Validation rule'!$B$2:$H$1048576,5,FALSE)</f>
        <v>#N/A</v>
      </c>
      <c r="I72" s="82" t="e">
        <f>VLOOKUP(D72,'Validation rule'!$B$2:$H$1048576,6,FALSE)</f>
        <v>#N/A</v>
      </c>
      <c r="J72" s="81" t="e">
        <f>VLOOKUP(D72,'Validation rule'!$B$2:$H$1048576,7,FALSE)</f>
        <v>#N/A</v>
      </c>
      <c r="K72" s="81" t="s">
        <v>17</v>
      </c>
      <c r="L72" s="10"/>
    </row>
    <row r="73" spans="1:12" ht="73.5" customHeight="1" x14ac:dyDescent="0.25">
      <c r="A73" s="13">
        <v>60</v>
      </c>
      <c r="B73" s="90"/>
      <c r="C73" s="104" t="s">
        <v>288</v>
      </c>
      <c r="D73" s="23" t="str">
        <f>VLOOKUP(C73,'Validation rule'!$A$2:$B$1048576,2,FALSE)</f>
        <v>If 'type of location' (16 15 045 000) ' = A, then 'Qualifier of identification' (16 15 046 000) must be "U" or "V"</v>
      </c>
      <c r="E73" s="23" t="str">
        <f>VLOOKUP(D73,'Validation rule'!$B$2:$H$1048576,2,FALSE)</f>
        <v>Internal cross validation</v>
      </c>
      <c r="F73" s="80">
        <f>VLOOKUP(D73,'Validation rule'!$B$2:$H$1048576,3,FALSE)</f>
        <v>10080</v>
      </c>
      <c r="G73" s="80" t="str">
        <f>VLOOKUP(D73,'Validation rule'!$B$2:$H$1048576,4,FALSE)</f>
        <v>DK1057</v>
      </c>
      <c r="H73" s="81" t="str">
        <f>VLOOKUP(D73,'Validation rule'!$B$2:$H$1048576,5,FALSE)</f>
        <v>Error in "Location of goods type" (16 15 045 000), when type = "A", then 'Qualifier of identification' (16 15 046 000) must be "U" or "V".</v>
      </c>
      <c r="I73" s="81" t="str">
        <f>VLOOKUP(D73,'Validation rule'!$B$2:$H$1048576,6,FALSE)</f>
        <v>Fejl i 'Lokalisering af varerne type' (16 15 045 000), når type = "A", kan identificationskode (16 15 046 000) kun være "U" eller "V".</v>
      </c>
      <c r="J73" s="81" t="str">
        <f>VLOOKUP(D73,'Validation rule'!$B$2:$H$1048576,7,FALSE)</f>
        <v>FT-8018, FT-15035
FT-11238 H1</v>
      </c>
      <c r="K73" s="81" t="s">
        <v>50</v>
      </c>
      <c r="L73" s="10"/>
    </row>
    <row r="74" spans="1:12" ht="99.75" customHeight="1" x14ac:dyDescent="0.25">
      <c r="A74">
        <v>61</v>
      </c>
      <c r="B74" s="90"/>
      <c r="C74" s="104" t="s">
        <v>289</v>
      </c>
      <c r="D74" s="23" t="str">
        <f>VLOOKUP(C74,'Validation rule'!$A$2:$B$1048576,2,FALSE)</f>
        <v>If 'Type of location' (16 15 045 000) ' = 'B', then 'Qualifier of identification' (16 15 046 000) must be 'Y'.</v>
      </c>
      <c r="E74" s="23" t="str">
        <f>VLOOKUP(D74,'Validation rule'!$B$2:$H$1048576,2,FALSE)</f>
        <v>Internal cross validation</v>
      </c>
      <c r="F74" s="80">
        <f>VLOOKUP(D74,'Validation rule'!$B$2:$H$1048576,3,FALSE)</f>
        <v>10080</v>
      </c>
      <c r="G74" s="80" t="str">
        <f>VLOOKUP(D74,'Validation rule'!$B$2:$H$1048576,4,FALSE)</f>
        <v>DK1058</v>
      </c>
      <c r="H74" s="81" t="str">
        <f>VLOOKUP(D74,'Validation rule'!$B$2:$H$1048576,5,FALSE)</f>
        <v>Error in 'Location of goods' (16 15 000 000), when type = 'B', then 'Qualifier of identification' (16 15 046 000) must be  'Y'.</v>
      </c>
      <c r="I74" s="81" t="str">
        <f>VLOOKUP(D74,'Validation rule'!$B$2:$H$1048576,6,FALSE)</f>
        <v>Fejl i 'Lokalisering af varerne' (16 15 045 000), når type = 'B', kan 'identifikationskode' (16 15 046 000) kun være 'Y'.</v>
      </c>
      <c r="J74" s="81" t="str">
        <f>VLOOKUP(D74,'Validation rule'!$B$2:$H$1048576,7,FALSE)</f>
        <v>FT-8018, FT-15035
FT-11238 H1</v>
      </c>
      <c r="K74" s="81" t="s">
        <v>50</v>
      </c>
      <c r="L74" s="10"/>
    </row>
    <row r="75" spans="1:12" ht="60" x14ac:dyDescent="0.25">
      <c r="A75" s="13">
        <v>62</v>
      </c>
      <c r="B75" s="90"/>
      <c r="C75" s="104" t="s">
        <v>290</v>
      </c>
      <c r="D75" s="23" t="str">
        <f>VLOOKUP(C75,'Validation rule'!$A$2:$B$1048576,2,FALSE)</f>
        <v>If 'Type of Location' (16 15 045 000) = 'C', then 'Qualifier of identification' must be 'Z'.</v>
      </c>
      <c r="E75" s="23" t="str">
        <f>VLOOKUP(D75,'Validation rule'!$B$2:$H$1048576,2,FALSE)</f>
        <v>Internal cross validation</v>
      </c>
      <c r="F75" s="80">
        <f>VLOOKUP(D75,'Validation rule'!$B$2:$H$1048576,3,FALSE)</f>
        <v>10080</v>
      </c>
      <c r="G75" s="80" t="str">
        <f>VLOOKUP(D75,'Validation rule'!$B$2:$H$1048576,4,FALSE)</f>
        <v>DK1059</v>
      </c>
      <c r="H75" s="81" t="str">
        <f>VLOOKUP(D75,'Validation rule'!$B$2:$H$1048576,5,FALSE)</f>
        <v>Error in "Location of goods" (16 15 000 000), when type = "C", then Qualifier of identification must be  "Z".</v>
      </c>
      <c r="I75" s="81" t="str">
        <f>VLOOKUP(D75,'Validation rule'!$B$2:$H$1048576,6,FALSE)</f>
        <v>Fejl i "Lokalisering af varerne" (16 15 000 000), når type = "C" kan identifikationskode kun være "Z"</v>
      </c>
      <c r="J75" s="81" t="str">
        <f>VLOOKUP(D75,'Validation rule'!$B$2:$H$1048576,7,FALSE)</f>
        <v>FT-8018, FT-15035
FT-11238 H1</v>
      </c>
      <c r="K75" s="81" t="s">
        <v>50</v>
      </c>
      <c r="L75" s="10"/>
    </row>
    <row r="76" spans="1:12" ht="81.75" customHeight="1" x14ac:dyDescent="0.25">
      <c r="A76" s="13">
        <v>63</v>
      </c>
      <c r="B76" s="90"/>
      <c r="C76" s="104" t="s">
        <v>293</v>
      </c>
      <c r="D76" s="23" t="str">
        <f>VLOOKUP(C76,'Validation rule'!$A$2:$B$1048576,2,FALSE)</f>
        <v>If 'Qualifier of identification' (16 15 046 000) = 'Z', then 'Address' (16 15 018 000) must be provided.</v>
      </c>
      <c r="E76" s="23" t="str">
        <f>VLOOKUP(D76,'Validation rule'!$B$2:$H$1048576,2,FALSE)</f>
        <v>Internal cross validation</v>
      </c>
      <c r="F76" s="80">
        <f>VLOOKUP(D76,'Validation rule'!$B$2:$H$1048576,3,FALSE)</f>
        <v>10080</v>
      </c>
      <c r="G76" s="80" t="str">
        <f>VLOOKUP(D76,'Validation rule'!$B$2:$H$1048576,4,FALSE)</f>
        <v>DK1060</v>
      </c>
      <c r="H76" s="81" t="str">
        <f>VLOOKUP(D76,'Validation rule'!$B$2:$H$1048576,5,FALSE)</f>
        <v>Error in 'Qualifier of identification' (16 15 046 000), when Qualifier of identification =  "Z", then address must be provided.</v>
      </c>
      <c r="I76" s="81" t="str">
        <f>VLOOKUP(D76,'Validation rule'!$B$2:$H$1048576,6,FALSE)</f>
        <v>Fejl i 'Lokalisering af varerne 'identifikation' (16 15 046 000), når identifikationskode = 'Z', skal adresse angives.</v>
      </c>
      <c r="J76" s="81" t="str">
        <f>VLOOKUP(D76,'Validation rule'!$B$2:$H$1048576,7,FALSE)</f>
        <v>FT-8018, FT-15035
FT-11238 H1</v>
      </c>
      <c r="K76" s="81" t="s">
        <v>50</v>
      </c>
      <c r="L76" s="10"/>
    </row>
    <row r="77" spans="1:12" ht="102" customHeight="1" x14ac:dyDescent="0.25">
      <c r="A77">
        <v>64</v>
      </c>
      <c r="B77" s="90"/>
      <c r="C77" s="104" t="s">
        <v>294</v>
      </c>
      <c r="D77" s="23" t="str">
        <f>VLOOKUP(C77,'Validation rule'!$A$2:$B$1048576,2,FALSE)</f>
        <v>If 'Qualifier of identification' (16 15 046 000) = 'V', then 'Customs Office' (16 15 047 000) must be provided, and valid in the referencelist ("Customs Office list")</v>
      </c>
      <c r="E77" s="23" t="str">
        <f>VLOOKUP(D77,'Validation rule'!$B$2:$H$1048576,2,FALSE)</f>
        <v>Internal cross validation</v>
      </c>
      <c r="F77" s="80">
        <f>VLOOKUP(D77,'Validation rule'!$B$2:$H$1048576,3,FALSE)</f>
        <v>10080</v>
      </c>
      <c r="G77" s="80" t="str">
        <f>VLOOKUP(D77,'Validation rule'!$B$2:$H$1048576,4,FALSE)</f>
        <v>DK1062</v>
      </c>
      <c r="H77" s="81" t="str">
        <f>VLOOKUP(D77,'Validation rule'!$B$2:$H$1048576,5,FALSE)</f>
        <v>Error in "Location of goods" (16 15 000 000) , the 'customs office' (16 15 047 000) must be provided or the referencenumber does not exist.</v>
      </c>
      <c r="I77" s="81" t="str">
        <f>VLOOKUP(D77,'Validation rule'!$B$2:$H$1048576,6,FALSE)</f>
        <v>Fejl i "Lokalisering af varerne" (16 15 000 000) , der skal angives et 'toldsted' (16 15 047 000) eller det angivet referencenummer på toldsted, findes ikke.</v>
      </c>
      <c r="J77" s="81" t="str">
        <f>VLOOKUP(D77,'Validation rule'!$B$2:$H$1048576,7,FALSE)</f>
        <v>FT-8018, FT-15035
FT-11238 H1</v>
      </c>
      <c r="K77" s="81" t="s">
        <v>50</v>
      </c>
      <c r="L77" s="10"/>
    </row>
    <row r="78" spans="1:12" ht="91.5" customHeight="1" x14ac:dyDescent="0.25">
      <c r="A78" s="13">
        <v>65</v>
      </c>
      <c r="B78" s="90"/>
      <c r="C78" s="104" t="s">
        <v>295</v>
      </c>
      <c r="D78" s="23" t="str">
        <f>VLOOKUP(C78,'Validation rule'!$A$2:$B$1048576,2,FALSE)</f>
        <v xml:space="preserve">If 'Qualifier of identification' (16 15 046 000) = 'Y', then 'Authorisation number' (16 15 052 000) must be provided. </v>
      </c>
      <c r="E78" s="23" t="str">
        <f>VLOOKUP(D78,'Validation rule'!$B$2:$H$1048576,2,FALSE)</f>
        <v>Internal cross validation</v>
      </c>
      <c r="F78" s="80">
        <f>VLOOKUP(D78,'Validation rule'!$B$2:$H$1048576,3,FALSE)</f>
        <v>10080</v>
      </c>
      <c r="G78" s="80" t="str">
        <f>VLOOKUP(D78,'Validation rule'!$B$2:$H$1048576,4,FALSE)</f>
        <v>DK2007</v>
      </c>
      <c r="H78" s="81" t="str">
        <f>VLOOKUP(D78,'Validation rule'!$B$2:$H$1048576,5,FALSE)</f>
        <v>Error in "Location of goods" (16 15 000 000) , when Qualifier of identification is "Y" then 'authorisation number' (16 15 052 000).must be provided.</v>
      </c>
      <c r="I78" s="81" t="str">
        <f>VLOOKUP(D78,'Validation rule'!$B$2:$H$1048576,6,FALSE)</f>
        <v>Fejl i "Lokalisering af varerne" (16 15 000 000) , når 'identifikationskvalifikator' (16 15 046 000) er "Y" skal  der angives 'bevillingsnummer' (16 15 052 000).</v>
      </c>
      <c r="J78" s="81" t="str">
        <f>VLOOKUP(D78,'Validation rule'!$B$2:$H$1048576,7,FALSE)</f>
        <v>FT-8019, FT-15035
FT-11238 H1</v>
      </c>
      <c r="K78" s="81" t="s">
        <v>50</v>
      </c>
      <c r="L78" s="10"/>
    </row>
    <row r="79" spans="1:12" ht="46.5" customHeight="1" x14ac:dyDescent="0.25">
      <c r="A79">
        <v>66</v>
      </c>
      <c r="B79" s="90"/>
      <c r="C79" s="103" t="s">
        <v>298</v>
      </c>
      <c r="D79" s="23" t="str">
        <f>VLOOKUP(C79,'Validation rule'!$A$2:$B$1048576,2,FALSE)</f>
        <v>If 'Qualifier of identification' (16 15 046 000) = 'Y', then 'Additional identifier' (16 15 053 000) must be provided.</v>
      </c>
      <c r="E79" s="23" t="str">
        <f>VLOOKUP(D79,'Validation rule'!$B$2:$H$1048576,2,FALSE)</f>
        <v>Internal cross validation</v>
      </c>
      <c r="F79" s="80">
        <f>VLOOKUP(D79,'Validation rule'!$B$2:$H$1048576,3,FALSE)</f>
        <v>10080</v>
      </c>
      <c r="G79" s="80" t="str">
        <f>VLOOKUP(D79,'Validation rule'!$B$2:$H$1048576,4,FALSE)</f>
        <v>DK2009</v>
      </c>
      <c r="H79" s="81" t="str">
        <f>VLOOKUP(D79,'Validation rule'!$B$2:$H$1048576,5,FALSE)</f>
        <v>Error in "Location of goods" (16 15 000 000), when "Qualifier of identification" is "Y" then "Additional identifier" (16 15 053 000) must be provided.</v>
      </c>
      <c r="I79" s="81" t="str">
        <f>VLOOKUP(D79,'Validation rule'!$B$2:$H$1048576,6,FALSE)</f>
        <v>Fejl i "Lokalisering af varerne" (16 15 000 000), når identifikationskvalifikator = "Y" skal "supplerende ID" (16 15 053 000) angives.</v>
      </c>
      <c r="J79" s="81" t="str">
        <f>VLOOKUP(D79,'Validation rule'!$B$2:$H$1048576,7,FALSE)</f>
        <v>FT-8019, FT-15035
FT-11238 H1</v>
      </c>
      <c r="K79" s="81" t="s">
        <v>50</v>
      </c>
      <c r="L79" s="10"/>
    </row>
    <row r="80" spans="1:12" ht="78" customHeight="1" x14ac:dyDescent="0.25">
      <c r="A80" s="13">
        <v>67</v>
      </c>
      <c r="B80" s="90"/>
      <c r="C80" s="104" t="s">
        <v>304</v>
      </c>
      <c r="D80" s="23" t="str">
        <f>VLOOKUP(C80,'Validation rule'!$A$2:$B$1048576,2,FALSE)</f>
        <v>The system must validate the data element "Authorisation number" (16 15 052 000) is valid on the day of validation in DK-CRS</v>
      </c>
      <c r="E80" s="23" t="str">
        <f>VLOOKUP(D80,'Validation rule'!$B$2:$H$1048576,2,FALSE)</f>
        <v>External validation DK-CRS</v>
      </c>
      <c r="F80" s="80">
        <f>VLOOKUP(D80,'Validation rule'!$B$2:$H$1048576,3,FALSE)</f>
        <v>10080</v>
      </c>
      <c r="G80" s="80" t="str">
        <f>VLOOKUP(D80,'Validation rule'!$B$2:$H$1048576,4,FALSE)</f>
        <v>DK2010</v>
      </c>
      <c r="H80" s="81" t="str">
        <f>VLOOKUP(D80,'Validation rule'!$B$2:$H$1048576,5,FALSE)</f>
        <v>Error in "Location of goods" (16 15 052 000), "Authorisation number" does not exist or is not valid.</v>
      </c>
      <c r="I80" s="81" t="str">
        <f>VLOOKUP(D80,'Validation rule'!$B$2:$H$1048576,6,FALSE)</f>
        <v>Fejl i "Lokalisering af varerne" (16 15 052 000), bevillingsnummer findes ikke eller er ikke validt.</v>
      </c>
      <c r="J80" s="81" t="str">
        <f>VLOOKUP(D80,'Validation rule'!$B$2:$H$1048576,7,FALSE)</f>
        <v>FT-8019, FT-15035
FT-6517 (H1)
EKS-3868</v>
      </c>
      <c r="K80" s="81" t="s">
        <v>50</v>
      </c>
      <c r="L80" s="10"/>
    </row>
    <row r="81" spans="1:12" ht="99" customHeight="1" x14ac:dyDescent="0.25">
      <c r="A81" s="13">
        <v>68</v>
      </c>
      <c r="B81" s="87"/>
      <c r="C81" s="22" t="s">
        <v>49</v>
      </c>
      <c r="D81" s="23" t="str">
        <f>VLOOKUP(C81,'Validation rule'!$A$2:$B$1048576,2,FALSE)</f>
        <v>If Additional Procedure (11 10 000 000) is C07, then Commodity code (18 09 000 000) must have a valid CN code for C07.</v>
      </c>
      <c r="E81" s="23" t="str">
        <f>VLOOKUP(D81,'Validation rule'!$B$2:$H$1048576,2,FALSE)</f>
        <v>Internal cross validation</v>
      </c>
      <c r="F81" s="80">
        <f>VLOOKUP(D81,'Validation rule'!$B$2:$H$1048576,3,FALSE)</f>
        <v>10080</v>
      </c>
      <c r="G81" s="80" t="str">
        <f>VLOOKUP(D81,'Validation rule'!$B$2:$H$1048576,4,FALSE)</f>
        <v>DK1011</v>
      </c>
      <c r="H81" s="81" t="str">
        <f>VLOOKUP(D81,'Validation rule'!$B$2:$H$1048576,5,FALSE)</f>
        <v>Error in commodity code (18 09 00 000), the commodity code can not be used in connection with "additional procedure" (11 10 000 000) "C07".</v>
      </c>
      <c r="I81" s="81" t="str">
        <f>VLOOKUP(D81,'Validation rule'!$B$2:$H$1048576,6,FALSE)</f>
        <v>Fejl i varekode (18 09 00 000), varekoden kan ikke anvendes i forbindelse med "supplerende procedure" (11 10 000 000) "C07".</v>
      </c>
      <c r="J81" s="81" t="str">
        <f>VLOOKUP(D81,'Validation rule'!$B$2:$H$1048576,7,FALSE)</f>
        <v>FT-2442
FT-5540
FT-5490
FT-11238 (H1)</v>
      </c>
      <c r="K81" s="81" t="s">
        <v>50</v>
      </c>
      <c r="L81" s="10"/>
    </row>
    <row r="82" spans="1:12" ht="51" customHeight="1" x14ac:dyDescent="0.25">
      <c r="A82">
        <v>69</v>
      </c>
      <c r="B82" s="92" t="s">
        <v>427</v>
      </c>
      <c r="C82" s="29" t="s">
        <v>49</v>
      </c>
      <c r="D82" s="23" t="str">
        <f>VLOOKUP(C82,'Validation rule'!$A$2:$B$1048576,2,FALSE)</f>
        <v>If Additional Procedure (11 10 000 000) is C07, then Commodity code (18 09 000 000) must have a valid CN code for C07.</v>
      </c>
      <c r="E82" s="23" t="str">
        <f>VLOOKUP(D82,'Validation rule'!$B$2:$H$1048576,2,FALSE)</f>
        <v>Internal cross validation</v>
      </c>
      <c r="F82" s="80">
        <f>VLOOKUP(D82,'Validation rule'!$B$2:$H$1048576,3,FALSE)</f>
        <v>10080</v>
      </c>
      <c r="G82" s="80" t="str">
        <f>VLOOKUP(D82,'Validation rule'!$B$2:$H$1048576,4,FALSE)</f>
        <v>DK1011</v>
      </c>
      <c r="H82" s="81" t="str">
        <f>VLOOKUP(D82,'Validation rule'!$B$2:$H$1048576,5,FALSE)</f>
        <v>Error in commodity code (18 09 00 000), the commodity code can not be used in connection with "additional procedure" (11 10 000 000) "C07".</v>
      </c>
      <c r="I82" s="81" t="str">
        <f>VLOOKUP(D82,'Validation rule'!$B$2:$H$1048576,6,FALSE)</f>
        <v>Fejl i varekode (18 09 00 000), varekoden kan ikke anvendes i forbindelse med "supplerende procedure" (11 10 000 000) "C07".</v>
      </c>
      <c r="J82" s="81" t="str">
        <f>VLOOKUP(D82,'Validation rule'!$B$2:$H$1048576,7,FALSE)</f>
        <v>FT-2442
FT-5540
FT-5490
FT-11238 (H1)</v>
      </c>
      <c r="K82" s="81" t="s">
        <v>50</v>
      </c>
      <c r="L82" s="10"/>
    </row>
    <row r="83" spans="1:12" ht="123" customHeight="1" x14ac:dyDescent="0.25">
      <c r="A83" s="13">
        <v>70</v>
      </c>
      <c r="B83" s="87"/>
      <c r="C83" s="29" t="s">
        <v>51</v>
      </c>
      <c r="D83" s="23" t="str">
        <f>VLOOKUP(C83,'Validation rule'!$A$2:$B$1048576,2,FALSE)</f>
        <v>If Additional Procedure (11 10 000 000) is C08, then Commodity code – Harmonized System subheading code (18 09 000 000) ) must have a valid CN code for C08.</v>
      </c>
      <c r="E83" s="23" t="str">
        <f>VLOOKUP(D83,'Validation rule'!$B$2:$H$1048576,2,FALSE)</f>
        <v>Internal cross validation</v>
      </c>
      <c r="F83" s="80">
        <f>VLOOKUP(D83,'Validation rule'!$B$2:$H$1048576,3,FALSE)</f>
        <v>10080</v>
      </c>
      <c r="G83" s="80" t="str">
        <f>VLOOKUP(D83,'Validation rule'!$B$2:$H$1048576,4,FALSE)</f>
        <v>DK1012</v>
      </c>
      <c r="H83" s="81" t="str">
        <f>VLOOKUP(D83,'Validation rule'!$B$2:$H$1048576,5,FALSE)</f>
        <v>Error in commodity code (18 09 00 000), the commodity code can not be used in connection with "additional procedure" (11 10 000 000) "C08".</v>
      </c>
      <c r="I83" s="81" t="str">
        <f>VLOOKUP(D83,'Validation rule'!$B$2:$H$1048576,6,FALSE)</f>
        <v>Fejl i varekode (18 09 00 000), varekoden kan ikke anvendes i forbindelse med "supplerende procedure" (11 10 000 000) "C08".</v>
      </c>
      <c r="J83" s="81" t="str">
        <f>VLOOKUP(D83,'Validation rule'!$B$2:$H$1048576,7,FALSE)</f>
        <v>FT-2442
FT-5540
FT-5490
FT-11238 (H1)</v>
      </c>
      <c r="K83" s="81" t="s">
        <v>50</v>
      </c>
      <c r="L83" s="10"/>
    </row>
    <row r="84" spans="1:12" ht="101.45" customHeight="1" x14ac:dyDescent="0.25">
      <c r="A84">
        <v>71</v>
      </c>
      <c r="B84" s="92" t="s">
        <v>427</v>
      </c>
      <c r="C84" s="22" t="s">
        <v>51</v>
      </c>
      <c r="D84" s="23" t="str">
        <f>VLOOKUP(C84,'Validation rule'!$A$2:$B$1048576,2,FALSE)</f>
        <v>If Additional Procedure (11 10 000 000) is C08, then Commodity code – Harmonized System subheading code (18 09 000 000) ) must have a valid CN code for C08.</v>
      </c>
      <c r="E84" s="23" t="str">
        <f>VLOOKUP(D84,'Validation rule'!$B$2:$H$1048576,2,FALSE)</f>
        <v>Internal cross validation</v>
      </c>
      <c r="F84" s="80">
        <f>VLOOKUP(D84,'Validation rule'!$B$2:$H$1048576,3,FALSE)</f>
        <v>10080</v>
      </c>
      <c r="G84" s="80" t="str">
        <f>VLOOKUP(D84,'Validation rule'!$B$2:$H$1048576,4,FALSE)</f>
        <v>DK1012</v>
      </c>
      <c r="H84" s="81" t="str">
        <f>VLOOKUP(D84,'Validation rule'!$B$2:$H$1048576,5,FALSE)</f>
        <v>Error in commodity code (18 09 00 000), the commodity code can not be used in connection with "additional procedure" (11 10 000 000) "C08".</v>
      </c>
      <c r="I84" s="81" t="str">
        <f>VLOOKUP(D84,'Validation rule'!$B$2:$H$1048576,6,FALSE)</f>
        <v>Fejl i varekode (18 09 00 000), varekoden kan ikke anvendes i forbindelse med "supplerende procedure" (11 10 000 000) "C08".</v>
      </c>
      <c r="J84" s="81" t="str">
        <f>VLOOKUP(D84,'Validation rule'!$B$2:$H$1048576,7,FALSE)</f>
        <v>FT-2442
FT-5540
FT-5490
FT-11238 (H1)</v>
      </c>
      <c r="K84" s="81" t="s">
        <v>50</v>
      </c>
      <c r="L84" s="10"/>
    </row>
    <row r="85" spans="1:12" ht="120" x14ac:dyDescent="0.25">
      <c r="A85" s="13">
        <v>72</v>
      </c>
      <c r="B85" s="87"/>
      <c r="C85" s="22" t="s">
        <v>132</v>
      </c>
      <c r="D85" s="23" t="str">
        <f>VLOOKUP(C85,'Validation rule'!$A$2:$B$1048576,2,FALSE)</f>
        <v>The Country code of the importer (13 04 018 020) must only be filled in if "Importer Identification Number" (13 04 017 000) is in a reference list of valid EORI numbers</v>
      </c>
      <c r="E85" s="23" t="str">
        <f>VLOOKUP(D85,'Validation rule'!$B$2:$H$1048576,2,FALSE)</f>
        <v>Internal cross validation</v>
      </c>
      <c r="F85" s="80">
        <f>VLOOKUP(D85,'Validation rule'!$B$2:$H$1048576,3,FALSE)</f>
        <v>10080</v>
      </c>
      <c r="G85" s="80" t="str">
        <f>VLOOKUP(D85,'Validation rule'!$B$2:$H$1048576,4,FALSE)</f>
        <v>DK1085</v>
      </c>
      <c r="H85" s="81" t="str">
        <f>VLOOKUP(D85,'Validation rule'!$B$2:$H$1048576,5,FALSE)</f>
        <v>Error: it is only when a valid EORI number is in data element 13 04 017 000 identification number of the importer that data element 13 04 018 020 country code of the importer must be filled in.</v>
      </c>
      <c r="I85" s="81" t="str">
        <f>VLOOKUP(D85,'Validation rule'!$B$2:$H$1048576,6,FALSE)</f>
        <v xml:space="preserve">Fejl:  Kun hvis der er et validt EORI nr. i dataelement 13 04 017 000 importøridentifikationsnummer så skal dataelement 13 04 018 020 landekode være udfyldt. </v>
      </c>
      <c r="J85" s="81" t="str">
        <f>VLOOKUP(D85,'Validation rule'!$B$2:$H$1048576,7,FALSE)</f>
        <v>FT-10157</v>
      </c>
      <c r="K85" s="81" t="s">
        <v>50</v>
      </c>
      <c r="L85" s="10"/>
    </row>
    <row r="86" spans="1:12" ht="34.5" customHeight="1" x14ac:dyDescent="0.25">
      <c r="A86" s="13">
        <v>73</v>
      </c>
      <c r="B86" s="87"/>
      <c r="C86" s="22" t="s">
        <v>135</v>
      </c>
      <c r="D86" s="23" t="str">
        <f>VLOOKUP(C86,'Validation rule'!$A$2:$B$1048576,2,FALSE)</f>
        <v>The dataelement 13 04 017 000 'Importer identification number' must be validated in DK-CRS, the number must exist and must not be expiered.</v>
      </c>
      <c r="E86" s="23" t="str">
        <f>VLOOKUP(D86,'Validation rule'!$B$2:$H$1048576,2,FALSE)</f>
        <v>External validation
DK-CRS</v>
      </c>
      <c r="F86" s="80">
        <f>VLOOKUP(D86,'Validation rule'!$B$2:$H$1048576,3,FALSE)</f>
        <v>10080</v>
      </c>
      <c r="G86" s="80" t="str">
        <f>VLOOKUP(D86,'Validation rule'!$B$2:$H$1048576,4,FALSE)</f>
        <v>DK2001</v>
      </c>
      <c r="H86" s="81" t="str">
        <f>VLOOKUP(D86,'Validation rule'!$B$2:$H$1048576,5,FALSE)</f>
        <v>Error in "Importer identification no" (13 04 017 000), the number does not exist or is not valid.</v>
      </c>
      <c r="I86" s="81" t="str">
        <f>VLOOKUP(D86,'Validation rule'!$B$2:$H$1048576,6,FALSE)</f>
        <v>Fejl i "Importør identifikations nummer" (13 04 017 000), nummeret eksisterer ikke eller er ikke validt.</v>
      </c>
      <c r="J86" s="81" t="str">
        <f>VLOOKUP(D86,'Validation rule'!$B$2:$H$1048576,7,FALSE)</f>
        <v>FT-3730,  FT-5627
FT-6517 (H1)</v>
      </c>
      <c r="K86" s="81" t="s">
        <v>50</v>
      </c>
      <c r="L86" s="10"/>
    </row>
    <row r="87" spans="1:12" ht="60" x14ac:dyDescent="0.25">
      <c r="A87">
        <v>74</v>
      </c>
      <c r="B87" s="87"/>
      <c r="C87" s="22" t="s">
        <v>149</v>
      </c>
      <c r="D87" s="23" t="str">
        <f>VLOOKUP(C87,'Validation rule'!$A$2:$B$1048576,2,FALSE)</f>
        <v>The dataelement 13 05 017 000 'Delarant identification number' must be validated in DK-CRS.</v>
      </c>
      <c r="E87" s="23" t="str">
        <f>VLOOKUP(D87,'Validation rule'!$B$2:$H$1048576,2,FALSE)</f>
        <v>External validation
DK-CRS</v>
      </c>
      <c r="F87" s="80">
        <f>VLOOKUP(D87,'Validation rule'!$B$2:$H$1048576,3,FALSE)</f>
        <v>10080</v>
      </c>
      <c r="G87" s="80" t="str">
        <f>VLOOKUP(D87,'Validation rule'!$B$2:$H$1048576,4,FALSE)</f>
        <v>DK2005</v>
      </c>
      <c r="H87" s="81" t="str">
        <f>VLOOKUP(D87,'Validation rule'!$B$2:$H$1048576,5,FALSE)</f>
        <v>Error in "Declarant identification No." (13 05 017 000) , the number does not exist or is not valid.</v>
      </c>
      <c r="I87" s="81" t="str">
        <f>VLOOKUP(D87,'Validation rule'!$B$2:$H$1048576,6,FALSE)</f>
        <v>Fejl i "klarerer identifikations nummer" (13 05 017 000), nummeret eksisterer ikke eller er ikke validt.</v>
      </c>
      <c r="J87" s="81" t="str">
        <f>VLOOKUP(D87,'Validation rule'!$B$2:$H$1048576,7,FALSE)</f>
        <v>FT-3730, FT-4967, FT-5627
FT-6517 (H1)</v>
      </c>
      <c r="K87" s="81" t="s">
        <v>50</v>
      </c>
      <c r="L87" s="10"/>
    </row>
    <row r="88" spans="1:12" ht="99" customHeight="1" x14ac:dyDescent="0.25">
      <c r="A88" s="13">
        <v>75</v>
      </c>
      <c r="B88" s="87"/>
      <c r="C88" s="22" t="s">
        <v>158</v>
      </c>
      <c r="D88" s="23" t="str">
        <f>VLOOKUP(C88,'Validation rule'!$A$2:$B$1048576,2,FALSE)</f>
        <v>The 'Representative identification number' (13 06 017 000) must be validated in DK-CRS.</v>
      </c>
      <c r="E88" s="23" t="str">
        <f>VLOOKUP(D88,'Validation rule'!$B$2:$H$1048576,2,FALSE)</f>
        <v>External validation
DK-CRS</v>
      </c>
      <c r="F88" s="80">
        <f>VLOOKUP(D88,'Validation rule'!$B$2:$H$1048576,3,FALSE)</f>
        <v>10080</v>
      </c>
      <c r="G88" s="80" t="str">
        <f>VLOOKUP(D88,'Validation rule'!$B$2:$H$1048576,4,FALSE)</f>
        <v>DK2006</v>
      </c>
      <c r="H88" s="81" t="str">
        <f>VLOOKUP(D88,'Validation rule'!$B$2:$H$1048576,5,FALSE)</f>
        <v>Error in "Representative identification no" (13 06 017 000), the number does not exist or is not valid.</v>
      </c>
      <c r="I88" s="81" t="str">
        <f>VLOOKUP(D88,'Validation rule'!$B$2:$H$1048576,6,FALSE)</f>
        <v>Fejl i "Repræsentant identifikations nummer" (13 06 017 000), nummeret eksisterer ikke eller er ikke vallidt.</v>
      </c>
      <c r="J88" s="81" t="str">
        <f>VLOOKUP(D88,'Validation rule'!$B$2:$H$1048576,7,FALSE)</f>
        <v>FT-3730, FT-4967, FT-5627
FT-6517 (H1)</v>
      </c>
      <c r="K88" s="81" t="s">
        <v>50</v>
      </c>
      <c r="L88" s="10"/>
    </row>
    <row r="89" spans="1:12" ht="57.75" customHeight="1" x14ac:dyDescent="0.25">
      <c r="A89">
        <v>76</v>
      </c>
      <c r="B89" s="87"/>
      <c r="C89" s="22" t="s">
        <v>52</v>
      </c>
      <c r="D89" s="23" t="str">
        <f>VLOOKUP(C89,'Validation rule'!$A$2:$B$1048576,2,FALSE)</f>
        <v>If Additional procedure (11 10 000 000) = F48 then Additional fiscal reference (13 16 031 000) must have role FR5 and have a VAT identification number</v>
      </c>
      <c r="E89" s="23" t="str">
        <f>VLOOKUP(D89,'Validation rule'!$B$2:$H$1048576,2,FALSE)</f>
        <v>Internal cross validation</v>
      </c>
      <c r="F89" s="80">
        <f>VLOOKUP(D89,'Validation rule'!$B$2:$H$1048576,3,FALSE)</f>
        <v>10080</v>
      </c>
      <c r="G89" s="80" t="str">
        <f>VLOOKUP(D89,'Validation rule'!$B$2:$H$1048576,4,FALSE)</f>
        <v>DK1023</v>
      </c>
      <c r="H89" s="81" t="str">
        <f>VLOOKUP(D89,'Validation rule'!$B$2:$H$1048576,5,FALSE)</f>
        <v>When data element "Additional procedure"  (11 10 000 000)  is F48, then data element "Additional fiscal reference" (13 16 031 000) must have role FR5 and have a IOSS identification number.</v>
      </c>
      <c r="I89" s="81" t="str">
        <f>VLOOKUP(D89,'Validation rule'!$B$2:$H$1048576,6,FALSE)</f>
        <v>Fejl i "supplerende procedure" (11 10 000 000), når supplerende procedure er angivet med F48, skal "Identifikationsnummer"  (13 16 031 000) være angivet med et IOSS nummer og rolle FR5.</v>
      </c>
      <c r="J89" s="81" t="str">
        <f>VLOOKUP(D89,'Validation rule'!$B$2:$H$1048576,7,FALSE)</f>
        <v>FT-5122
FT-11238 (H1)</v>
      </c>
      <c r="K89" s="81" t="s">
        <v>50</v>
      </c>
      <c r="L89" s="10"/>
    </row>
    <row r="90" spans="1:12" ht="149.44999999999999" customHeight="1" x14ac:dyDescent="0.25">
      <c r="A90" s="13">
        <v>77</v>
      </c>
      <c r="B90" s="87"/>
      <c r="C90" s="22" t="s">
        <v>52</v>
      </c>
      <c r="D90" s="23" t="str">
        <f>VLOOKUP(C90,'Validation rule'!$A$2:$B$1048576,2,FALSE)</f>
        <v>If Additional procedure (11 10 000 000) = F48 then Additional fiscal reference (13 16 031 000) must have role FR5 and have a VAT identification number</v>
      </c>
      <c r="E90" s="23" t="str">
        <f>VLOOKUP(D90,'Validation rule'!$B$2:$H$1048576,2,FALSE)</f>
        <v>Internal cross validation</v>
      </c>
      <c r="F90" s="80">
        <f>VLOOKUP(D90,'Validation rule'!$B$2:$H$1048576,3,FALSE)</f>
        <v>10080</v>
      </c>
      <c r="G90" s="80" t="str">
        <f>VLOOKUP(D90,'Validation rule'!$B$2:$H$1048576,4,FALSE)</f>
        <v>DK1023</v>
      </c>
      <c r="H90" s="81" t="str">
        <f>VLOOKUP(D90,'Validation rule'!$B$2:$H$1048576,5,FALSE)</f>
        <v>When data element "Additional procedure"  (11 10 000 000)  is F48, then data element "Additional fiscal reference" (13 16 031 000) must have role FR5 and have a IOSS identification number.</v>
      </c>
      <c r="I90" s="81" t="str">
        <f>VLOOKUP(D90,'Validation rule'!$B$2:$H$1048576,6,FALSE)</f>
        <v>Fejl i "supplerende procedure" (11 10 000 000), når supplerende procedure er angivet med F48, skal "Identifikationsnummer"  (13 16 031 000) være angivet med et IOSS nummer og rolle FR5.</v>
      </c>
      <c r="J90" s="81" t="str">
        <f>VLOOKUP(D90,'Validation rule'!$B$2:$H$1048576,7,FALSE)</f>
        <v>FT-5122
FT-11238 (H1)</v>
      </c>
      <c r="K90" s="81" t="s">
        <v>50</v>
      </c>
      <c r="L90" s="10"/>
    </row>
    <row r="91" spans="1:12" ht="53.45" customHeight="1" x14ac:dyDescent="0.25">
      <c r="A91" s="13">
        <v>78</v>
      </c>
      <c r="B91" s="87"/>
      <c r="C91" s="22" t="s">
        <v>122</v>
      </c>
      <c r="D91" s="23" t="str">
        <f>VLOOKUP(C91,'Validation rule'!$A$2:$B$1048576,2,FALSE)</f>
        <v>The Country code of the exporter (13 01 018 020) must exist in EU's list GEONOM codes (ISO AN2 countrycode)</v>
      </c>
      <c r="E91" s="23" t="str">
        <f>VLOOKUP(D91,'Validation rule'!$B$2:$H$1048576,2,FALSE)</f>
        <v>Reference data validation</v>
      </c>
      <c r="F91" s="80">
        <f>VLOOKUP(D91,'Validation rule'!$B$2:$H$1048576,3,FALSE)</f>
        <v>10080</v>
      </c>
      <c r="G91" s="80"/>
      <c r="H91" s="81" t="str">
        <f>VLOOKUP(D91,'Validation rule'!$B$2:$H$1048576,5,FALSE)</f>
        <v>Error in 'Exporter country'  (13 01 018 020)  is incorrect, country code must be found in the EU GEONOM code list (country code for 3rd countries).</v>
      </c>
      <c r="I91" s="81" t="str">
        <f>VLOOKUP(D91,'Validation rule'!$B$2:$H$1048576,6,FALSE)</f>
        <v>Fejl i "Eksportør landekode" (13 01 018 020), er ikke validt, landekode skal findes i EU's GEONOM codelist (landekode for 3.lande)</v>
      </c>
      <c r="J91" s="81" t="str">
        <f>VLOOKUP(D91,'Validation rule'!$B$2:$H$1048576,7,FALSE)</f>
        <v>FT-5204</v>
      </c>
      <c r="K91" s="81" t="s">
        <v>50</v>
      </c>
      <c r="L91" s="10"/>
    </row>
    <row r="92" spans="1:12" ht="99" customHeight="1" x14ac:dyDescent="0.25">
      <c r="A92">
        <v>79</v>
      </c>
      <c r="B92" s="87" t="s">
        <v>144</v>
      </c>
      <c r="C92" s="90" t="s">
        <v>145</v>
      </c>
      <c r="D92" s="23" t="str">
        <f>VLOOKUP(C92,'Validation rule'!$A$2:$B$1048576,2,FALSE)</f>
        <v>The Country code of the declarant (13 05 000 000) must exist in the list of EU-countries</v>
      </c>
      <c r="E92" s="23" t="str">
        <f>VLOOKUP(D92,'Validation rule'!$B$2:$H$1048576,2,FALSE)</f>
        <v>Reference data validation</v>
      </c>
      <c r="F92" s="80">
        <f>VLOOKUP(D92,'Validation rule'!$B$2:$H$1048576,3,FALSE)</f>
        <v>10080</v>
      </c>
      <c r="G92" s="80">
        <f>VLOOKUP(D92,'Validation rule'!$B$2:$H$1048576,4,FALSE)</f>
        <v>0</v>
      </c>
      <c r="H92" s="81" t="str">
        <f>VLOOKUP(D92,'Validation rule'!$B$2:$H$1048576,5,FALSE)</f>
        <v>Error in "Declarant country" (13 05 018 020) is incorrect, country code must be found in the EU's codelist (country code for EU countries).</v>
      </c>
      <c r="I92" s="81" t="str">
        <f>VLOOKUP(D92,'Validation rule'!$B$2:$H$1048576,6,FALSE)</f>
        <v>Fejl i "Deklarant landekode"(13 05 018 020), er ikke validt, landekode skal findes i EU's codelist over koder for EU-lande.</v>
      </c>
      <c r="J92" s="81" t="str">
        <f>VLOOKUP(D92,'Validation rule'!$B$2:$H$1048576,7,FALSE)</f>
        <v>FT-5204</v>
      </c>
      <c r="K92" s="81" t="s">
        <v>50</v>
      </c>
      <c r="L92" s="10"/>
    </row>
    <row r="93" spans="1:12" ht="87.75" customHeight="1" x14ac:dyDescent="0.25">
      <c r="A93" s="13">
        <v>80</v>
      </c>
      <c r="B93" s="87"/>
      <c r="C93" s="90" t="s">
        <v>150</v>
      </c>
      <c r="D93" s="23" t="str">
        <f>VLOOKUP(C93,'Validation rule'!$A$2:$B$1048576,2,FALSE)</f>
        <v xml:space="preserve">If "declarant identification number"(13 05 017 000) = EORI, then the name and adress must not be filled in. </v>
      </c>
      <c r="E93" s="23" t="str">
        <f>VLOOKUP(D93,'Validation rule'!$B$2:$H$1048576,2,FALSE)</f>
        <v>Internal field validation</v>
      </c>
      <c r="F93" s="80">
        <f>VLOOKUP(D93,'Validation rule'!$B$2:$H$1048576,3,FALSE)</f>
        <v>10080</v>
      </c>
      <c r="G93" s="80">
        <f>VLOOKUP(D93,'Validation rule'!$B$2:$H$1048576,4,FALSE)</f>
        <v>0</v>
      </c>
      <c r="H93" s="81" t="str">
        <f>VLOOKUP(D93,'Validation rule'!$B$2:$H$1048576,5,FALSE)</f>
        <v xml:space="preserve">Error: when  "declarant identification number"(13 05 017 000)= EORI, then the name and adress must not be filled in. </v>
      </c>
      <c r="I93" s="81" t="str">
        <f>VLOOKUP(D93,'Validation rule'!$B$2:$H$1048576,6,FALSE)</f>
        <v>Fejl, når "klarerer identifikations nummer" (13 05 017 000) er udfyldt, må navn og adresse ikke udfyldes for klarerer (3/17).</v>
      </c>
      <c r="J93" s="81" t="str">
        <f>VLOOKUP(D93,'Validation rule'!$B$2:$H$1048576,7,FALSE)</f>
        <v>FT-5204</v>
      </c>
      <c r="K93" s="81" t="s">
        <v>50</v>
      </c>
      <c r="L93" s="10"/>
    </row>
    <row r="94" spans="1:12" ht="96.75" customHeight="1" x14ac:dyDescent="0.25">
      <c r="A94">
        <v>81</v>
      </c>
      <c r="B94" s="87"/>
      <c r="C94" s="22" t="s">
        <v>131</v>
      </c>
      <c r="D94" s="23" t="str">
        <f>VLOOKUP(C94,'Validation rule'!$A$2:$B$1048576,2,FALSE)</f>
        <v>The Country code of the importer (13 04 018 020) must be DK</v>
      </c>
      <c r="E94" s="23" t="str">
        <f>VLOOKUP(D94,'Validation rule'!$B$2:$H$1048576,2,FALSE)</f>
        <v>Internal field validation</v>
      </c>
      <c r="F94" s="80">
        <f>VLOOKUP(D94,'Validation rule'!$B$2:$H$1048576,3,FALSE)</f>
        <v>10080</v>
      </c>
      <c r="G94" s="80" t="str">
        <f>VLOOKUP(D94,'Validation rule'!$B$2:$H$1048576,4,FALSE)</f>
        <v>DK1040</v>
      </c>
      <c r="H94" s="81" t="str">
        <f>VLOOKUP(D94,'Validation rule'!$B$2:$H$1048576,5,FALSE)</f>
        <v>Error in country code of the importer (13 04 018 020), it must be "DK".</v>
      </c>
      <c r="I94" s="81" t="str">
        <f>VLOOKUP(D94,'Validation rule'!$B$2:$H$1048576,6,FALSE)</f>
        <v>Fejl i Landekode i datafelt 13 04 018 020 "Importør" er forkert, det skal være "DK".</v>
      </c>
      <c r="J94" s="81" t="str">
        <f>VLOOKUP(D94,'Validation rule'!$B$2:$H$1048576,7,FALSE)</f>
        <v>FT-3697
FT-11238 (H1)</v>
      </c>
      <c r="K94" s="81" t="s">
        <v>50</v>
      </c>
      <c r="L94" s="10"/>
    </row>
    <row r="95" spans="1:12" ht="90" x14ac:dyDescent="0.25">
      <c r="A95" s="13">
        <v>82</v>
      </c>
      <c r="B95" s="87"/>
      <c r="C95" s="22" t="s">
        <v>137</v>
      </c>
      <c r="D95" s="23" t="str">
        <f>VLOOKUP(C95,'Validation rule'!$A$2:$B$1048576,2,FALSE)</f>
        <v xml:space="preserve">If the "Importer Identification Number" (13 04 017 000) = DK09999981, then name and adresse must be populated in 13 04 000 000. </v>
      </c>
      <c r="E95" s="23" t="str">
        <f>VLOOKUP(D95,'Validation rule'!$B$2:$H$1048576,2,FALSE)</f>
        <v>Internal cross validation</v>
      </c>
      <c r="F95" s="80">
        <f>VLOOKUP(D95,'Validation rule'!$B$2:$H$1048576,3,FALSE)</f>
        <v>10080</v>
      </c>
      <c r="G95" s="80" t="str">
        <f>VLOOKUP(D95,'Validation rule'!$B$2:$H$1048576,4,FALSE)</f>
        <v>DK1041</v>
      </c>
      <c r="H95" s="81" t="str">
        <f>VLOOKUP(D95,'Validation rule'!$B$2:$H$1048576,5,FALSE)</f>
        <v>Error in "Importer" (13 04 000 000), name and adress must be populated in 13 04 000 000, when "Importer Identification Number" (13 04 017 000) is DK09999981.</v>
      </c>
      <c r="I95" s="81" t="str">
        <f>VLOOKUP(D95,'Validation rule'!$B$2:$H$1048576,6,FALSE)</f>
        <v>Fejl i "importør" (13 04 000 000), der skal angives navn og adresse, når der i "importør identifikations nummer" (13 04 017 000) er angivet DK09999981.</v>
      </c>
      <c r="J95" s="81" t="str">
        <f>VLOOKUP(D95,'Validation rule'!$B$2:$H$1048576,7,FALSE)</f>
        <v>FT-3697
FT-11238 (H1)</v>
      </c>
      <c r="K95" s="81" t="s">
        <v>50</v>
      </c>
      <c r="L95" s="10"/>
    </row>
    <row r="96" spans="1:12" ht="31.5" customHeight="1" x14ac:dyDescent="0.25">
      <c r="A96" s="13">
        <v>83</v>
      </c>
      <c r="B96" s="87"/>
      <c r="C96" s="90" t="s">
        <v>151</v>
      </c>
      <c r="D96" s="23" t="str">
        <f>VLOOKUP(C96,'Validation rule'!$A$2:$B$1048576,2,FALSE)</f>
        <v>If the "Declarant Identification Number" (13 05 017 000) = DK09999981, then name and adresse must be populated in 13 05 000 000.</v>
      </c>
      <c r="E96" s="23" t="str">
        <f>VLOOKUP(D96,'Validation rule'!$B$2:$H$1048576,2,FALSE)</f>
        <v>Internal cross validation</v>
      </c>
      <c r="F96" s="80">
        <f>VLOOKUP(D96,'Validation rule'!$B$2:$H$1048576,3,FALSE)</f>
        <v>10080</v>
      </c>
      <c r="G96" s="80" t="str">
        <f>VLOOKUP(D96,'Validation rule'!$B$2:$H$1048576,4,FALSE)</f>
        <v>DK1044</v>
      </c>
      <c r="H96" s="81" t="str">
        <f>VLOOKUP(D96,'Validation rule'!$B$2:$H$1048576,5,FALSE)</f>
        <v>Error in "Declarant" (13 05 000 000), name and adress must be populated in 13 05 000 000, when  "Declarant Identification Number" (13 05 017 000)  is DK09999981.</v>
      </c>
      <c r="I96" s="81" t="str">
        <f>VLOOKUP(D96,'Validation rule'!$B$2:$H$1048576,6,FALSE)</f>
        <v>Fejl i "klarerer" (13 05 000 000), der skal angives navn og adresse, når der i "klarerer identifikations nummer" (13 05 017 000) er angivet DK09999981.</v>
      </c>
      <c r="J96" s="81" t="str">
        <f>VLOOKUP(D96,'Validation rule'!$B$2:$H$1048576,7,FALSE)</f>
        <v>FT-3697
FT-11238 (H1)</v>
      </c>
      <c r="K96" s="81" t="s">
        <v>50</v>
      </c>
      <c r="L96" s="10"/>
    </row>
    <row r="97" spans="1:15" ht="48" customHeight="1" x14ac:dyDescent="0.25">
      <c r="A97">
        <v>84</v>
      </c>
      <c r="B97" s="87"/>
      <c r="C97" s="22" t="s">
        <v>163</v>
      </c>
      <c r="D97" s="23" t="str">
        <f>VLOOKUP(C97,'Validation rule'!$A$2:$B$1048576,2,FALSE)</f>
        <v>If "Representative status"(13 06 030 000) = 3, then validate that "Representative Identification number" has a valid authorisation (pligtkode 79 in /DK-CRS), is required</v>
      </c>
      <c r="E97" s="23" t="str">
        <f>VLOOKUP(D97,'Validation rule'!$B$2:$H$1048576,2,FALSE)</f>
        <v>External validation
DK-CRS</v>
      </c>
      <c r="F97" s="80">
        <f>VLOOKUP(D97,'Validation rule'!$B$2:$H$1048576,3,FALSE)</f>
        <v>10080</v>
      </c>
      <c r="G97" s="80" t="str">
        <f>VLOOKUP(D97,'Validation rule'!$B$2:$H$1048576,4,FALSE)</f>
        <v>DK2003</v>
      </c>
      <c r="H97" s="81" t="str">
        <f>VLOOKUP(D97,'Validation rule'!$B$2:$H$1048576,5,FALSE)</f>
        <v>Error, in "Representative status"(13 06 030 000) , if the code is "3", then the representative must be registered as an importer in DK.</v>
      </c>
      <c r="I97" s="81" t="str">
        <f>VLOOKUP(D97,'Validation rule'!$B$2:$H$1048576,6,FALSE)</f>
        <v>Fejl i "repræsentant status kode" (13 06 030 000) , hvis koden er angivet med 3 (indirekte repræsentant), skal repræsentanten være importørregistreret i DK.</v>
      </c>
      <c r="J97" s="81" t="str">
        <f>VLOOKUP(D97,'Validation rule'!$B$2:$H$1048576,7,FALSE)</f>
        <v>FT-5154
FT-6517 (H1)</v>
      </c>
      <c r="K97" s="81" t="s">
        <v>50</v>
      </c>
      <c r="L97" s="10"/>
    </row>
    <row r="98" spans="1:15" ht="48" customHeight="1" x14ac:dyDescent="0.25">
      <c r="A98">
        <v>85</v>
      </c>
      <c r="B98" s="87" t="s">
        <v>67</v>
      </c>
      <c r="C98" s="22" t="s">
        <v>69</v>
      </c>
      <c r="D98" s="23" t="str">
        <f>VLOOKUP(C98,'Validation rule'!$A$2:$B$1048576,2,FALSE)</f>
        <v xml:space="preserve">If Additional Reference Code (12 02 008 000) = 00500, then "importers identifications number" (13 04 017 000) and the "declarant identifications number" (13 05 017 000) must be the same. </v>
      </c>
      <c r="E98" s="23" t="str">
        <f>VLOOKUP(D98,'Validation rule'!$B$2:$H$1048576,2,FALSE)</f>
        <v>Internal cross validation</v>
      </c>
      <c r="F98" s="80">
        <f>VLOOKUP(D98,'Validation rule'!$B$2:$H$1048576,3,FALSE)</f>
        <v>10080</v>
      </c>
      <c r="G98" s="80"/>
      <c r="H98" s="81" t="str">
        <f>VLOOKUP(D98,'Validation rule'!$B$2:$H$1048576,5,FALSE)</f>
        <v>Error, when "Additional Reference Code" (12 02 008 000) is 00500, then the "importers identifications number" (13 04 017 000) and the "declarant identifications number" (13 05 017 000) must be the same.</v>
      </c>
      <c r="I98" s="81" t="str">
        <f>VLOOKUP(D98,'Validation rule'!$B$2:$H$1048576,6,FALSE)</f>
        <v>Fejl, når "supplerende oplysninger" (12 02 008 000) er angivet med koden 00500, skal "importørens identifikationsnummer" (13 04 017 000) og klarerens identifikationsnummer (13 05 017 000) være det samme.</v>
      </c>
      <c r="J98" s="81" t="str">
        <f>VLOOKUP(D98,'Validation rule'!$B$2:$H$1048576,7,FALSE)</f>
        <v>FT-5551
FT-11238 (H1)</v>
      </c>
      <c r="K98" s="81" t="s">
        <v>50</v>
      </c>
      <c r="L98" s="10"/>
    </row>
    <row r="99" spans="1:15" ht="48" customHeight="1" x14ac:dyDescent="0.25">
      <c r="A99" s="13">
        <v>86</v>
      </c>
      <c r="B99" s="87"/>
      <c r="C99" s="22" t="s">
        <v>48</v>
      </c>
      <c r="D99" s="23" t="str">
        <f>VLOOKUP(C99,'Validation rule'!$A$2:$B$1048576,2,FALSE)</f>
        <v>When 'Additional fiscal references identification No' (13 16 034 000) is filled, 'Additional procedure' must be C07 or F48</v>
      </c>
      <c r="E99" s="23" t="str">
        <f>VLOOKUP(D99,'Validation rule'!$B$2:$H$1048576,2,FALSE)</f>
        <v>Internal cross validation</v>
      </c>
      <c r="F99" s="80">
        <f>VLOOKUP(D99,'Validation rule'!$B$2:$H$1048576,3,FALSE)</f>
        <v>10080</v>
      </c>
      <c r="G99" s="80" t="str">
        <f>VLOOKUP(D99,'Validation rule'!$B$2:$H$1048576,4,FALSE)</f>
        <v>DK1008</v>
      </c>
      <c r="H99" s="81" t="str">
        <f>VLOOKUP(D99,'Validation rule'!$B$2:$H$1048576,5,FALSE)</f>
        <v>Error: An additional fiscal reference has been specified for a procedure combination which is not C07 or F48.</v>
      </c>
      <c r="I99" s="81" t="str">
        <f>VLOOKUP(D99,'Validation rule'!$B$2:$H$1048576,6,FALSE)</f>
        <v>Fejl, "Supplerende procedure"  (11 10 000 000) skal være F48 eller C07, når "Identifikationsnummer for supplerende skattereference" (13 16 034 000)  er angivet.</v>
      </c>
      <c r="J99" s="81" t="str">
        <f>VLOOKUP(D99,'Validation rule'!$B$2:$H$1048576,7,FALSE)</f>
        <v>FT-2442
NY til H1</v>
      </c>
      <c r="K99" s="81" t="s">
        <v>50</v>
      </c>
      <c r="L99" s="10"/>
    </row>
    <row r="100" spans="1:15" ht="54" customHeight="1" x14ac:dyDescent="0.25">
      <c r="A100" s="13">
        <v>87</v>
      </c>
      <c r="B100" s="87"/>
      <c r="C100" s="22" t="s">
        <v>148</v>
      </c>
      <c r="D100" s="23" t="str">
        <f>VLOOKUP(C100,'Validation rule'!$A$2:$B$1048576,2,FALSE)</f>
        <v>Declarant Identification No. (13 05 017 000) and Representative Identification No. (13 06 017 000) must not be the same.</v>
      </c>
      <c r="E100" s="23" t="str">
        <f>VLOOKUP(D100,'Validation rule'!$B$2:$H$1048576,2,FALSE)</f>
        <v>Internal cross validation</v>
      </c>
      <c r="F100" s="80">
        <f>VLOOKUP(D100,'Validation rule'!$B$2:$H$1048576,3,FALSE)</f>
        <v>10080</v>
      </c>
      <c r="G100" s="80" t="str">
        <f>VLOOKUP(D100,'Validation rule'!$B$2:$H$1048576,4,FALSE)</f>
        <v>DK1009</v>
      </c>
      <c r="H100" s="81" t="str">
        <f>VLOOKUP(D100,'Validation rule'!$B$2:$H$1048576,5,FALSE)</f>
        <v>Information on Representative is filled in and the identification numbers for the representative and declarant are the same.</v>
      </c>
      <c r="I100" s="81" t="str">
        <f>VLOOKUP(D100,'Validation rule'!$B$2:$H$1048576,6,FALSE)</f>
        <v>Fejl, "Repræsentant identifikationsnummer" (13 06 017 000) og "Klarerer idetifikationsnummer" (13 05 017 000) må ikke være det samme.</v>
      </c>
      <c r="J100" s="81" t="str">
        <f>VLOOKUP(D100,'Validation rule'!$B$2:$H$1048576,7,FALSE)</f>
        <v>FT-2442
FT-11238 (H1)</v>
      </c>
      <c r="K100" s="81" t="s">
        <v>50</v>
      </c>
      <c r="L100" s="10"/>
    </row>
    <row r="101" spans="1:15" ht="54" customHeight="1" x14ac:dyDescent="0.25">
      <c r="A101">
        <v>88</v>
      </c>
      <c r="B101" s="87"/>
      <c r="C101" s="22" t="s">
        <v>148</v>
      </c>
      <c r="D101" s="23" t="str">
        <f>VLOOKUP(C101,'Validation rule'!$A$2:$B$1048576,2,FALSE)</f>
        <v>Declarant Identification No. (13 05 017 000) and Representative Identification No. (13 06 017 000) must not be the same.</v>
      </c>
      <c r="E101" s="23" t="str">
        <f>VLOOKUP(D101,'Validation rule'!$B$2:$H$1048576,2,FALSE)</f>
        <v>Internal cross validation</v>
      </c>
      <c r="F101" s="80">
        <f>VLOOKUP(D101,'Validation rule'!$B$2:$H$1048576,3,FALSE)</f>
        <v>10080</v>
      </c>
      <c r="G101" s="80" t="str">
        <f>VLOOKUP(D101,'Validation rule'!$B$2:$H$1048576,4,FALSE)</f>
        <v>DK1009</v>
      </c>
      <c r="H101" s="81" t="str">
        <f>VLOOKUP(D101,'Validation rule'!$B$2:$H$1048576,5,FALSE)</f>
        <v>Information on Representative is filled in and the identification numbers for the representative and declarant are the same.</v>
      </c>
      <c r="I101" s="81" t="str">
        <f>VLOOKUP(D101,'Validation rule'!$B$2:$H$1048576,6,FALSE)</f>
        <v>Fejl, "Repræsentant identifikationsnummer" (13 06 017 000) og "Klarerer idetifikationsnummer" (13 05 017 000) må ikke være det samme.</v>
      </c>
      <c r="J101" s="81" t="str">
        <f>VLOOKUP(D101,'Validation rule'!$B$2:$H$1048576,7,FALSE)</f>
        <v>FT-2442
FT-11238 (H1)</v>
      </c>
      <c r="K101" s="81" t="s">
        <v>50</v>
      </c>
      <c r="L101" s="10"/>
    </row>
    <row r="102" spans="1:15" ht="48" customHeight="1" x14ac:dyDescent="0.25">
      <c r="A102" s="13">
        <v>89</v>
      </c>
      <c r="B102" s="87"/>
      <c r="C102" s="22" t="s">
        <v>148</v>
      </c>
      <c r="D102" s="23" t="str">
        <f>VLOOKUP(C102,'Validation rule'!$A$2:$B$1048576,2,FALSE)</f>
        <v>Declarant Identification No. (13 05 017 000) and Representative Identification No. (13 06 017 000) must not be the same.</v>
      </c>
      <c r="E102" s="23" t="str">
        <f>VLOOKUP(D102,'Validation rule'!$B$2:$H$1048576,2,FALSE)</f>
        <v>Internal cross validation</v>
      </c>
      <c r="F102" s="80">
        <f>VLOOKUP(D102,'Validation rule'!$B$2:$H$1048576,3,FALSE)</f>
        <v>10080</v>
      </c>
      <c r="G102" s="80" t="str">
        <f>VLOOKUP(D102,'Validation rule'!$B$2:$H$1048576,4,FALSE)</f>
        <v>DK1009</v>
      </c>
      <c r="H102" s="81" t="str">
        <f>VLOOKUP(D102,'Validation rule'!$B$2:$H$1048576,5,FALSE)</f>
        <v>Information on Representative is filled in and the identification numbers for the representative and declarant are the same.</v>
      </c>
      <c r="I102" s="81" t="str">
        <f>VLOOKUP(D102,'Validation rule'!$B$2:$H$1048576,6,FALSE)</f>
        <v>Fejl, "Repræsentant identifikationsnummer" (13 06 017 000) og "Klarerer idetifikationsnummer" (13 05 017 000) må ikke være det samme.</v>
      </c>
      <c r="J102" s="81" t="str">
        <f>VLOOKUP(D102,'Validation rule'!$B$2:$H$1048576,7,FALSE)</f>
        <v>FT-2442
FT-11238 (H1)</v>
      </c>
      <c r="K102" s="81" t="s">
        <v>50</v>
      </c>
      <c r="L102" s="10"/>
    </row>
    <row r="103" spans="1:15" ht="48" customHeight="1" x14ac:dyDescent="0.25">
      <c r="A103">
        <v>90</v>
      </c>
      <c r="B103" s="87"/>
      <c r="C103" s="22" t="s">
        <v>148</v>
      </c>
      <c r="D103" s="23" t="str">
        <f>VLOOKUP(C103,'Validation rule'!$A$2:$B$1048576,2,FALSE)</f>
        <v>Declarant Identification No. (13 05 017 000) and Representative Identification No. (13 06 017 000) must not be the same.</v>
      </c>
      <c r="E103" s="23" t="str">
        <f>VLOOKUP(D103,'Validation rule'!$B$2:$H$1048576,2,FALSE)</f>
        <v>Internal cross validation</v>
      </c>
      <c r="F103" s="80">
        <f>VLOOKUP(D103,'Validation rule'!$B$2:$H$1048576,3,FALSE)</f>
        <v>10080</v>
      </c>
      <c r="G103" s="80" t="str">
        <f>VLOOKUP(D103,'Validation rule'!$B$2:$H$1048576,4,FALSE)</f>
        <v>DK1009</v>
      </c>
      <c r="H103" s="81" t="str">
        <f>VLOOKUP(D103,'Validation rule'!$B$2:$H$1048576,5,FALSE)</f>
        <v>Information on Representative is filled in and the identification numbers for the representative and declarant are the same.</v>
      </c>
      <c r="I103" s="81" t="str">
        <f>VLOOKUP(D103,'Validation rule'!$B$2:$H$1048576,6,FALSE)</f>
        <v>Fejl, "Repræsentant identifikationsnummer" (13 06 017 000) og "Klarerer idetifikationsnummer" (13 05 017 000) må ikke være det samme.</v>
      </c>
      <c r="J103" s="81" t="str">
        <f>VLOOKUP(D103,'Validation rule'!$B$2:$H$1048576,7,FALSE)</f>
        <v>FT-2442
FT-11238 (H1)</v>
      </c>
      <c r="K103" s="81" t="s">
        <v>50</v>
      </c>
      <c r="L103" s="10"/>
    </row>
    <row r="104" spans="1:15" ht="46.5" customHeight="1" x14ac:dyDescent="0.25">
      <c r="A104" s="13">
        <v>91</v>
      </c>
      <c r="B104" s="90"/>
      <c r="C104" s="38" t="s">
        <v>283</v>
      </c>
      <c r="D104" s="23" t="str">
        <f>VLOOKUP(C104,'Validation rule'!$A$2:$B$1048576,2,FALSE)</f>
        <v xml:space="preserve">On the data element "Location of goods" (16 15 000 000) the entry must be contained in the reference data list </v>
      </c>
      <c r="E104" s="23" t="str">
        <f>VLOOKUP(D104,'Validation rule'!$B$2:$H$1048576,2,FALSE)</f>
        <v>Internal field validation</v>
      </c>
      <c r="F104" s="80">
        <f>VLOOKUP(D104,'Validation rule'!$B$2:$H$1048576,3,FALSE)</f>
        <v>10080</v>
      </c>
      <c r="G104" s="80" t="str">
        <f>VLOOKUP(D104,'Validation rule'!$B$2:$H$1048576,4,FALSE)</f>
        <v>DK1053</v>
      </c>
      <c r="H104" s="81" t="str">
        <f>VLOOKUP(D104,'Validation rule'!$B$2:$H$1048576,5,FALSE)</f>
        <v>Error in "Location of goods" (16 15 000 000), the location is incorrect or does not exist.</v>
      </c>
      <c r="I104" s="81" t="str">
        <f>VLOOKUP(D104,'Validation rule'!$B$2:$H$1048576,6,FALSE)</f>
        <v>Fejl i "Lokalisering af varerne" (16 15 000 000), lokationen er forkert eller findes ikke, se kodeliste.</v>
      </c>
      <c r="J104" s="81" t="str">
        <f>VLOOKUP(D104,'Validation rule'!$B$2:$H$1048576,7,FALSE)</f>
        <v>FT-6990</v>
      </c>
      <c r="K104" s="81" t="s">
        <v>50</v>
      </c>
      <c r="L104" s="10"/>
    </row>
    <row r="105" spans="1:15" ht="46.5" customHeight="1" x14ac:dyDescent="0.25">
      <c r="A105" s="13">
        <v>92</v>
      </c>
      <c r="B105" s="87"/>
      <c r="C105" s="22" t="s">
        <v>322</v>
      </c>
      <c r="D105" s="23" t="str">
        <f>VLOOKUP(C105,'Validation rule'!$A$2:$B$1048576,2,FALSE)</f>
        <v>The 'Gross mass (kg)' (18 04 001 000) must coincide with data element 6/5 (Gross mass (kg)) on the pre-lodged declaration</v>
      </c>
      <c r="E105" s="23" t="str">
        <f>VLOOKUP(D105,'Validation rule'!$B$2:$H$1048576,2,FALSE)</f>
        <v>Internal cross validation</v>
      </c>
      <c r="F105" s="80">
        <f>VLOOKUP(D105,'Validation rule'!$B$2:$H$1048576,3,FALSE)</f>
        <v>10080</v>
      </c>
      <c r="G105" s="80" t="str">
        <f>VLOOKUP(D105,'Validation rule'!$B$2:$H$1048576,4,FALSE)</f>
        <v>DK1014</v>
      </c>
      <c r="H105" s="81" t="str">
        <f>VLOOKUP(D105,'Validation rule'!$B$2:$H$1048576,5,FALSE)</f>
        <v>Error in "Gross mass" 6/5, the value must be numbers and must be the same gross weight as the prelodged declaration MRN.</v>
      </c>
      <c r="I105" s="81" t="str">
        <f>VLOOKUP(D105,'Validation rule'!$B$2:$H$1048576,6,FALSE)</f>
        <v>Fejl i "bruttovægt" (6/5), værdien skal udgøre samme brutto vægt som på det forudanmeldte MRN.</v>
      </c>
      <c r="J105" s="81" t="str">
        <f>VLOOKUP(D105,'Validation rule'!$B$2:$H$1048576,7,FALSE)</f>
        <v>FT-3360
I2</v>
      </c>
      <c r="K105" s="81" t="s">
        <v>61</v>
      </c>
      <c r="L105" s="10"/>
    </row>
    <row r="106" spans="1:15" ht="103.5" customHeight="1" x14ac:dyDescent="0.25">
      <c r="A106">
        <v>93</v>
      </c>
      <c r="B106" s="87"/>
      <c r="C106" s="22" t="s">
        <v>336</v>
      </c>
      <c r="D106" s="23" t="str">
        <f>VLOOKUP(C106,'Validation rule'!$A$2:$B$1048576,2,FALSE)</f>
        <v>The data element 6/10 (Number of packages) must coincide with data element 6/10 (Number of packages) on the pre-lodged declaration</v>
      </c>
      <c r="E106" s="23" t="str">
        <f>VLOOKUP(D106,'Validation rule'!$B$2:$H$1048576,2,FALSE)</f>
        <v>Internal cross validation</v>
      </c>
      <c r="F106" s="80">
        <f>VLOOKUP(D106,'Validation rule'!$B$2:$H$1048576,3,FALSE)</f>
        <v>10080</v>
      </c>
      <c r="G106" s="80" t="str">
        <f>VLOOKUP(D106,'Validation rule'!$B$2:$H$1048576,4,FALSE)</f>
        <v>DK1015</v>
      </c>
      <c r="H106" s="81" t="str">
        <f>VLOOKUP(D106,'Validation rule'!$B$2:$H$1048576,5,FALSE)</f>
        <v>Error in "number of packages" 6/10, the value must be the same number of packages as the prelodged declaration MRN.</v>
      </c>
      <c r="I106" s="81" t="str">
        <f>VLOOKUP(D106,'Validation rule'!$B$2:$H$1048576,6,FALSE)</f>
        <v xml:space="preserve"> Fejl i "antal kolli" 6/10, værdien skal udgøre samme antal kolli, som angivet på det forudanmeldte MRN.</v>
      </c>
      <c r="J106" s="81" t="str">
        <f>VLOOKUP(D106,'Validation rule'!$B$2:$H$1048576,7,FALSE)</f>
        <v>FT-3360
 I2</v>
      </c>
      <c r="K106" s="81" t="s">
        <v>61</v>
      </c>
      <c r="L106" s="10"/>
    </row>
    <row r="107" spans="1:15" ht="132" customHeight="1" x14ac:dyDescent="0.25">
      <c r="A107" s="13">
        <v>94</v>
      </c>
      <c r="B107" s="87"/>
      <c r="C107" s="22" t="s">
        <v>60</v>
      </c>
      <c r="D107" s="23" t="str">
        <f>VLOOKUP(C107,'Validation rule'!$A$2:$B$1048576,2,FALSE)</f>
        <v>When the data element 2/1 (Simplified declaration/Previous documents) is populated with a MRN this must coincide with the MRN on an existing pre-lodged declaration</v>
      </c>
      <c r="E107" s="23" t="str">
        <f>VLOOKUP(D107,'Validation rule'!$B$2:$H$1048576,2,FALSE)</f>
        <v>Internal cross validation</v>
      </c>
      <c r="F107" s="80">
        <f>VLOOKUP(D107,'Validation rule'!$B$2:$H$1048576,3,FALSE)</f>
        <v>10080</v>
      </c>
      <c r="G107" s="80" t="str">
        <f>VLOOKUP(D107,'Validation rule'!$B$2:$H$1048576,4,FALSE)</f>
        <v>DK1013</v>
      </c>
      <c r="H107" s="81" t="str">
        <f>VLOOKUP(D107,'Validation rule'!$B$2:$H$1048576,5,FALSE)</f>
        <v>Error in "Previous documents" (2/1), the reference is made to an MRN that does not exist.</v>
      </c>
      <c r="I107" s="81" t="str">
        <f>VLOOKUP(D107,'Validation rule'!$B$2:$H$1048576,6,FALSE)</f>
        <v>Fejl i "Forudgående Dokument" (2/1), der henvises til et MRN der ikke eksisterer.</v>
      </c>
      <c r="J107" s="81" t="str">
        <f>VLOOKUP(D107,'Validation rule'!$B$2:$H$1048576,7,FALSE)</f>
        <v>FT-3360
I2</v>
      </c>
      <c r="K107" s="81" t="s">
        <v>61</v>
      </c>
      <c r="L107" s="10"/>
    </row>
    <row r="108" spans="1:15" ht="44.25" customHeight="1" x14ac:dyDescent="0.25">
      <c r="A108">
        <v>95</v>
      </c>
      <c r="B108" s="87"/>
      <c r="C108" s="88" t="s">
        <v>116</v>
      </c>
      <c r="D108" s="23" t="str">
        <f>VLOOKUP(C108,'Validation rule'!$A$2:$B$1048576,2,FALSE)</f>
        <v>If "Authorisation Type" (12 12 002) = "C626" or "C627", then "Holder of the authorisation" (12 12 080) must be filled in (H1)</v>
      </c>
      <c r="E108" s="23" t="str">
        <f>VLOOKUP(D108,'Validation rule'!$B$2:$H$1048576,2,FALSE)</f>
        <v>Internal cross validation</v>
      </c>
      <c r="F108" s="80">
        <f>VLOOKUP(D108,'Validation rule'!$B$2:$H$1048576,3,FALSE)</f>
        <v>10080</v>
      </c>
      <c r="G108" s="87"/>
      <c r="H108" s="81">
        <f>VLOOKUP(D108,'Validation rule'!$B$2:$H$1048576,5,FALSE)</f>
        <v>0</v>
      </c>
      <c r="I108" s="81">
        <f>VLOOKUP(D108,'Validation rule'!$B$2:$H$1048576,6,FALSE)</f>
        <v>0</v>
      </c>
      <c r="J108" s="87"/>
      <c r="K108" s="87"/>
      <c r="L108" s="10"/>
      <c r="O108" s="11"/>
    </row>
    <row r="109" spans="1:15" ht="147" customHeight="1" x14ac:dyDescent="0.25">
      <c r="A109" s="13">
        <v>96</v>
      </c>
      <c r="B109" s="87"/>
      <c r="C109" s="138" t="s">
        <v>179</v>
      </c>
      <c r="D109" s="23" t="str">
        <f>VLOOKUP(C109,'Validation rule'!$A$2:$B$1048576,2,FALSE)</f>
        <v>Additional Supply chain actor Role and label (13 14 031) must be in reference data codelist 10243</v>
      </c>
      <c r="E109" s="23" t="str">
        <f>VLOOKUP(D109,'Validation rule'!$B$2:$H$1048576,2,FALSE)</f>
        <v>Reference data validation</v>
      </c>
      <c r="F109" s="80">
        <f>VLOOKUP(D109,'Validation rule'!$B$2:$H$1048576,3,FALSE)</f>
        <v>10080</v>
      </c>
      <c r="G109" s="80" t="str">
        <f>VLOOKUP(D109,'Validation rule'!$B$2:$H$1048576,4,FALSE)</f>
        <v>DK1087</v>
      </c>
      <c r="H109" s="81" t="str">
        <f>VLOOKUP(D109,'Validation rule'!$B$2:$H$1048576,5,FALSE)</f>
        <v>Error in data element 13 14 031, additional Supply chain actor Role and label does not exist, see codelist.</v>
      </c>
      <c r="I109" s="81" t="str">
        <f>VLOOKUP(D109,'Validation rule'!$B$2:$H$1048576,6,FALSE)</f>
        <v>Fejl i dataelement 13 14 031, rollekode i yderligere aktør i forsyningskæden findes ikke, se kodeliste.</v>
      </c>
      <c r="J109" s="81" t="str">
        <f>VLOOKUP(D109,'Validation rule'!$B$2:$H$1048576,7,FALSE)</f>
        <v>FT-12632</v>
      </c>
      <c r="K109" s="81"/>
      <c r="L109" s="10"/>
      <c r="O109" s="11"/>
    </row>
    <row r="110" spans="1:15" ht="116.25" customHeight="1" x14ac:dyDescent="0.25">
      <c r="A110" s="13">
        <v>97</v>
      </c>
      <c r="B110" s="87"/>
      <c r="C110" s="22" t="s">
        <v>41</v>
      </c>
      <c r="D110" s="23" t="str">
        <f>VLOOKUP(C110,'Validation rule'!$A$2:$B$1048576,2,FALSE)</f>
        <v>If "previous procedure" (11 09 002 000) = 71 or 78, then country of dispatch/export (16 06 000 000) must be in list of EU-country (AT, BE, CY, CZ, DE, DK, EE, ES, FI, FR, GR, HU, IE, IT, LT, LV, LU, MT, NL, PL, PT, RO, SE, SI, SK, XR) (H1)</v>
      </c>
      <c r="E110" s="23" t="str">
        <f>VLOOKUP(D110,'Validation rule'!$B$2:$H$1048576,2,FALSE)</f>
        <v>Internal cross validation</v>
      </c>
      <c r="F110" s="80">
        <f>VLOOKUP(D110,'Validation rule'!$B$2:$H$1048576,3,FALSE)</f>
        <v>10080</v>
      </c>
      <c r="G110" s="80" t="str">
        <f>VLOOKUP(D110,'Validation rule'!$B$2:$H$1048576,4,FALSE)</f>
        <v>DK1101</v>
      </c>
      <c r="H110" s="81" t="str">
        <f>VLOOKUP(D110,'Validation rule'!$B$2:$H$1048576,5,FALSE)</f>
        <v>Error: country of dispatch/export (16 06) and country of origin (16 08) must be DK or EU for the combination of procedure code.</v>
      </c>
      <c r="I110" s="81" t="str">
        <f>VLOOKUP(D110,'Validation rule'!$B$2:$H$1048576,6,FALSE)</f>
        <v>Fejl: afsendelsesland og oprindelsesland skal være DK eller EU-land for den valgte procedurekode.</v>
      </c>
      <c r="J110" s="81" t="str">
        <f>VLOOKUP(D110,'Validation rule'!$B$2:$H$1048576,7,FALSE)</f>
        <v xml:space="preserve">FT-6519 (H1)
</v>
      </c>
      <c r="K110" s="81"/>
      <c r="L110" s="10"/>
      <c r="O110" s="11"/>
    </row>
    <row r="111" spans="1:15" ht="90" x14ac:dyDescent="0.25">
      <c r="A111">
        <v>98</v>
      </c>
      <c r="B111" s="87"/>
      <c r="C111" s="88" t="s">
        <v>41</v>
      </c>
      <c r="D111" s="23" t="str">
        <f>VLOOKUP(C111,'Validation rule'!$A$2:$B$1048576,2,FALSE)</f>
        <v>If "previous procedure" (11 09 002 000) = 71 or 78, then country of dispatch/export (16 06 000 000) must be in list of EU-country (AT, BE, CY, CZ, DE, DK, EE, ES, FI, FR, GR, HU, IE, IT, LT, LV, LU, MT, NL, PL, PT, RO, SE, SI, SK, XR) (H1)</v>
      </c>
      <c r="E111" s="23" t="str">
        <f>VLOOKUP(D111,'Validation rule'!$B$2:$H$1048576,2,FALSE)</f>
        <v>Internal cross validation</v>
      </c>
      <c r="F111" s="80">
        <f>VLOOKUP(D111,'Validation rule'!$B$2:$H$1048576,3,FALSE)</f>
        <v>10080</v>
      </c>
      <c r="G111" s="80" t="str">
        <f>VLOOKUP(D111,'Validation rule'!$B$2:$H$1048576,4,FALSE)</f>
        <v>DK1101</v>
      </c>
      <c r="H111" s="81" t="str">
        <f>VLOOKUP(D111,'Validation rule'!$B$2:$H$1048576,5,FALSE)</f>
        <v>Error: country of dispatch/export (16 06) and country of origin (16 08) must be DK or EU for the combination of procedure code.</v>
      </c>
      <c r="I111" s="81" t="str">
        <f>VLOOKUP(D111,'Validation rule'!$B$2:$H$1048576,6,FALSE)</f>
        <v>Fejl: afsendelsesland og oprindelsesland skal være DK eller EU-land for den valgte procedurekode.</v>
      </c>
      <c r="J111" s="81" t="str">
        <f>VLOOKUP(D111,'Validation rule'!$B$2:$H$1048576,7,FALSE)</f>
        <v xml:space="preserve">FT-6519 (H1)
</v>
      </c>
      <c r="K111" s="81"/>
      <c r="L111" s="10"/>
      <c r="O111" s="11"/>
    </row>
    <row r="112" spans="1:15" ht="60" x14ac:dyDescent="0.25">
      <c r="A112" s="13">
        <v>99</v>
      </c>
      <c r="B112" s="131"/>
      <c r="C112" s="138" t="s">
        <v>34</v>
      </c>
      <c r="D112" s="23" t="str">
        <f>VLOOKUP(C112,'Validation rule'!$A$2:$B$1048576,2,FALSE)</f>
        <v>If "requested procedure" (11 09 001 000) = 46, then authorisation (12 12 000 000) must be filled in, and referencenumber (12 02 001 000) must be = "DKOPO&lt;nr&gt;"</v>
      </c>
      <c r="E112" s="23" t="str">
        <f>VLOOKUP(C112,'Validation rule'!$A$2:$H$1048576,3,FALSE)</f>
        <v>Internal cross validation</v>
      </c>
      <c r="F112" s="23">
        <f>VLOOKUP(C112,'Validation rule'!$A$2:$H$1048576,4,FALSE)</f>
        <v>10080</v>
      </c>
      <c r="G112" s="132"/>
      <c r="H112" s="23" t="str">
        <f>VLOOKUP(C112,'Validation rule'!$A$2:$H$1048576,6,FALSE)</f>
        <v>Error: when requested procedure (11 09 001 000) = 46, then authorisation (12 12 000 000) must be DKOPO</v>
      </c>
      <c r="I112" s="23" t="str">
        <f>VLOOKUP(C112,'Validation rule'!$A$2:$H$1048576,7,FALSE)</f>
        <v>Fejl: Når anmodede procedure (11 09 001 000) er 46, skal der henvises til en bevilling DKOPO (12 12 000 000)</v>
      </c>
      <c r="J112" s="23"/>
      <c r="K112" s="133"/>
      <c r="L112" s="10"/>
      <c r="O112" s="11"/>
    </row>
    <row r="113" spans="1:15" ht="79.5" customHeight="1" x14ac:dyDescent="0.25">
      <c r="A113">
        <v>100</v>
      </c>
      <c r="B113" s="83" t="s">
        <v>434</v>
      </c>
      <c r="C113" s="74"/>
      <c r="D113" s="75"/>
      <c r="E113" s="75"/>
      <c r="F113" s="76"/>
      <c r="G113" s="77"/>
      <c r="H113" s="78"/>
      <c r="I113" s="78"/>
      <c r="J113" s="79"/>
      <c r="K113" s="78"/>
      <c r="L113" s="10"/>
      <c r="O113" s="11"/>
    </row>
    <row r="114" spans="1:15" ht="79.5" customHeight="1" x14ac:dyDescent="0.25">
      <c r="A114" s="13">
        <v>101</v>
      </c>
      <c r="B114" s="83" t="s">
        <v>435</v>
      </c>
      <c r="C114" s="139"/>
      <c r="D114" s="83" t="s">
        <v>436</v>
      </c>
      <c r="E114" s="122"/>
      <c r="F114" s="85"/>
      <c r="G114" s="85"/>
      <c r="H114" s="86"/>
      <c r="I114" s="86"/>
      <c r="J114" s="86"/>
      <c r="K114" s="86"/>
      <c r="L114" s="10"/>
      <c r="O114" s="11"/>
    </row>
    <row r="115" spans="1:15" ht="79.5" customHeight="1" x14ac:dyDescent="0.25">
      <c r="A115" s="13"/>
      <c r="B115" s="135" t="s">
        <v>437</v>
      </c>
      <c r="C115" s="139"/>
      <c r="D115" s="83" t="s">
        <v>438</v>
      </c>
      <c r="E115" s="84"/>
      <c r="F115" s="85"/>
      <c r="G115" s="85"/>
      <c r="H115" s="86"/>
      <c r="I115" s="86"/>
      <c r="J115" s="86"/>
      <c r="K115" s="86"/>
      <c r="L115" s="10"/>
      <c r="O115" s="11"/>
    </row>
    <row r="116" spans="1:15" ht="79.5" customHeight="1" x14ac:dyDescent="0.25">
      <c r="A116" s="13"/>
      <c r="B116" s="135" t="s">
        <v>439</v>
      </c>
      <c r="C116" s="139"/>
      <c r="D116" s="83" t="s">
        <v>440</v>
      </c>
      <c r="E116" s="84"/>
      <c r="F116" s="85"/>
      <c r="G116" s="85"/>
      <c r="H116" s="86"/>
      <c r="I116" s="86"/>
      <c r="J116" s="86"/>
      <c r="K116" s="86"/>
      <c r="L116" s="10"/>
      <c r="O116" s="11"/>
    </row>
    <row r="117" spans="1:15" ht="45" customHeight="1" x14ac:dyDescent="0.25">
      <c r="A117" s="13">
        <v>102</v>
      </c>
      <c r="B117" s="135" t="s">
        <v>441</v>
      </c>
      <c r="C117" s="134"/>
      <c r="D117" s="136" t="s">
        <v>442</v>
      </c>
      <c r="E117" s="23" t="e">
        <f>VLOOKUP(D117,'Validation rule'!$B$2:$H$1048576,2,FALSE)</f>
        <v>#N/A</v>
      </c>
      <c r="F117" s="85"/>
      <c r="G117" s="85"/>
      <c r="H117" s="86"/>
      <c r="I117" s="86"/>
      <c r="J117" s="86"/>
      <c r="K117" s="86"/>
      <c r="L117" s="10"/>
      <c r="O117" s="11"/>
    </row>
    <row r="118" spans="1:15" ht="43.5" customHeight="1" x14ac:dyDescent="0.25">
      <c r="A118">
        <v>103</v>
      </c>
      <c r="B118" s="87"/>
      <c r="C118" s="148"/>
      <c r="D118" s="87"/>
      <c r="E118" s="23" t="e">
        <f>VLOOKUP(D118,'Validation rule'!$B$2:$H$1048576,2,FALSE)</f>
        <v>#N/A</v>
      </c>
      <c r="F118" s="80" t="e">
        <f>VLOOKUP(D118,'Validation rule'!$B$2:$H$1048576,3,FALSE)</f>
        <v>#N/A</v>
      </c>
      <c r="G118" s="80" t="e">
        <f>VLOOKUP(D118,'Validation rule'!$B$2:$H$1048576,4,FALSE)</f>
        <v>#N/A</v>
      </c>
      <c r="H118" s="81" t="e">
        <f>VLOOKUP(D118,'Validation rule'!$B$2:$H$1048576,5,FALSE)</f>
        <v>#N/A</v>
      </c>
      <c r="I118" s="81" t="e">
        <f>VLOOKUP(D118,'Validation rule'!$B$2:$H$1048576,6,FALSE)</f>
        <v>#N/A</v>
      </c>
      <c r="J118" s="81" t="e">
        <f>VLOOKUP(D118,'Validation rule'!$B$2:$H$1048576,7,FALSE)</f>
        <v>#N/A</v>
      </c>
      <c r="K118" s="87"/>
      <c r="L118" s="10"/>
      <c r="O118" s="11"/>
    </row>
    <row r="119" spans="1:15" ht="39.6" customHeight="1" x14ac:dyDescent="0.25">
      <c r="A119" s="13">
        <v>104</v>
      </c>
      <c r="B119" s="83" t="s">
        <v>443</v>
      </c>
      <c r="C119" s="74"/>
      <c r="D119" s="83" t="s">
        <v>444</v>
      </c>
      <c r="E119" s="84"/>
      <c r="F119" s="85"/>
      <c r="G119" s="85"/>
      <c r="H119" s="86"/>
      <c r="I119" s="86"/>
      <c r="J119" s="86"/>
      <c r="K119" s="86"/>
      <c r="L119" s="10"/>
      <c r="O119" s="11"/>
    </row>
    <row r="120" spans="1:15" ht="42" customHeight="1" x14ac:dyDescent="0.25">
      <c r="A120">
        <v>105</v>
      </c>
      <c r="B120" s="83" t="s">
        <v>445</v>
      </c>
      <c r="C120" s="74"/>
      <c r="D120" s="23" t="e">
        <f>VLOOKUP(C120,'Validation rule'!$A$2:$B$1048576,2,FALSE)</f>
        <v>#N/A</v>
      </c>
      <c r="E120" s="23" t="e">
        <f>VLOOKUP(D120,'Validation rule'!$B$2:$H$1048576,2,FALSE)</f>
        <v>#N/A</v>
      </c>
      <c r="F120" s="85"/>
      <c r="G120" s="85"/>
      <c r="H120" s="86"/>
      <c r="I120" s="86"/>
      <c r="J120" s="86"/>
      <c r="K120" s="86"/>
      <c r="L120" s="10"/>
      <c r="O120" s="11"/>
    </row>
    <row r="121" spans="1:15" ht="42.6" customHeight="1" x14ac:dyDescent="0.25">
      <c r="A121" s="13">
        <v>106</v>
      </c>
      <c r="B121" s="83" t="s">
        <v>446</v>
      </c>
      <c r="C121" s="74"/>
      <c r="D121" s="83" t="s">
        <v>447</v>
      </c>
      <c r="E121" s="84"/>
      <c r="F121" s="85"/>
      <c r="G121" s="85"/>
      <c r="H121" s="86"/>
      <c r="I121" s="86"/>
      <c r="J121" s="86"/>
      <c r="K121" s="86"/>
      <c r="L121" s="10"/>
      <c r="O121" s="11"/>
    </row>
    <row r="122" spans="1:15" ht="45.75" customHeight="1" x14ac:dyDescent="0.25">
      <c r="A122" s="13">
        <v>107</v>
      </c>
      <c r="B122" s="83" t="s">
        <v>71</v>
      </c>
      <c r="C122" s="134"/>
      <c r="D122" s="83" t="s">
        <v>72</v>
      </c>
      <c r="E122" s="84"/>
      <c r="F122" s="85"/>
      <c r="G122" s="85"/>
      <c r="H122" s="86"/>
      <c r="I122" s="86"/>
      <c r="J122" s="86"/>
      <c r="K122" s="86"/>
      <c r="L122" s="10"/>
      <c r="O122" s="11"/>
    </row>
    <row r="123" spans="1:15" ht="32.1" customHeight="1" x14ac:dyDescent="0.25">
      <c r="A123">
        <v>108</v>
      </c>
      <c r="B123" s="83" t="s">
        <v>81</v>
      </c>
      <c r="C123" s="74"/>
      <c r="D123" s="83" t="s">
        <v>448</v>
      </c>
      <c r="E123" s="84"/>
      <c r="F123" s="85"/>
      <c r="G123" s="85"/>
      <c r="H123" s="86"/>
      <c r="I123" s="86"/>
      <c r="J123" s="86"/>
      <c r="K123" s="86"/>
      <c r="L123" s="10"/>
      <c r="O123" s="11"/>
    </row>
    <row r="124" spans="1:15" ht="32.1" customHeight="1" x14ac:dyDescent="0.25">
      <c r="A124" s="13">
        <v>109</v>
      </c>
      <c r="B124" s="92"/>
      <c r="C124" s="103"/>
      <c r="D124" s="23" t="e">
        <f>VLOOKUP(C124,'Validation rule'!$A$2:$B$1048576,2,FALSE)</f>
        <v>#N/A</v>
      </c>
      <c r="E124" s="23" t="e">
        <f>VLOOKUP(D124,'Validation rule'!$B$2:$H$1048576,2,FALSE)</f>
        <v>#N/A</v>
      </c>
      <c r="F124" s="80" t="e">
        <f>VLOOKUP(D124,'Validation rule'!$B$2:$H$1048576,3,FALSE)</f>
        <v>#N/A</v>
      </c>
      <c r="G124" s="80"/>
      <c r="H124" s="81" t="e">
        <f>VLOOKUP(D124,'Validation rule'!$B$2:$H$1048576,5,FALSE)</f>
        <v>#N/A</v>
      </c>
      <c r="I124" s="81" t="e">
        <f>VLOOKUP(D124,'Validation rule'!$B$2:$H$1048576,6,FALSE)</f>
        <v>#N/A</v>
      </c>
      <c r="J124" s="81" t="e">
        <f>VLOOKUP(D124,'Validation rule'!$B$2:$H$1048576,7,FALSE)</f>
        <v>#N/A</v>
      </c>
      <c r="K124" s="81"/>
      <c r="L124" s="10"/>
      <c r="O124" s="11"/>
    </row>
    <row r="125" spans="1:15" ht="33.6" customHeight="1" x14ac:dyDescent="0.25">
      <c r="A125">
        <v>110</v>
      </c>
      <c r="B125" s="83" t="s">
        <v>84</v>
      </c>
      <c r="C125" s="74"/>
      <c r="D125" s="83" t="s">
        <v>449</v>
      </c>
      <c r="E125" s="84"/>
      <c r="F125" s="85"/>
      <c r="G125" s="85"/>
      <c r="H125" s="86"/>
      <c r="I125" s="86"/>
      <c r="J125" s="86"/>
      <c r="K125" s="86"/>
      <c r="L125" s="10"/>
      <c r="O125" s="11"/>
    </row>
    <row r="126" spans="1:15" ht="43.5" customHeight="1" x14ac:dyDescent="0.25">
      <c r="A126" s="13">
        <v>111</v>
      </c>
      <c r="B126" s="87"/>
      <c r="C126" s="87"/>
      <c r="D126" s="23" t="e">
        <f>VLOOKUP(C126,'Validation rule'!$A$2:$B$1048576,2,FALSE)</f>
        <v>#N/A</v>
      </c>
      <c r="E126" s="23" t="e">
        <f>VLOOKUP(D126,'Validation rule'!$B$2:$H$1048576,2,FALSE)</f>
        <v>#N/A</v>
      </c>
      <c r="F126" s="80" t="e">
        <f>VLOOKUP(D126,'Validation rule'!$B$2:$H$1048576,3,FALSE)</f>
        <v>#N/A</v>
      </c>
      <c r="G126" s="87"/>
      <c r="H126" s="81" t="e">
        <f>VLOOKUP(D126,'Validation rule'!$B$2:$H$1048576,5,FALSE)</f>
        <v>#N/A</v>
      </c>
      <c r="I126" s="81" t="e">
        <f>VLOOKUP(D126,'Validation rule'!$B$2:$H$1048576,6,FALSE)</f>
        <v>#N/A</v>
      </c>
      <c r="J126" s="81" t="e">
        <f>VLOOKUP(D126,'Validation rule'!$B$2:$H$1048576,7,FALSE)</f>
        <v>#N/A</v>
      </c>
      <c r="K126" s="87"/>
      <c r="L126" s="10"/>
      <c r="O126" s="11"/>
    </row>
    <row r="127" spans="1:15" ht="42" customHeight="1" x14ac:dyDescent="0.25">
      <c r="A127" s="13">
        <v>112</v>
      </c>
      <c r="B127" s="83" t="s">
        <v>450</v>
      </c>
      <c r="C127" s="74"/>
      <c r="D127" s="83" t="s">
        <v>451</v>
      </c>
      <c r="E127" s="84"/>
      <c r="F127" s="85"/>
      <c r="G127" s="85"/>
      <c r="H127" s="86"/>
      <c r="I127" s="86"/>
      <c r="J127" s="86"/>
      <c r="K127" s="86"/>
      <c r="L127" s="10"/>
      <c r="O127" s="11"/>
    </row>
    <row r="128" spans="1:15" ht="50.1" customHeight="1" x14ac:dyDescent="0.25">
      <c r="A128">
        <v>113</v>
      </c>
      <c r="B128" s="83" t="s">
        <v>452</v>
      </c>
      <c r="C128" s="83"/>
      <c r="D128" s="83" t="s">
        <v>453</v>
      </c>
      <c r="E128" s="83"/>
      <c r="F128" s="83"/>
      <c r="G128" s="83"/>
      <c r="H128" s="83"/>
      <c r="I128" s="83"/>
      <c r="J128" s="83"/>
      <c r="K128" s="83"/>
      <c r="L128" s="10"/>
      <c r="O128" s="11"/>
    </row>
    <row r="129" spans="1:15" ht="42.6" customHeight="1" x14ac:dyDescent="0.25">
      <c r="A129" s="13">
        <v>114</v>
      </c>
      <c r="B129" s="83" t="s">
        <v>454</v>
      </c>
      <c r="C129" s="74"/>
      <c r="D129" s="83" t="s">
        <v>89</v>
      </c>
      <c r="E129" s="84"/>
      <c r="F129" s="85"/>
      <c r="G129" s="85"/>
      <c r="H129" s="86"/>
      <c r="I129" s="86"/>
      <c r="J129" s="86"/>
      <c r="K129" s="86"/>
      <c r="L129" s="10"/>
      <c r="O129" s="11"/>
    </row>
    <row r="130" spans="1:15" ht="42" customHeight="1" x14ac:dyDescent="0.25">
      <c r="A130" s="13">
        <v>115</v>
      </c>
      <c r="B130" s="81"/>
      <c r="C130" s="81"/>
      <c r="D130" s="23" t="e">
        <f>VLOOKUP(C130,'Validation rule'!$A$2:$B$1048576,2,FALSE)</f>
        <v>#N/A</v>
      </c>
      <c r="E130" s="81"/>
      <c r="F130" s="81"/>
      <c r="G130" s="81"/>
      <c r="H130" s="81"/>
      <c r="I130" s="81"/>
      <c r="J130" s="81"/>
      <c r="K130" s="81"/>
      <c r="L130" s="10"/>
      <c r="O130" s="11"/>
    </row>
    <row r="131" spans="1:15" ht="35.1" customHeight="1" x14ac:dyDescent="0.25">
      <c r="A131">
        <v>116</v>
      </c>
      <c r="B131" s="83" t="s">
        <v>455</v>
      </c>
      <c r="C131" s="74"/>
      <c r="D131" s="83" t="s">
        <v>92</v>
      </c>
      <c r="E131" s="84"/>
      <c r="F131" s="85"/>
      <c r="G131" s="85"/>
      <c r="H131" s="86"/>
      <c r="I131" s="86"/>
      <c r="J131" s="86"/>
      <c r="K131" s="86"/>
      <c r="L131" s="10"/>
      <c r="O131" s="11"/>
    </row>
    <row r="132" spans="1:15" ht="33.6" customHeight="1" x14ac:dyDescent="0.25">
      <c r="A132" s="13">
        <v>117</v>
      </c>
      <c r="B132" s="87"/>
      <c r="C132" s="103"/>
      <c r="D132" s="23" t="e">
        <f>VLOOKUP(C132,'Validation rule'!$A$2:$B$1048576,2,FALSE)</f>
        <v>#N/A</v>
      </c>
      <c r="E132" s="23"/>
      <c r="F132" s="80"/>
      <c r="G132" s="80"/>
      <c r="H132" s="81"/>
      <c r="I132" s="81"/>
      <c r="J132" s="81"/>
      <c r="K132" s="81"/>
      <c r="L132" s="10"/>
      <c r="O132" s="11"/>
    </row>
    <row r="133" spans="1:15" ht="50.1" customHeight="1" x14ac:dyDescent="0.25">
      <c r="A133">
        <v>118</v>
      </c>
      <c r="B133" s="83" t="s">
        <v>456</v>
      </c>
      <c r="C133" s="74"/>
      <c r="D133" s="83" t="s">
        <v>95</v>
      </c>
      <c r="E133" s="84"/>
      <c r="F133" s="85"/>
      <c r="G133" s="85"/>
      <c r="H133" s="86"/>
      <c r="I133" s="86"/>
      <c r="J133" s="86"/>
      <c r="K133" s="86"/>
      <c r="L133" s="10"/>
      <c r="O133" s="11"/>
    </row>
    <row r="134" spans="1:15" ht="42.6" customHeight="1" x14ac:dyDescent="0.25">
      <c r="A134" s="13">
        <v>119</v>
      </c>
      <c r="B134" s="87"/>
      <c r="C134" s="22"/>
      <c r="D134" s="23" t="e">
        <f>VLOOKUP(C134,'Validation rule'!$A$2:$B$1048576,2,FALSE)</f>
        <v>#N/A</v>
      </c>
      <c r="E134" s="23"/>
      <c r="F134" s="80"/>
      <c r="G134" s="80"/>
      <c r="H134" s="81"/>
      <c r="I134" s="81"/>
      <c r="J134" s="81"/>
      <c r="K134" s="81"/>
      <c r="L134" s="10"/>
      <c r="O134" s="11"/>
    </row>
    <row r="135" spans="1:15" ht="41.1" customHeight="1" x14ac:dyDescent="0.25">
      <c r="A135" s="13">
        <v>120</v>
      </c>
      <c r="B135" s="83" t="s">
        <v>457</v>
      </c>
      <c r="C135" s="140"/>
      <c r="D135" s="83" t="s">
        <v>458</v>
      </c>
      <c r="E135" s="84"/>
      <c r="F135" s="85"/>
      <c r="G135" s="85"/>
      <c r="H135" s="86"/>
      <c r="I135" s="86"/>
      <c r="J135" s="86"/>
      <c r="K135" s="86"/>
      <c r="L135" s="10"/>
      <c r="O135" s="11"/>
    </row>
    <row r="136" spans="1:15" ht="45" customHeight="1" x14ac:dyDescent="0.25">
      <c r="A136">
        <v>121</v>
      </c>
      <c r="B136" s="83" t="s">
        <v>459</v>
      </c>
      <c r="C136" s="74"/>
      <c r="D136" s="83" t="s">
        <v>460</v>
      </c>
      <c r="E136" s="84"/>
      <c r="F136" s="85"/>
      <c r="G136" s="85"/>
      <c r="H136" s="86"/>
      <c r="I136" s="86"/>
      <c r="J136" s="86"/>
      <c r="K136" s="86"/>
      <c r="L136" s="10"/>
      <c r="O136" s="11"/>
    </row>
    <row r="137" spans="1:15" ht="42" customHeight="1" x14ac:dyDescent="0.25">
      <c r="A137" s="13">
        <v>122</v>
      </c>
      <c r="B137" s="83" t="s">
        <v>461</v>
      </c>
      <c r="C137" s="74"/>
      <c r="D137" s="83" t="s">
        <v>462</v>
      </c>
      <c r="E137" s="84"/>
      <c r="F137" s="85"/>
      <c r="G137" s="85"/>
      <c r="H137" s="86"/>
      <c r="I137" s="86"/>
      <c r="J137" s="86"/>
      <c r="K137" s="86"/>
      <c r="L137" s="10"/>
      <c r="O137" s="11"/>
    </row>
    <row r="138" spans="1:15" ht="39.6" customHeight="1" x14ac:dyDescent="0.25">
      <c r="A138">
        <v>123</v>
      </c>
      <c r="B138" s="87"/>
      <c r="C138" s="22"/>
      <c r="D138" s="23" t="e">
        <f>VLOOKUP(C138,'Validation rule'!$A$2:$B$1048576,2,FALSE)</f>
        <v>#N/A</v>
      </c>
      <c r="E138" s="23" t="e">
        <f>VLOOKUP(D138,'Validation rule'!$B$2:$H$1048576,2,FALSE)</f>
        <v>#N/A</v>
      </c>
      <c r="F138" s="80" t="e">
        <f>VLOOKUP(D138,'Validation rule'!$B$2:$H$1048576,3,FALSE)</f>
        <v>#N/A</v>
      </c>
      <c r="G138" s="80"/>
      <c r="H138" s="81" t="e">
        <f>VLOOKUP(D138,'Validation rule'!$B$2:$H$1048576,5,FALSE)</f>
        <v>#N/A</v>
      </c>
      <c r="I138" s="81" t="e">
        <f>VLOOKUP(D138,'Validation rule'!$B$2:$H$1048576,6,FALSE)</f>
        <v>#N/A</v>
      </c>
      <c r="J138" s="81" t="e">
        <f>VLOOKUP(D138,'Validation rule'!$B$2:$H$1048576,7,FALSE)</f>
        <v>#N/A</v>
      </c>
      <c r="K138" s="81"/>
      <c r="L138" s="10"/>
      <c r="O138" s="11"/>
    </row>
    <row r="139" spans="1:15" ht="38.1" customHeight="1" x14ac:dyDescent="0.25">
      <c r="A139" s="13">
        <v>124</v>
      </c>
      <c r="B139" s="83" t="s">
        <v>463</v>
      </c>
      <c r="C139" s="74"/>
      <c r="D139" s="83" t="s">
        <v>129</v>
      </c>
      <c r="E139" s="84"/>
      <c r="F139" s="85"/>
      <c r="G139" s="85"/>
      <c r="H139" s="86"/>
      <c r="I139" s="86"/>
      <c r="J139" s="86"/>
      <c r="K139" s="86"/>
      <c r="L139" s="10"/>
      <c r="O139" s="11"/>
    </row>
    <row r="140" spans="1:15" ht="43.5" customHeight="1" x14ac:dyDescent="0.25">
      <c r="A140" s="13">
        <v>125</v>
      </c>
      <c r="B140" s="83" t="s">
        <v>464</v>
      </c>
      <c r="C140" s="74"/>
      <c r="D140" s="83" t="s">
        <v>465</v>
      </c>
      <c r="E140" s="89" t="e">
        <f>VLOOKUP(D140,'Validation rule'!$B$2:$H$1048576,2,FALSE)</f>
        <v>#N/A</v>
      </c>
      <c r="F140" s="85"/>
      <c r="G140" s="85"/>
      <c r="H140" s="86"/>
      <c r="I140" s="86"/>
      <c r="J140" s="86"/>
      <c r="K140" s="86"/>
      <c r="L140" s="10"/>
      <c r="O140" s="11"/>
    </row>
    <row r="141" spans="1:15" ht="45.6" customHeight="1" x14ac:dyDescent="0.25">
      <c r="A141">
        <v>126</v>
      </c>
      <c r="B141" s="83" t="s">
        <v>466</v>
      </c>
      <c r="C141" s="74"/>
      <c r="D141" s="91" t="s">
        <v>467</v>
      </c>
      <c r="E141" s="84"/>
      <c r="F141" s="85"/>
      <c r="G141" s="85"/>
      <c r="H141" s="84"/>
      <c r="I141" s="86"/>
      <c r="J141" s="86"/>
      <c r="K141" s="86"/>
      <c r="L141" s="10"/>
      <c r="O141" s="11"/>
    </row>
    <row r="142" spans="1:15" ht="42.6" customHeight="1" x14ac:dyDescent="0.25">
      <c r="A142" s="13">
        <v>127</v>
      </c>
      <c r="B142" s="83" t="s">
        <v>468</v>
      </c>
      <c r="C142" s="74"/>
      <c r="D142" s="91" t="s">
        <v>469</v>
      </c>
      <c r="E142" s="84"/>
      <c r="F142" s="85"/>
      <c r="G142" s="85"/>
      <c r="H142" s="86"/>
      <c r="I142" s="86"/>
      <c r="J142" s="86"/>
      <c r="K142" s="86"/>
      <c r="L142" s="10"/>
      <c r="O142" s="11"/>
    </row>
    <row r="143" spans="1:15" ht="38.1" customHeight="1" x14ac:dyDescent="0.25">
      <c r="A143">
        <v>128</v>
      </c>
      <c r="B143" s="83" t="s">
        <v>470</v>
      </c>
      <c r="C143" s="91"/>
      <c r="D143" s="91" t="s">
        <v>154</v>
      </c>
      <c r="E143" s="91"/>
      <c r="F143" s="91"/>
      <c r="G143" s="91"/>
      <c r="H143" s="91"/>
      <c r="I143" s="91"/>
      <c r="J143" s="91"/>
      <c r="K143" s="91"/>
      <c r="L143" s="10"/>
      <c r="O143" s="11"/>
    </row>
    <row r="144" spans="1:15" ht="42" customHeight="1" x14ac:dyDescent="0.25">
      <c r="A144" s="13">
        <v>129</v>
      </c>
      <c r="B144" s="87"/>
      <c r="C144" s="22"/>
      <c r="D144" s="23" t="e">
        <f>VLOOKUP(C144,'Validation rule'!$A$2:$B$1048576,2,FALSE)</f>
        <v>#N/A</v>
      </c>
      <c r="E144" s="23" t="e">
        <f>VLOOKUP(D144,'Validation rule'!$B$2:$H$1048576,2,FALSE)</f>
        <v>#N/A</v>
      </c>
      <c r="F144" s="80" t="e">
        <f>VLOOKUP(D144,'Validation rule'!$B$2:$H$1048576,3,FALSE)</f>
        <v>#N/A</v>
      </c>
      <c r="G144" s="23"/>
      <c r="H144" s="81" t="e">
        <f>VLOOKUP(D144,'Validation rule'!$B$2:$H$1048576,5,FALSE)</f>
        <v>#N/A</v>
      </c>
      <c r="I144" s="81" t="e">
        <f>VLOOKUP(D144,'Validation rule'!$B$2:$H$1048576,6,FALSE)</f>
        <v>#N/A</v>
      </c>
      <c r="J144" s="81" t="e">
        <f>VLOOKUP(D144,'Validation rule'!$B$2:$H$1048576,7,FALSE)</f>
        <v>#N/A</v>
      </c>
      <c r="K144" s="81"/>
      <c r="L144" s="10"/>
      <c r="O144" s="11"/>
    </row>
    <row r="145" spans="1:15" ht="46.5" customHeight="1" x14ac:dyDescent="0.25">
      <c r="A145" s="13">
        <v>130</v>
      </c>
      <c r="B145" s="83" t="s">
        <v>471</v>
      </c>
      <c r="C145" s="74"/>
      <c r="D145" s="91" t="s">
        <v>472</v>
      </c>
      <c r="E145" s="84"/>
      <c r="F145" s="85"/>
      <c r="G145" s="85"/>
      <c r="H145" s="86"/>
      <c r="I145" s="86"/>
      <c r="J145" s="86"/>
      <c r="K145" s="86"/>
      <c r="L145" s="10"/>
      <c r="O145" s="11"/>
    </row>
    <row r="146" spans="1:15" ht="41.1" customHeight="1" x14ac:dyDescent="0.25">
      <c r="A146">
        <v>131</v>
      </c>
      <c r="B146" s="83" t="s">
        <v>473</v>
      </c>
      <c r="C146" s="74"/>
      <c r="D146" s="91" t="s">
        <v>474</v>
      </c>
      <c r="E146" s="84"/>
      <c r="F146" s="85"/>
      <c r="G146" s="85"/>
      <c r="H146" s="86"/>
      <c r="I146" s="86"/>
      <c r="J146" s="86"/>
      <c r="K146" s="86"/>
      <c r="L146" s="10"/>
      <c r="O146" s="11"/>
    </row>
    <row r="147" spans="1:15" ht="43.5" customHeight="1" x14ac:dyDescent="0.25">
      <c r="A147" s="13">
        <v>132</v>
      </c>
      <c r="B147" s="83" t="s">
        <v>475</v>
      </c>
      <c r="C147" s="83"/>
      <c r="D147" s="83" t="s">
        <v>166</v>
      </c>
      <c r="E147" s="83"/>
      <c r="F147" s="83"/>
      <c r="G147" s="83"/>
      <c r="H147" s="83"/>
      <c r="I147" s="83"/>
      <c r="J147" s="83"/>
      <c r="K147" s="83"/>
      <c r="L147" s="10"/>
      <c r="O147" s="11"/>
    </row>
    <row r="148" spans="1:15" ht="46.5" customHeight="1" x14ac:dyDescent="0.25">
      <c r="A148">
        <v>133</v>
      </c>
      <c r="B148" s="87"/>
      <c r="C148" s="22"/>
      <c r="D148" s="23" t="e">
        <f>VLOOKUP(C148,'Validation rule'!$A$2:$B$1048576,2,FALSE)</f>
        <v>#N/A</v>
      </c>
      <c r="E148" s="23" t="e">
        <f>VLOOKUP(D148,'Validation rule'!$B$2:$H$1048576,2,FALSE)</f>
        <v>#N/A</v>
      </c>
      <c r="F148" s="80" t="e">
        <f>VLOOKUP(D148,'Validation rule'!$B$2:$H$1048576,3,FALSE)</f>
        <v>#N/A</v>
      </c>
      <c r="G148" s="80" t="e">
        <f>VLOOKUP(D148,'Validation rule'!$B$2:$H$1048576,4,FALSE)</f>
        <v>#N/A</v>
      </c>
      <c r="H148" s="81" t="e">
        <f>VLOOKUP(D148,'Validation rule'!$B$2:$H$1048576,5,FALSE)</f>
        <v>#N/A</v>
      </c>
      <c r="I148" s="81" t="e">
        <f>VLOOKUP(D148,'Validation rule'!$B$2:$H$1048576,6,FALSE)</f>
        <v>#N/A</v>
      </c>
      <c r="J148" s="81" t="e">
        <f>VLOOKUP(D148,'Validation rule'!$B$2:$H$1048576,7,FALSE)</f>
        <v>#N/A</v>
      </c>
      <c r="K148" s="81"/>
      <c r="L148" s="10"/>
      <c r="O148" s="11"/>
    </row>
    <row r="149" spans="1:15" ht="62.25" customHeight="1" x14ac:dyDescent="0.25">
      <c r="A149" s="13">
        <v>134</v>
      </c>
      <c r="B149" s="83" t="s">
        <v>476</v>
      </c>
      <c r="C149" s="83"/>
      <c r="D149" s="83" t="s">
        <v>477</v>
      </c>
      <c r="E149" s="83"/>
      <c r="F149" s="83"/>
      <c r="G149" s="83"/>
      <c r="H149" s="83"/>
      <c r="I149" s="83"/>
      <c r="J149" s="83"/>
      <c r="K149" s="83"/>
      <c r="L149" s="10"/>
      <c r="O149" s="11"/>
    </row>
    <row r="150" spans="1:15" ht="63.75" customHeight="1" x14ac:dyDescent="0.25">
      <c r="A150" s="13">
        <v>135</v>
      </c>
      <c r="B150" s="87"/>
      <c r="D150" s="23" t="e">
        <f>VLOOKUP(C150,'Validation rule'!$A$2:$B$1048576,2,FALSE)</f>
        <v>#N/A</v>
      </c>
      <c r="E150" s="23" t="e">
        <f>VLOOKUP(D150,'Validation rule'!$B$2:$H$1048576,2,FALSE)</f>
        <v>#N/A</v>
      </c>
      <c r="F150" s="80" t="e">
        <f>VLOOKUP(D150,'Validation rule'!$B$2:$H$1048576,3,FALSE)</f>
        <v>#N/A</v>
      </c>
      <c r="G150" s="80" t="e">
        <f>VLOOKUP(D150,'Validation rule'!$B$2:$H$1048576,4,FALSE)</f>
        <v>#N/A</v>
      </c>
      <c r="H150" s="81" t="e">
        <f>VLOOKUP(D150,'Validation rule'!$B$2:$H$1048576,5,FALSE)</f>
        <v>#N/A</v>
      </c>
      <c r="I150" s="81" t="e">
        <f>VLOOKUP(D150,'Validation rule'!$B$2:$H$1048576,6,FALSE)</f>
        <v>#N/A</v>
      </c>
      <c r="J150" s="81" t="e">
        <f>VLOOKUP(D150,'Validation rule'!$B$2:$H$1048576,7,FALSE)</f>
        <v>#N/A</v>
      </c>
      <c r="K150" s="81"/>
      <c r="L150" s="10"/>
      <c r="O150" s="11"/>
    </row>
    <row r="151" spans="1:15" ht="46.5" customHeight="1" x14ac:dyDescent="0.25">
      <c r="A151">
        <v>136</v>
      </c>
      <c r="B151" s="83" t="s">
        <v>478</v>
      </c>
      <c r="C151" s="83"/>
      <c r="D151" s="83" t="s">
        <v>171</v>
      </c>
      <c r="E151" s="83"/>
      <c r="F151" s="83"/>
      <c r="G151" s="83"/>
      <c r="H151" s="83"/>
      <c r="I151" s="83"/>
      <c r="J151" s="83"/>
      <c r="K151" s="83"/>
      <c r="L151" s="10"/>
      <c r="O151" s="11"/>
    </row>
    <row r="152" spans="1:15" ht="32.1" customHeight="1" x14ac:dyDescent="0.25">
      <c r="A152" s="13">
        <v>137</v>
      </c>
      <c r="B152" s="87"/>
      <c r="C152" s="87"/>
      <c r="D152" s="23" t="e">
        <f>VLOOKUP(C152,'Validation rule'!$A$2:$B$1048576,2,FALSE)</f>
        <v>#N/A</v>
      </c>
      <c r="E152" s="23" t="e">
        <f>VLOOKUP(D152,'Validation rule'!$B$2:$H$1048576,2,FALSE)</f>
        <v>#N/A</v>
      </c>
      <c r="F152" s="80" t="e">
        <f>VLOOKUP(D152,'Validation rule'!$B$2:$H$1048576,3,FALSE)</f>
        <v>#N/A</v>
      </c>
      <c r="G152" s="80" t="e">
        <f>VLOOKUP(D152,'Validation rule'!$B$2:$H$1048576,4,FALSE)</f>
        <v>#N/A</v>
      </c>
      <c r="H152" s="81" t="e">
        <f>VLOOKUP(D152,'Validation rule'!$B$2:$H$1048576,5,FALSE)</f>
        <v>#N/A</v>
      </c>
      <c r="I152" s="81" t="e">
        <f>VLOOKUP(D152,'Validation rule'!$B$2:$H$1048576,6,FALSE)</f>
        <v>#N/A</v>
      </c>
      <c r="J152" s="81" t="e">
        <f>VLOOKUP(D152,'Validation rule'!$B$2:$H$1048576,7,FALSE)</f>
        <v>#N/A</v>
      </c>
      <c r="K152" s="87"/>
      <c r="L152" s="10"/>
      <c r="O152" s="11"/>
    </row>
    <row r="153" spans="1:15" ht="49.5" customHeight="1" x14ac:dyDescent="0.25">
      <c r="A153">
        <v>138</v>
      </c>
      <c r="B153" s="83" t="s">
        <v>479</v>
      </c>
      <c r="C153" s="83"/>
      <c r="D153" s="83" t="s">
        <v>480</v>
      </c>
      <c r="E153" s="83"/>
      <c r="F153" s="83"/>
      <c r="G153" s="83"/>
      <c r="H153" s="83"/>
      <c r="I153" s="83"/>
      <c r="J153" s="83"/>
      <c r="K153" s="83"/>
      <c r="L153" s="10"/>
      <c r="O153" s="11"/>
    </row>
    <row r="154" spans="1:15" ht="66" customHeight="1" x14ac:dyDescent="0.25">
      <c r="A154" s="13">
        <v>139</v>
      </c>
      <c r="B154" s="87"/>
      <c r="C154" s="22"/>
      <c r="D154" s="23" t="e">
        <f>VLOOKUP(C154,'Validation rule'!$A$2:$B$1048576,2,FALSE)</f>
        <v>#N/A</v>
      </c>
      <c r="E154" s="23" t="e">
        <f>VLOOKUP(D154,'Validation rule'!$B$2:$H$1048576,2,FALSE)</f>
        <v>#N/A</v>
      </c>
      <c r="F154" s="80" t="e">
        <f>VLOOKUP(D154,'Validation rule'!$B$2:$H$1048576,3,FALSE)</f>
        <v>#N/A</v>
      </c>
      <c r="G154" s="80" t="e">
        <f>VLOOKUP(D154,'Validation rule'!$B$2:$H$1048576,4,FALSE)</f>
        <v>#N/A</v>
      </c>
      <c r="H154" s="81" t="e">
        <f>VLOOKUP(D154,'Validation rule'!$B$2:$H$1048576,5,FALSE)</f>
        <v>#N/A</v>
      </c>
      <c r="I154" s="81" t="e">
        <f>VLOOKUP(D154,'Validation rule'!$B$2:$H$1048576,6,FALSE)</f>
        <v>#N/A</v>
      </c>
      <c r="J154" s="81" t="e">
        <f>VLOOKUP(D154,'Validation rule'!$B$2:$H$1048576,7,FALSE)</f>
        <v>#N/A</v>
      </c>
      <c r="K154" s="81"/>
      <c r="L154" s="10"/>
      <c r="O154" s="11"/>
    </row>
    <row r="155" spans="1:15" ht="50.1" customHeight="1" x14ac:dyDescent="0.25">
      <c r="A155" s="13">
        <v>140</v>
      </c>
      <c r="B155" s="83" t="s">
        <v>481</v>
      </c>
      <c r="C155" s="83"/>
      <c r="D155" s="83" t="s">
        <v>482</v>
      </c>
      <c r="E155" s="83"/>
      <c r="F155" s="83"/>
      <c r="G155" s="83"/>
      <c r="H155" s="83"/>
      <c r="I155" s="83"/>
      <c r="J155" s="83"/>
      <c r="K155" s="83"/>
      <c r="L155" s="10"/>
      <c r="O155" s="11"/>
    </row>
    <row r="156" spans="1:15" ht="43.5" customHeight="1" x14ac:dyDescent="0.25">
      <c r="A156">
        <v>141</v>
      </c>
      <c r="B156" s="83" t="s">
        <v>483</v>
      </c>
      <c r="C156" s="74"/>
      <c r="D156" s="84" t="s">
        <v>185</v>
      </c>
      <c r="E156" s="84"/>
      <c r="F156" s="85"/>
      <c r="G156" s="85"/>
      <c r="H156" s="86"/>
      <c r="I156" s="86"/>
      <c r="J156" s="86"/>
      <c r="K156" s="86"/>
      <c r="L156" s="10"/>
      <c r="O156" s="11"/>
    </row>
    <row r="157" spans="1:15" ht="39.6" customHeight="1" x14ac:dyDescent="0.25">
      <c r="A157" s="13">
        <v>142</v>
      </c>
      <c r="B157" s="83" t="s">
        <v>484</v>
      </c>
      <c r="C157" s="74"/>
      <c r="D157" s="83" t="s">
        <v>193</v>
      </c>
      <c r="E157" s="84"/>
      <c r="F157" s="85"/>
      <c r="G157" s="85"/>
      <c r="H157" s="86"/>
      <c r="I157" s="86"/>
      <c r="J157" s="86"/>
      <c r="K157" s="86"/>
      <c r="L157" s="10"/>
      <c r="O157" s="11"/>
    </row>
    <row r="158" spans="1:15" ht="79.5" customHeight="1" x14ac:dyDescent="0.25">
      <c r="A158" s="13">
        <v>143</v>
      </c>
      <c r="B158" s="87"/>
      <c r="C158" s="22"/>
      <c r="D158" s="23" t="e">
        <f>VLOOKUP(C158,'Validation rule'!$A$2:$B$1048576,2,FALSE)</f>
        <v>#N/A</v>
      </c>
      <c r="E158" s="23" t="e">
        <f>VLOOKUP(D158,'Validation rule'!$B$2:$H$1048576,2,FALSE)</f>
        <v>#N/A</v>
      </c>
      <c r="F158" s="80" t="e">
        <f>VLOOKUP(D158,'Validation rule'!$B$2:$H$1048576,3,FALSE)</f>
        <v>#N/A</v>
      </c>
      <c r="G158" s="80"/>
      <c r="H158" s="81" t="e">
        <f>VLOOKUP(D158,'Validation rule'!$B$2:$H$1048576,5,FALSE)</f>
        <v>#N/A</v>
      </c>
      <c r="I158" s="81" t="e">
        <f>VLOOKUP(D158,'Validation rule'!$B$2:$H$1048576,6,FALSE)</f>
        <v>#N/A</v>
      </c>
      <c r="J158" s="81" t="e">
        <f>VLOOKUP(D158,'Validation rule'!$B$2:$H$1048576,7,FALSE)</f>
        <v>#N/A</v>
      </c>
      <c r="K158" s="81"/>
      <c r="L158" s="10"/>
      <c r="O158" s="11"/>
    </row>
    <row r="159" spans="1:15" ht="37.5" x14ac:dyDescent="0.25">
      <c r="A159">
        <v>144</v>
      </c>
      <c r="B159" s="83" t="s">
        <v>485</v>
      </c>
      <c r="C159" s="74"/>
      <c r="D159" s="83" t="s">
        <v>196</v>
      </c>
      <c r="E159" s="84"/>
      <c r="F159" s="85"/>
      <c r="G159" s="85"/>
      <c r="H159" s="86"/>
      <c r="I159" s="86"/>
      <c r="J159" s="86"/>
      <c r="K159" s="86"/>
      <c r="L159" s="10"/>
    </row>
    <row r="160" spans="1:15" x14ac:dyDescent="0.25">
      <c r="A160" s="13">
        <v>145</v>
      </c>
      <c r="B160" s="87"/>
      <c r="C160" s="22"/>
      <c r="D160" s="23" t="e">
        <f>VLOOKUP(C160,'Validation rule'!$A$2:$B$1048576,2,FALSE)</f>
        <v>#N/A</v>
      </c>
      <c r="E160" s="23" t="e">
        <f>VLOOKUP(D160,'Validation rule'!$B$2:$H$1048576,2,FALSE)</f>
        <v>#N/A</v>
      </c>
      <c r="F160" s="80" t="e">
        <f>VLOOKUP(D160,'Validation rule'!$B$2:$H$1048576,3,FALSE)</f>
        <v>#N/A</v>
      </c>
      <c r="G160" s="80"/>
      <c r="H160" s="81" t="e">
        <f>VLOOKUP(D160,'Validation rule'!$B$2:$H$1048576,5,FALSE)</f>
        <v>#N/A</v>
      </c>
      <c r="I160" s="81" t="e">
        <f>VLOOKUP(D160,'Validation rule'!$B$2:$H$1048576,6,FALSE)</f>
        <v>#N/A</v>
      </c>
      <c r="J160" s="81" t="e">
        <f>VLOOKUP(D160,'Validation rule'!$B$2:$H$1048576,7,FALSE)</f>
        <v>#N/A</v>
      </c>
      <c r="K160" s="81"/>
      <c r="L160" s="10"/>
    </row>
    <row r="161" spans="1:12" ht="63.75" customHeight="1" x14ac:dyDescent="0.25">
      <c r="A161">
        <v>146</v>
      </c>
      <c r="B161" s="83" t="s">
        <v>486</v>
      </c>
      <c r="C161" s="74"/>
      <c r="D161" s="83" t="s">
        <v>199</v>
      </c>
      <c r="E161" s="84"/>
      <c r="F161" s="85"/>
      <c r="G161" s="85"/>
      <c r="H161" s="86"/>
      <c r="I161" s="86"/>
      <c r="J161" s="86"/>
      <c r="K161" s="86"/>
      <c r="L161" s="10"/>
    </row>
    <row r="162" spans="1:12" ht="33.950000000000003" customHeight="1" x14ac:dyDescent="0.25">
      <c r="A162" s="13">
        <v>147</v>
      </c>
      <c r="B162" s="83" t="s">
        <v>201</v>
      </c>
      <c r="C162" s="83"/>
      <c r="D162" s="83" t="s">
        <v>202</v>
      </c>
      <c r="E162" s="83"/>
      <c r="F162" s="83"/>
      <c r="G162" s="83"/>
      <c r="H162" s="83"/>
      <c r="I162" s="83"/>
      <c r="J162" s="83"/>
      <c r="K162" s="83"/>
      <c r="L162" s="10"/>
    </row>
    <row r="163" spans="1:12" ht="55.5" customHeight="1" x14ac:dyDescent="0.25">
      <c r="A163" s="13">
        <v>148</v>
      </c>
      <c r="B163" s="87"/>
      <c r="C163" s="22"/>
      <c r="D163" s="23" t="e">
        <f>VLOOKUP(C163,'Validation rule'!$A$2:$B$1048576,2,FALSE)</f>
        <v>#N/A</v>
      </c>
      <c r="E163" s="23" t="e">
        <f>VLOOKUP(D163,'Validation rule'!$B$2:$H$1048576,2,FALSE)</f>
        <v>#N/A</v>
      </c>
      <c r="F163" s="80" t="e">
        <f>VLOOKUP(D163,'Validation rule'!$B$2:$H$1048576,3,FALSE)</f>
        <v>#N/A</v>
      </c>
      <c r="G163" s="80"/>
      <c r="H163" s="81" t="e">
        <f>VLOOKUP(D163,'Validation rule'!$B$2:$H$1048576,5,FALSE)</f>
        <v>#N/A</v>
      </c>
      <c r="I163" s="81" t="e">
        <f>VLOOKUP(D163,'Validation rule'!$B$2:$H$1048576,6,FALSE)</f>
        <v>#N/A</v>
      </c>
      <c r="J163" s="81" t="e">
        <f>VLOOKUP(D163,'Validation rule'!$B$2:$H$1048576,7,FALSE)</f>
        <v>#N/A</v>
      </c>
      <c r="K163" s="81"/>
      <c r="L163" s="10"/>
    </row>
    <row r="164" spans="1:12" ht="45.6" customHeight="1" x14ac:dyDescent="0.3">
      <c r="A164">
        <v>149</v>
      </c>
      <c r="B164" s="94" t="s">
        <v>487</v>
      </c>
      <c r="C164" s="95"/>
      <c r="D164" s="95" t="s">
        <v>202</v>
      </c>
      <c r="E164" s="95"/>
      <c r="F164" s="95"/>
      <c r="G164" s="95"/>
      <c r="H164" s="95"/>
      <c r="I164" s="95"/>
      <c r="J164" s="95"/>
      <c r="K164" s="95"/>
      <c r="L164" s="10"/>
    </row>
    <row r="165" spans="1:12" ht="129.75" customHeight="1" x14ac:dyDescent="0.25">
      <c r="A165" s="13">
        <v>150</v>
      </c>
      <c r="B165" s="83" t="s">
        <v>488</v>
      </c>
      <c r="C165" s="91"/>
      <c r="D165" s="91" t="s">
        <v>208</v>
      </c>
      <c r="E165" s="91"/>
      <c r="F165" s="91"/>
      <c r="G165" s="91"/>
      <c r="H165" s="91"/>
      <c r="I165" s="91"/>
      <c r="J165" s="91"/>
      <c r="K165" s="91"/>
      <c r="L165" s="10"/>
    </row>
    <row r="166" spans="1:12" ht="35.1" customHeight="1" x14ac:dyDescent="0.25">
      <c r="A166">
        <v>151</v>
      </c>
      <c r="B166" s="87"/>
      <c r="C166" s="22"/>
      <c r="D166" s="23" t="e">
        <f>VLOOKUP(C166,'Validation rule'!$A$2:$B$1048576,2,FALSE)</f>
        <v>#N/A</v>
      </c>
      <c r="E166" s="23" t="e">
        <f>VLOOKUP(D166,'Validation rule'!$B$2:$H$1048576,2,FALSE)</f>
        <v>#N/A</v>
      </c>
      <c r="F166" s="80" t="e">
        <f>VLOOKUP(D166,'Validation rule'!$B$2:$H$1048576,3,FALSE)</f>
        <v>#N/A</v>
      </c>
      <c r="G166" s="80"/>
      <c r="H166" s="81" t="e">
        <f>VLOOKUP(D166,'Validation rule'!$B$2:$H$1048576,5,FALSE)</f>
        <v>#N/A</v>
      </c>
      <c r="I166" s="81" t="e">
        <f>VLOOKUP(D166,'Validation rule'!$B$2:$H$1048576,6,FALSE)</f>
        <v>#N/A</v>
      </c>
      <c r="J166" s="81" t="e">
        <f>VLOOKUP(D166,'Validation rule'!$B$2:$H$1048576,7,FALSE)</f>
        <v>#N/A</v>
      </c>
      <c r="K166" s="81"/>
      <c r="L166" s="10"/>
    </row>
    <row r="167" spans="1:12" ht="45.6" customHeight="1" x14ac:dyDescent="0.25">
      <c r="A167" s="13">
        <v>152</v>
      </c>
      <c r="B167" s="83" t="s">
        <v>489</v>
      </c>
      <c r="C167" s="91"/>
      <c r="D167" s="91" t="s">
        <v>205</v>
      </c>
      <c r="E167" s="91"/>
      <c r="F167" s="91"/>
      <c r="G167" s="91"/>
      <c r="H167" s="91"/>
      <c r="I167" s="91"/>
      <c r="J167" s="91"/>
      <c r="K167" s="91"/>
      <c r="L167" s="10"/>
    </row>
    <row r="168" spans="1:12" ht="45.6" customHeight="1" x14ac:dyDescent="0.25">
      <c r="A168" s="13">
        <v>153</v>
      </c>
      <c r="B168" s="87"/>
      <c r="C168" s="22"/>
      <c r="D168" s="23" t="e">
        <f>VLOOKUP(C168,'Validation rule'!$A$2:$B$1048576,2,FALSE)</f>
        <v>#N/A</v>
      </c>
      <c r="E168" s="23" t="e">
        <f>VLOOKUP(D168,'Validation rule'!$B$2:$H$1048576,2,FALSE)</f>
        <v>#N/A</v>
      </c>
      <c r="F168" s="80" t="e">
        <f>VLOOKUP(D168,'Validation rule'!$B$2:$H$1048576,3,FALSE)</f>
        <v>#N/A</v>
      </c>
      <c r="G168" s="80"/>
      <c r="H168" s="81" t="e">
        <f>VLOOKUP(D168,'Validation rule'!$B$2:$H$1048576,5,FALSE)</f>
        <v>#N/A</v>
      </c>
      <c r="I168" s="81" t="e">
        <f>VLOOKUP(D168,'Validation rule'!$B$2:$H$1048576,6,FALSE)</f>
        <v>#N/A</v>
      </c>
      <c r="J168" s="81" t="e">
        <f>VLOOKUP(D168,'Validation rule'!$B$2:$H$1048576,7,FALSE)</f>
        <v>#N/A</v>
      </c>
      <c r="K168" s="81"/>
      <c r="L168" s="10"/>
    </row>
    <row r="169" spans="1:12" ht="45.6" customHeight="1" x14ac:dyDescent="0.25">
      <c r="A169">
        <v>154</v>
      </c>
      <c r="B169" s="83" t="s">
        <v>490</v>
      </c>
      <c r="C169" s="91"/>
      <c r="D169" s="91" t="s">
        <v>215</v>
      </c>
      <c r="E169" s="91"/>
      <c r="F169" s="91"/>
      <c r="G169" s="91"/>
      <c r="H169" s="91"/>
      <c r="I169" s="91"/>
      <c r="J169" s="91"/>
      <c r="K169" s="91"/>
      <c r="L169" s="10"/>
    </row>
    <row r="170" spans="1:12" ht="45.6" customHeight="1" x14ac:dyDescent="0.25">
      <c r="A170" s="13">
        <v>155</v>
      </c>
      <c r="B170" s="87"/>
      <c r="C170" s="22"/>
      <c r="D170" s="23" t="e">
        <f>VLOOKUP(C170,'Validation rule'!$A$2:$B$1048576,2,FALSE)</f>
        <v>#N/A</v>
      </c>
      <c r="E170" s="23" t="e">
        <f>VLOOKUP(D170,'Validation rule'!$B$2:$H$1048576,2,FALSE)</f>
        <v>#N/A</v>
      </c>
      <c r="F170" s="80" t="e">
        <f>VLOOKUP(D170,'Validation rule'!$B$2:$H$1048576,3,FALSE)</f>
        <v>#N/A</v>
      </c>
      <c r="G170" s="80"/>
      <c r="H170" s="81" t="e">
        <f>VLOOKUP(D170,'Validation rule'!$B$2:$H$1048576,5,FALSE)</f>
        <v>#N/A</v>
      </c>
      <c r="I170" s="81" t="e">
        <f>VLOOKUP(D170,'Validation rule'!$B$2:$H$1048576,6,FALSE)</f>
        <v>#N/A</v>
      </c>
      <c r="J170" s="81" t="e">
        <f>VLOOKUP(D170,'Validation rule'!$B$2:$H$1048576,7,FALSE)</f>
        <v>#N/A</v>
      </c>
      <c r="K170" s="81"/>
      <c r="L170" s="10"/>
    </row>
    <row r="171" spans="1:12" ht="84" customHeight="1" x14ac:dyDescent="0.25">
      <c r="A171">
        <v>156</v>
      </c>
      <c r="B171" s="83" t="s">
        <v>491</v>
      </c>
      <c r="C171" s="91"/>
      <c r="D171" s="91" t="s">
        <v>212</v>
      </c>
      <c r="E171" s="91"/>
      <c r="F171" s="91"/>
      <c r="G171" s="91"/>
      <c r="H171" s="91"/>
      <c r="I171" s="91"/>
      <c r="J171" s="91"/>
      <c r="K171" s="91"/>
      <c r="L171" s="10"/>
    </row>
    <row r="172" spans="1:12" ht="45.6" customHeight="1" x14ac:dyDescent="0.25">
      <c r="A172" s="13">
        <v>157</v>
      </c>
      <c r="B172" s="87"/>
      <c r="C172" s="22"/>
      <c r="D172" s="23" t="e">
        <f>VLOOKUP(C172,'Validation rule'!$A$2:$B$1048576,2,FALSE)</f>
        <v>#N/A</v>
      </c>
      <c r="E172" s="23" t="e">
        <f>VLOOKUP(D172,'Validation rule'!$B$2:$H$1048576,2,FALSE)</f>
        <v>#N/A</v>
      </c>
      <c r="F172" s="80" t="e">
        <f>VLOOKUP(D172,'Validation rule'!$B$2:$H$1048576,3,FALSE)</f>
        <v>#N/A</v>
      </c>
      <c r="G172" s="80"/>
      <c r="H172" s="81" t="e">
        <f>VLOOKUP(D172,'Validation rule'!$B$2:$H$1048576,5,FALSE)</f>
        <v>#N/A</v>
      </c>
      <c r="I172" s="81" t="e">
        <f>VLOOKUP(D172,'Validation rule'!$B$2:$H$1048576,6,FALSE)</f>
        <v>#N/A</v>
      </c>
      <c r="J172" s="81" t="e">
        <f>VLOOKUP(D172,'Validation rule'!$B$2:$H$1048576,7,FALSE)</f>
        <v>#N/A</v>
      </c>
      <c r="K172" s="81"/>
      <c r="L172" s="10"/>
    </row>
    <row r="173" spans="1:12" ht="66.75" customHeight="1" x14ac:dyDescent="0.25">
      <c r="A173" s="13">
        <v>158</v>
      </c>
      <c r="B173" s="83" t="s">
        <v>492</v>
      </c>
      <c r="C173" s="146"/>
      <c r="D173" s="91" t="s">
        <v>493</v>
      </c>
      <c r="E173" s="91"/>
      <c r="F173" s="91"/>
      <c r="G173" s="91"/>
      <c r="H173" s="91"/>
      <c r="I173" s="91"/>
      <c r="J173" s="91"/>
      <c r="K173" s="91"/>
      <c r="L173" s="10"/>
    </row>
    <row r="174" spans="1:12" ht="45.6" customHeight="1" x14ac:dyDescent="0.25">
      <c r="A174">
        <v>159</v>
      </c>
      <c r="B174" s="87"/>
      <c r="C174" s="22"/>
      <c r="D174" s="23" t="e">
        <f>VLOOKUP(C174,'Validation rule'!$A$2:$B$1048576,2,FALSE)</f>
        <v>#N/A</v>
      </c>
      <c r="E174" s="23" t="e">
        <f>VLOOKUP(D174,'Validation rule'!$B$2:$H$1048576,2,FALSE)</f>
        <v>#N/A</v>
      </c>
      <c r="F174" s="80" t="e">
        <f>VLOOKUP(D174,'Validation rule'!$B$2:$H$1048576,3,FALSE)</f>
        <v>#N/A</v>
      </c>
      <c r="G174" s="80"/>
      <c r="H174" s="81" t="e">
        <f>VLOOKUP(D174,'Validation rule'!$B$2:$H$1048576,5,FALSE)</f>
        <v>#N/A</v>
      </c>
      <c r="I174" s="81" t="e">
        <f>VLOOKUP(D174,'Validation rule'!$B$2:$H$1048576,6,FALSE)</f>
        <v>#N/A</v>
      </c>
      <c r="J174" s="81" t="e">
        <f>VLOOKUP(D174,'Validation rule'!$B$2:$H$1048576,7,FALSE)</f>
        <v>#N/A</v>
      </c>
      <c r="K174" s="81"/>
      <c r="L174" s="10"/>
    </row>
    <row r="175" spans="1:12" ht="45.6" customHeight="1" x14ac:dyDescent="0.25">
      <c r="A175" s="13">
        <v>160</v>
      </c>
      <c r="B175" s="83" t="s">
        <v>494</v>
      </c>
      <c r="C175" s="91"/>
      <c r="D175" s="91" t="s">
        <v>495</v>
      </c>
      <c r="E175" s="91"/>
      <c r="F175" s="91"/>
      <c r="G175" s="91"/>
      <c r="H175" s="91"/>
      <c r="I175" s="91"/>
      <c r="J175" s="91"/>
      <c r="K175" s="91"/>
      <c r="L175" s="10"/>
    </row>
    <row r="176" spans="1:12" x14ac:dyDescent="0.25">
      <c r="A176">
        <v>161</v>
      </c>
      <c r="B176" s="87"/>
      <c r="C176" s="22"/>
      <c r="D176" s="23" t="e">
        <f>VLOOKUP(C176,'Validation rule'!$A$2:$B$1048576,2,FALSE)</f>
        <v>#N/A</v>
      </c>
      <c r="E176" s="23" t="e">
        <f>VLOOKUP(D176,'Validation rule'!$B$2:$H$1048576,2,FALSE)</f>
        <v>#N/A</v>
      </c>
      <c r="F176" s="80" t="e">
        <f>VLOOKUP(D176,'Validation rule'!$B$2:$H$1048576,3,FALSE)</f>
        <v>#N/A</v>
      </c>
      <c r="G176" s="80"/>
      <c r="H176" s="81" t="e">
        <f>VLOOKUP(D176,'Validation rule'!$B$2:$H$1048576,5,FALSE)</f>
        <v>#N/A</v>
      </c>
      <c r="I176" s="81" t="e">
        <f>VLOOKUP(D176,'Validation rule'!$B$2:$H$1048576,6,FALSE)</f>
        <v>#N/A</v>
      </c>
      <c r="J176" s="81" t="e">
        <f>VLOOKUP(D176,'Validation rule'!$B$2:$H$1048576,7,FALSE)</f>
        <v>#N/A</v>
      </c>
      <c r="K176" s="81"/>
      <c r="L176" s="10"/>
    </row>
    <row r="177" spans="1:12" ht="37.5" x14ac:dyDescent="0.25">
      <c r="A177" s="13">
        <v>162</v>
      </c>
      <c r="B177" s="83" t="s">
        <v>496</v>
      </c>
      <c r="C177" s="91"/>
      <c r="D177" s="91" t="s">
        <v>497</v>
      </c>
      <c r="E177" s="91"/>
      <c r="F177" s="91"/>
      <c r="G177" s="91"/>
      <c r="H177" s="91"/>
      <c r="I177" s="91"/>
      <c r="J177" s="91"/>
      <c r="K177" s="91"/>
      <c r="L177" s="10"/>
    </row>
    <row r="178" spans="1:12" ht="53.25" customHeight="1" x14ac:dyDescent="0.25">
      <c r="A178" s="13">
        <v>163</v>
      </c>
      <c r="B178" s="87"/>
      <c r="C178" s="22"/>
      <c r="D178" s="23" t="e">
        <f>VLOOKUP(C178,'Validation rule'!$A$2:$B$1048576,2,FALSE)</f>
        <v>#N/A</v>
      </c>
      <c r="E178" s="23" t="e">
        <f>VLOOKUP(D178,'Validation rule'!$B$2:$H$1048576,2,FALSE)</f>
        <v>#N/A</v>
      </c>
      <c r="F178" s="80" t="e">
        <f>VLOOKUP(D178,'Validation rule'!$B$2:$H$1048576,3,FALSE)</f>
        <v>#N/A</v>
      </c>
      <c r="G178" s="80"/>
      <c r="H178" s="81" t="e">
        <f>VLOOKUP(D178,'Validation rule'!$B$2:$H$1048576,5,FALSE)</f>
        <v>#N/A</v>
      </c>
      <c r="I178" s="81" t="e">
        <f>VLOOKUP(D178,'Validation rule'!$B$2:$H$1048576,6,FALSE)</f>
        <v>#N/A</v>
      </c>
      <c r="J178" s="81" t="e">
        <f>VLOOKUP(D178,'Validation rule'!$B$2:$H$1048576,7,FALSE)</f>
        <v>#N/A</v>
      </c>
      <c r="K178" s="81"/>
      <c r="L178" s="10"/>
    </row>
    <row r="179" spans="1:12" ht="37.5" x14ac:dyDescent="0.25">
      <c r="A179" s="13">
        <v>163</v>
      </c>
      <c r="B179" s="83" t="s">
        <v>498</v>
      </c>
      <c r="C179" s="91"/>
      <c r="D179" s="91" t="s">
        <v>218</v>
      </c>
      <c r="E179" s="91"/>
      <c r="F179" s="91"/>
      <c r="G179" s="91"/>
      <c r="H179" s="91"/>
      <c r="I179" s="91"/>
      <c r="J179" s="91"/>
      <c r="K179" s="91"/>
      <c r="L179" s="10"/>
    </row>
    <row r="180" spans="1:12" ht="98.25" customHeight="1" x14ac:dyDescent="0.25">
      <c r="A180" s="13">
        <v>163</v>
      </c>
      <c r="B180" s="87"/>
      <c r="C180" s="22"/>
      <c r="D180" s="23" t="e">
        <f>VLOOKUP(C180,'Validation rule'!$A$2:$B$1048576,2,FALSE)</f>
        <v>#N/A</v>
      </c>
      <c r="E180" s="23" t="e">
        <f>VLOOKUP(D180,'Validation rule'!$B$2:$H$1048576,2,FALSE)</f>
        <v>#N/A</v>
      </c>
      <c r="F180" s="80" t="e">
        <f>VLOOKUP(D180,'Validation rule'!$B$2:$H$1048576,3,FALSE)</f>
        <v>#N/A</v>
      </c>
      <c r="G180" s="80"/>
      <c r="H180" s="81" t="e">
        <f>VLOOKUP(D180,'Validation rule'!$B$2:$H$1048576,5,FALSE)</f>
        <v>#N/A</v>
      </c>
      <c r="I180" s="81" t="e">
        <f>VLOOKUP(D180,'Validation rule'!$B$2:$H$1048576,6,FALSE)</f>
        <v>#N/A</v>
      </c>
      <c r="J180" s="81" t="e">
        <f>VLOOKUP(D180,'Validation rule'!$B$2:$H$1048576,7,FALSE)</f>
        <v>#N/A</v>
      </c>
      <c r="K180" s="81"/>
      <c r="L180" s="10"/>
    </row>
    <row r="181" spans="1:12" ht="98.25" customHeight="1" x14ac:dyDescent="0.25">
      <c r="A181">
        <v>166</v>
      </c>
      <c r="B181" s="83" t="s">
        <v>499</v>
      </c>
      <c r="C181" s="91"/>
      <c r="D181" s="91" t="s">
        <v>221</v>
      </c>
      <c r="E181" s="91"/>
      <c r="F181" s="91"/>
      <c r="G181" s="91"/>
      <c r="H181" s="91"/>
      <c r="I181" s="91"/>
      <c r="J181" s="91"/>
      <c r="K181" s="91"/>
      <c r="L181" s="10"/>
    </row>
    <row r="182" spans="1:12" ht="98.25" customHeight="1" x14ac:dyDescent="0.25">
      <c r="A182" s="13">
        <v>167</v>
      </c>
      <c r="B182" s="87"/>
      <c r="C182" s="22"/>
      <c r="D182" s="23" t="e">
        <f>VLOOKUP(C182,'Validation rule'!$A$2:$B$1048576,2,FALSE)</f>
        <v>#N/A</v>
      </c>
      <c r="E182" s="23" t="e">
        <f>VLOOKUP(D182,'Validation rule'!$B$2:$H$1048576,2,FALSE)</f>
        <v>#N/A</v>
      </c>
      <c r="F182" s="80" t="e">
        <f>VLOOKUP(D182,'Validation rule'!$B$2:$H$1048576,3,FALSE)</f>
        <v>#N/A</v>
      </c>
      <c r="G182" s="80"/>
      <c r="H182" s="81" t="e">
        <f>VLOOKUP(D182,'Validation rule'!$B$2:$H$1048576,5,FALSE)</f>
        <v>#N/A</v>
      </c>
      <c r="I182" s="81" t="e">
        <f>VLOOKUP(D182,'Validation rule'!$B$2:$H$1048576,6,FALSE)</f>
        <v>#N/A</v>
      </c>
      <c r="J182" s="81" t="e">
        <f>VLOOKUP(D182,'Validation rule'!$B$2:$H$1048576,7,FALSE)</f>
        <v>#N/A</v>
      </c>
      <c r="K182" s="81"/>
      <c r="L182" s="10"/>
    </row>
    <row r="183" spans="1:12" ht="98.25" customHeight="1" x14ac:dyDescent="0.25">
      <c r="A183" s="13">
        <v>168</v>
      </c>
      <c r="B183" s="83" t="s">
        <v>500</v>
      </c>
      <c r="C183" s="91"/>
      <c r="D183" s="91" t="s">
        <v>224</v>
      </c>
      <c r="E183" s="91"/>
      <c r="F183" s="91"/>
      <c r="G183" s="91"/>
      <c r="H183" s="91"/>
      <c r="I183" s="91"/>
      <c r="J183" s="91"/>
      <c r="K183" s="91"/>
      <c r="L183" s="10"/>
    </row>
    <row r="184" spans="1:12" ht="98.25" customHeight="1" x14ac:dyDescent="0.25">
      <c r="A184">
        <v>169</v>
      </c>
      <c r="B184" s="87"/>
      <c r="C184" s="22"/>
      <c r="D184" s="23" t="e">
        <f>VLOOKUP(C184,'Validation rule'!$A$2:$B$1048576,2,FALSE)</f>
        <v>#N/A</v>
      </c>
      <c r="E184" s="23" t="e">
        <f>VLOOKUP(D184,'Validation rule'!$B$2:$H$1048576,2,FALSE)</f>
        <v>#N/A</v>
      </c>
      <c r="F184" s="80" t="e">
        <f>VLOOKUP(D184,'Validation rule'!$B$2:$H$1048576,3,FALSE)</f>
        <v>#N/A</v>
      </c>
      <c r="G184" s="80"/>
      <c r="H184" s="81" t="e">
        <f>VLOOKUP(D184,'Validation rule'!$B$2:$H$1048576,5,FALSE)</f>
        <v>#N/A</v>
      </c>
      <c r="I184" s="81" t="e">
        <f>VLOOKUP(D184,'Validation rule'!$B$2:$H$1048576,6,FALSE)</f>
        <v>#N/A</v>
      </c>
      <c r="J184" s="81" t="e">
        <f>VLOOKUP(D184,'Validation rule'!$B$2:$H$1048576,7,FALSE)</f>
        <v>#N/A</v>
      </c>
      <c r="K184" s="81"/>
      <c r="L184" s="10"/>
    </row>
    <row r="185" spans="1:12" ht="98.25" customHeight="1" x14ac:dyDescent="0.25">
      <c r="A185" s="13">
        <v>170</v>
      </c>
      <c r="B185" s="83" t="s">
        <v>501</v>
      </c>
      <c r="C185" s="91"/>
      <c r="D185" s="91" t="s">
        <v>502</v>
      </c>
      <c r="E185" s="91"/>
      <c r="F185" s="91"/>
      <c r="G185" s="91"/>
      <c r="H185" s="91"/>
      <c r="I185" s="91"/>
      <c r="J185" s="91"/>
      <c r="K185" s="91"/>
      <c r="L185" s="10"/>
    </row>
    <row r="186" spans="1:12" ht="98.25" customHeight="1" x14ac:dyDescent="0.25">
      <c r="A186" s="13">
        <v>171</v>
      </c>
      <c r="B186" s="87"/>
      <c r="C186" s="22"/>
      <c r="D186" s="23" t="e">
        <f>VLOOKUP(C186,'Validation rule'!$A$2:$B$1048576,2,FALSE)</f>
        <v>#N/A</v>
      </c>
      <c r="E186" s="23" t="e">
        <f>VLOOKUP(D186,'Validation rule'!$B$2:$H$1048576,2,FALSE)</f>
        <v>#N/A</v>
      </c>
      <c r="F186" s="80" t="e">
        <f>VLOOKUP(D186,'Validation rule'!$B$2:$H$1048576,3,FALSE)</f>
        <v>#N/A</v>
      </c>
      <c r="G186" s="80"/>
      <c r="H186" s="81" t="e">
        <f>VLOOKUP(D186,'Validation rule'!$B$2:$H$1048576,5,FALSE)</f>
        <v>#N/A</v>
      </c>
      <c r="I186" s="81" t="e">
        <f>VLOOKUP(D186,'Validation rule'!$B$2:$H$1048576,6,FALSE)</f>
        <v>#N/A</v>
      </c>
      <c r="J186" s="81" t="e">
        <f>VLOOKUP(D186,'Validation rule'!$B$2:$H$1048576,7,FALSE)</f>
        <v>#N/A</v>
      </c>
      <c r="K186" s="81"/>
      <c r="L186" s="10"/>
    </row>
    <row r="187" spans="1:12" ht="98.25" customHeight="1" x14ac:dyDescent="0.25">
      <c r="A187">
        <v>172</v>
      </c>
      <c r="B187" s="83" t="s">
        <v>503</v>
      </c>
      <c r="C187" s="91"/>
      <c r="D187" s="91" t="s">
        <v>230</v>
      </c>
      <c r="E187" s="91"/>
      <c r="F187" s="91"/>
      <c r="G187" s="91"/>
      <c r="H187" s="91"/>
      <c r="I187" s="91"/>
      <c r="J187" s="91"/>
      <c r="K187" s="91"/>
      <c r="L187" s="10"/>
    </row>
    <row r="188" spans="1:12" ht="98.25" customHeight="1" x14ac:dyDescent="0.25">
      <c r="A188" s="13">
        <v>173</v>
      </c>
      <c r="B188" s="83" t="s">
        <v>504</v>
      </c>
      <c r="C188" s="91"/>
      <c r="D188" s="91" t="s">
        <v>230</v>
      </c>
      <c r="E188" s="91"/>
      <c r="F188" s="91"/>
      <c r="G188" s="91"/>
      <c r="H188" s="91"/>
      <c r="I188" s="91"/>
      <c r="J188" s="91"/>
      <c r="K188" s="91"/>
      <c r="L188" s="10"/>
    </row>
    <row r="189" spans="1:12" ht="98.25" customHeight="1" x14ac:dyDescent="0.25">
      <c r="A189">
        <v>174</v>
      </c>
      <c r="B189" s="87"/>
      <c r="C189" s="22"/>
      <c r="D189" s="23" t="e">
        <f>VLOOKUP(C189,'Validation rule'!$A$2:$B$1048576,2,FALSE)</f>
        <v>#N/A</v>
      </c>
      <c r="E189" s="23" t="e">
        <f>VLOOKUP(D189,'Validation rule'!$B$2:$H$1048576,2,FALSE)</f>
        <v>#N/A</v>
      </c>
      <c r="F189" s="80" t="e">
        <f>VLOOKUP(D189,'Validation rule'!$B$2:$H$1048576,3,FALSE)</f>
        <v>#N/A</v>
      </c>
      <c r="G189" s="80"/>
      <c r="H189" s="81" t="e">
        <f>VLOOKUP(D189,'Validation rule'!$B$2:$H$1048576,5,FALSE)</f>
        <v>#N/A</v>
      </c>
      <c r="I189" s="81" t="e">
        <f>VLOOKUP(D189,'Validation rule'!$B$2:$H$1048576,6,FALSE)</f>
        <v>#N/A</v>
      </c>
      <c r="J189" s="81" t="e">
        <f>VLOOKUP(D189,'Validation rule'!$B$2:$H$1048576,7,FALSE)</f>
        <v>#N/A</v>
      </c>
      <c r="K189" s="81"/>
      <c r="L189" s="10"/>
    </row>
    <row r="190" spans="1:12" ht="41.45" customHeight="1" x14ac:dyDescent="0.25">
      <c r="A190" s="13">
        <v>175</v>
      </c>
      <c r="B190" s="83" t="s">
        <v>505</v>
      </c>
      <c r="C190" s="91"/>
      <c r="D190" s="91" t="s">
        <v>236</v>
      </c>
      <c r="E190" s="91"/>
      <c r="F190" s="91"/>
      <c r="G190" s="91"/>
      <c r="H190" s="91"/>
      <c r="I190" s="91"/>
      <c r="J190" s="91"/>
      <c r="K190" s="91"/>
      <c r="L190" s="10"/>
    </row>
    <row r="191" spans="1:12" ht="33.6" customHeight="1" x14ac:dyDescent="0.25">
      <c r="A191" s="13">
        <v>176</v>
      </c>
      <c r="B191" s="83" t="s">
        <v>506</v>
      </c>
      <c r="C191" s="91"/>
      <c r="D191" s="91" t="s">
        <v>240</v>
      </c>
      <c r="E191" s="91"/>
      <c r="F191" s="91"/>
      <c r="G191" s="91"/>
      <c r="H191" s="91"/>
      <c r="I191" s="91"/>
      <c r="J191" s="91"/>
      <c r="K191" s="91"/>
      <c r="L191" s="10"/>
    </row>
    <row r="192" spans="1:12" ht="39" customHeight="1" x14ac:dyDescent="0.25">
      <c r="A192">
        <v>177</v>
      </c>
      <c r="B192" s="87"/>
      <c r="C192" s="22"/>
      <c r="D192" s="23" t="e">
        <f>VLOOKUP(C192,'Validation rule'!$A$2:$B$1048576,2,FALSE)</f>
        <v>#N/A</v>
      </c>
      <c r="E192" s="23" t="e">
        <f>VLOOKUP(D192,'Validation rule'!$B$2:$H$1048576,2,FALSE)</f>
        <v>#N/A</v>
      </c>
      <c r="F192" s="80" t="e">
        <f>VLOOKUP(D192,'Validation rule'!$B$2:$H$1048576,3,FALSE)</f>
        <v>#N/A</v>
      </c>
      <c r="G192" s="80"/>
      <c r="H192" s="81" t="e">
        <f>VLOOKUP(D192,'Validation rule'!$B$2:$H$1048576,5,FALSE)</f>
        <v>#N/A</v>
      </c>
      <c r="I192" s="81" t="e">
        <f>VLOOKUP(D192,'Validation rule'!$B$2:$H$1048576,6,FALSE)</f>
        <v>#N/A</v>
      </c>
      <c r="J192" s="81" t="e">
        <f>VLOOKUP(D192,'Validation rule'!$B$2:$H$1048576,7,FALSE)</f>
        <v>#N/A</v>
      </c>
      <c r="K192" s="81"/>
      <c r="L192" s="10"/>
    </row>
    <row r="193" spans="1:12" ht="33.6" customHeight="1" x14ac:dyDescent="0.25">
      <c r="A193" s="13">
        <v>178</v>
      </c>
      <c r="B193" s="91" t="s">
        <v>241</v>
      </c>
      <c r="C193" s="74"/>
      <c r="D193" s="84"/>
      <c r="E193" s="84"/>
      <c r="F193" s="85"/>
      <c r="G193" s="85"/>
      <c r="H193" s="86"/>
      <c r="I193" s="86"/>
      <c r="J193" s="86"/>
      <c r="K193" s="86"/>
      <c r="L193" s="10"/>
    </row>
    <row r="194" spans="1:12" ht="42" customHeight="1" x14ac:dyDescent="0.25">
      <c r="A194">
        <v>179</v>
      </c>
      <c r="B194" s="91" t="s">
        <v>251</v>
      </c>
      <c r="C194" s="74"/>
      <c r="D194" s="74"/>
      <c r="E194" s="74"/>
      <c r="F194" s="74"/>
      <c r="G194" s="85"/>
      <c r="H194" s="86"/>
      <c r="I194" s="74"/>
      <c r="J194" s="74"/>
      <c r="K194" s="86"/>
      <c r="L194" s="10"/>
    </row>
    <row r="195" spans="1:12" ht="33.6" customHeight="1" x14ac:dyDescent="0.25">
      <c r="A195" s="13">
        <v>180</v>
      </c>
      <c r="B195" s="83" t="s">
        <v>507</v>
      </c>
      <c r="C195" s="74"/>
      <c r="D195" s="83" t="s">
        <v>267</v>
      </c>
      <c r="E195" s="74"/>
      <c r="F195" s="74"/>
      <c r="G195" s="85"/>
      <c r="H195" s="74"/>
      <c r="I195" s="74"/>
      <c r="J195" s="74"/>
      <c r="K195" s="86"/>
      <c r="L195" s="10"/>
    </row>
    <row r="196" spans="1:12" ht="45" customHeight="1" x14ac:dyDescent="0.25">
      <c r="A196" s="13">
        <v>181</v>
      </c>
      <c r="B196" s="87"/>
      <c r="C196" s="22"/>
      <c r="D196" s="23" t="e">
        <f>VLOOKUP(C196,'Validation rule'!$A$2:$B$1048576,2,FALSE)</f>
        <v>#N/A</v>
      </c>
      <c r="E196" s="23" t="e">
        <f>VLOOKUP(D196,'Validation rule'!$B$2:$H$1048576,2,FALSE)</f>
        <v>#N/A</v>
      </c>
      <c r="F196" s="80" t="e">
        <f>VLOOKUP(D196,'Validation rule'!$B$2:$H$1048576,3,FALSE)</f>
        <v>#N/A</v>
      </c>
      <c r="G196" s="80" t="e">
        <f>VLOOKUP(D196,'Validation rule'!$B$2:$H$1048576,4,FALSE)</f>
        <v>#N/A</v>
      </c>
      <c r="H196" s="81" t="e">
        <f>VLOOKUP(D196,'Validation rule'!$B$2:$H$1048576,5,FALSE)</f>
        <v>#N/A</v>
      </c>
      <c r="I196" s="81" t="e">
        <f>VLOOKUP(D196,'Validation rule'!$B$2:$H$1048576,6,FALSE)</f>
        <v>#N/A</v>
      </c>
      <c r="J196" s="81" t="e">
        <f>VLOOKUP(D196,'Validation rule'!$B$2:$H$1048576,7,FALSE)</f>
        <v>#N/A</v>
      </c>
      <c r="K196" s="81"/>
      <c r="L196" s="10"/>
    </row>
    <row r="197" spans="1:12" ht="85.5" customHeight="1" x14ac:dyDescent="0.25">
      <c r="A197">
        <v>182</v>
      </c>
      <c r="B197" s="83" t="s">
        <v>508</v>
      </c>
      <c r="C197" s="74"/>
      <c r="D197" s="83" t="s">
        <v>270</v>
      </c>
      <c r="E197" s="74"/>
      <c r="F197" s="74"/>
      <c r="G197" s="85"/>
      <c r="H197" s="74"/>
      <c r="I197" s="74"/>
      <c r="J197" s="74"/>
      <c r="K197" s="86"/>
      <c r="L197" s="10"/>
    </row>
    <row r="198" spans="1:12" ht="74.25" customHeight="1" x14ac:dyDescent="0.25">
      <c r="A198" s="13">
        <v>183</v>
      </c>
      <c r="B198" s="87"/>
      <c r="C198" s="22"/>
      <c r="D198" s="23" t="e">
        <f>VLOOKUP(C198,'Validation rule'!$A$2:$B$1048576,2,FALSE)</f>
        <v>#N/A</v>
      </c>
      <c r="E198" s="23" t="e">
        <f>VLOOKUP(D198,'Validation rule'!$B$2:$H$1048576,2,FALSE)</f>
        <v>#N/A</v>
      </c>
      <c r="F198" s="80" t="e">
        <f>VLOOKUP(D198,'Validation rule'!$B$2:$H$1048576,3,FALSE)</f>
        <v>#N/A</v>
      </c>
      <c r="G198" s="80" t="e">
        <f>VLOOKUP(D198,'Validation rule'!$B$2:$H$1048576,4,FALSE)</f>
        <v>#N/A</v>
      </c>
      <c r="H198" s="81" t="e">
        <f>VLOOKUP(D198,'Validation rule'!$B$2:$H$1048576,5,FALSE)</f>
        <v>#N/A</v>
      </c>
      <c r="I198" s="81" t="e">
        <f>VLOOKUP(D198,'Validation rule'!$B$2:$H$1048576,6,FALSE)</f>
        <v>#N/A</v>
      </c>
      <c r="J198" s="81" t="e">
        <f>VLOOKUP(D198,'Validation rule'!$B$2:$H$1048576,7,FALSE)</f>
        <v>#N/A</v>
      </c>
      <c r="K198" s="81"/>
      <c r="L198" s="10"/>
    </row>
    <row r="199" spans="1:12" ht="108.75" customHeight="1" x14ac:dyDescent="0.25">
      <c r="A199">
        <v>184</v>
      </c>
      <c r="B199" s="83" t="s">
        <v>509</v>
      </c>
      <c r="C199" s="74"/>
      <c r="D199" s="83" t="s">
        <v>510</v>
      </c>
      <c r="E199" s="74"/>
      <c r="F199" s="74"/>
      <c r="G199" s="85"/>
      <c r="H199" s="74"/>
      <c r="I199" s="74"/>
      <c r="J199" s="74"/>
      <c r="K199" s="86"/>
      <c r="L199" s="10"/>
    </row>
    <row r="200" spans="1:12" ht="43.5" customHeight="1" x14ac:dyDescent="0.25">
      <c r="A200" s="13">
        <v>185</v>
      </c>
      <c r="B200" s="83" t="s">
        <v>511</v>
      </c>
      <c r="C200" s="74"/>
      <c r="D200" s="83" t="s">
        <v>276</v>
      </c>
      <c r="E200" s="74"/>
      <c r="F200" s="74"/>
      <c r="G200" s="85"/>
      <c r="H200" s="74"/>
      <c r="I200" s="74"/>
      <c r="J200" s="74"/>
      <c r="K200" s="86"/>
      <c r="L200" s="10"/>
    </row>
    <row r="201" spans="1:12" ht="80.25" customHeight="1" x14ac:dyDescent="0.25">
      <c r="A201" s="13">
        <v>186</v>
      </c>
      <c r="B201" s="83" t="s">
        <v>512</v>
      </c>
      <c r="C201" s="74"/>
      <c r="D201" s="83" t="s">
        <v>513</v>
      </c>
      <c r="E201" s="74"/>
      <c r="F201" s="74"/>
      <c r="G201" s="85"/>
      <c r="H201" s="74"/>
      <c r="I201" s="74"/>
      <c r="J201" s="74"/>
      <c r="K201" s="86"/>
      <c r="L201" s="10"/>
    </row>
    <row r="202" spans="1:12" ht="43.5" customHeight="1" x14ac:dyDescent="0.25">
      <c r="A202">
        <v>187</v>
      </c>
      <c r="B202" s="87"/>
      <c r="C202" s="22"/>
      <c r="D202" s="23" t="e">
        <f>VLOOKUP(C202,'Validation rule'!$A$2:$B$1048576,2,FALSE)</f>
        <v>#N/A</v>
      </c>
      <c r="E202" s="23" t="e">
        <f>VLOOKUP(D202,'Validation rule'!$B$2:$H$1048576,2,FALSE)</f>
        <v>#N/A</v>
      </c>
      <c r="F202" s="80" t="e">
        <f>VLOOKUP(D202,'Validation rule'!$B$2:$H$1048576,3,FALSE)</f>
        <v>#N/A</v>
      </c>
      <c r="G202" s="80" t="e">
        <f>VLOOKUP(D202,'Validation rule'!$B$2:$H$1048576,4,FALSE)</f>
        <v>#N/A</v>
      </c>
      <c r="H202" s="81" t="e">
        <f>VLOOKUP(D202,'Validation rule'!$B$2:$H$1048576,5,FALSE)</f>
        <v>#N/A</v>
      </c>
      <c r="I202" s="81" t="e">
        <f>VLOOKUP(D202,'Validation rule'!$B$2:$H$1048576,6,FALSE)</f>
        <v>#N/A</v>
      </c>
      <c r="J202" s="81" t="e">
        <f>VLOOKUP(D202,'Validation rule'!$B$2:$H$1048576,7,FALSE)</f>
        <v>#N/A</v>
      </c>
      <c r="K202" s="81"/>
      <c r="L202" s="10"/>
    </row>
    <row r="203" spans="1:12" ht="43.5" customHeight="1" x14ac:dyDescent="0.25">
      <c r="A203" s="13">
        <v>188</v>
      </c>
      <c r="B203" s="91" t="s">
        <v>280</v>
      </c>
      <c r="C203" s="74"/>
      <c r="D203" s="74"/>
      <c r="E203" s="74"/>
      <c r="F203" s="74"/>
      <c r="G203" s="85"/>
      <c r="H203" s="74"/>
      <c r="I203" s="74"/>
      <c r="J203" s="74"/>
      <c r="K203" s="86"/>
      <c r="L203" s="10"/>
    </row>
    <row r="204" spans="1:12" ht="45" customHeight="1" x14ac:dyDescent="0.25">
      <c r="A204">
        <v>189</v>
      </c>
      <c r="B204" s="87"/>
      <c r="C204" s="22"/>
      <c r="D204" s="23" t="e">
        <f>VLOOKUP(C204,'Validation rule'!$A$2:$B$1048576,2,FALSE)</f>
        <v>#N/A</v>
      </c>
      <c r="E204" s="23" t="e">
        <f>VLOOKUP(D204,'Validation rule'!$B$2:$H$1048576,2,FALSE)</f>
        <v>#N/A</v>
      </c>
      <c r="F204" s="80" t="e">
        <f>VLOOKUP(D204,'Validation rule'!$B$2:$H$1048576,3,FALSE)</f>
        <v>#N/A</v>
      </c>
      <c r="G204" s="80" t="e">
        <f>VLOOKUP(D204,'Validation rule'!$B$2:$H$1048576,4,FALSE)</f>
        <v>#N/A</v>
      </c>
      <c r="H204" s="81" t="e">
        <f>VLOOKUP(D204,'Validation rule'!$B$2:$H$1048576,5,FALSE)</f>
        <v>#N/A</v>
      </c>
      <c r="I204" s="81" t="e">
        <f>VLOOKUP(D204,'Validation rule'!$B$2:$H$1048576,6,FALSE)</f>
        <v>#N/A</v>
      </c>
      <c r="J204" s="81" t="e">
        <f>VLOOKUP(D204,'Validation rule'!$B$2:$H$1048576,7,FALSE)</f>
        <v>#N/A</v>
      </c>
      <c r="K204" s="81"/>
      <c r="L204" s="10"/>
    </row>
    <row r="205" spans="1:12" ht="33.6" customHeight="1" x14ac:dyDescent="0.25">
      <c r="A205" s="13">
        <v>190</v>
      </c>
      <c r="B205" s="83" t="s">
        <v>514</v>
      </c>
      <c r="C205" s="74"/>
      <c r="D205" s="83" t="s">
        <v>311</v>
      </c>
      <c r="E205" s="74"/>
      <c r="F205" s="74"/>
      <c r="G205" s="85"/>
      <c r="H205" s="74"/>
      <c r="I205" s="74"/>
      <c r="J205" s="74"/>
      <c r="K205" s="86"/>
      <c r="L205" s="10"/>
    </row>
    <row r="206" spans="1:12" ht="38.1" customHeight="1" x14ac:dyDescent="0.25">
      <c r="A206" s="13">
        <v>191</v>
      </c>
      <c r="B206" s="87"/>
      <c r="C206" s="22"/>
      <c r="D206" s="23" t="e">
        <f>VLOOKUP(C206,'Validation rule'!$A$2:$B$1048576,2,FALSE)</f>
        <v>#N/A</v>
      </c>
      <c r="E206" s="23" t="e">
        <f>VLOOKUP(D206,'Validation rule'!$B$2:$H$1048576,2,FALSE)</f>
        <v>#N/A</v>
      </c>
      <c r="F206" s="80" t="e">
        <f>VLOOKUP(D206,'Validation rule'!$B$2:$H$1048576,3,FALSE)</f>
        <v>#N/A</v>
      </c>
      <c r="G206" s="80" t="e">
        <f>VLOOKUP(D206,'Validation rule'!$B$2:$H$1048576,4,FALSE)</f>
        <v>#N/A</v>
      </c>
      <c r="H206" s="81" t="e">
        <f>VLOOKUP(D206,'Validation rule'!$B$2:$H$1048576,5,FALSE)</f>
        <v>#N/A</v>
      </c>
      <c r="I206" s="81" t="e">
        <f>VLOOKUP(D206,'Validation rule'!$B$2:$H$1048576,6,FALSE)</f>
        <v>#N/A</v>
      </c>
      <c r="J206" s="81" t="e">
        <f>VLOOKUP(D206,'Validation rule'!$B$2:$H$1048576,7,FALSE)</f>
        <v>#N/A</v>
      </c>
      <c r="K206" s="81"/>
      <c r="L206" s="10"/>
    </row>
    <row r="207" spans="1:12" ht="33.6" customHeight="1" x14ac:dyDescent="0.25">
      <c r="A207">
        <v>192</v>
      </c>
      <c r="B207" s="83" t="s">
        <v>515</v>
      </c>
      <c r="C207" s="74"/>
      <c r="D207" s="83" t="s">
        <v>314</v>
      </c>
      <c r="E207" s="74"/>
      <c r="F207" s="74"/>
      <c r="G207" s="85"/>
      <c r="H207" s="74"/>
      <c r="I207" s="74"/>
      <c r="J207" s="74"/>
      <c r="K207" s="86"/>
      <c r="L207" s="10"/>
    </row>
    <row r="208" spans="1:12" ht="38.450000000000003" customHeight="1" x14ac:dyDescent="0.25">
      <c r="A208" s="13">
        <v>193</v>
      </c>
      <c r="B208" s="87"/>
      <c r="C208" s="22"/>
      <c r="D208" s="23" t="e">
        <f>VLOOKUP(C208,'Validation rule'!$A$2:$B$1048576,2,FALSE)</f>
        <v>#N/A</v>
      </c>
      <c r="E208" s="23" t="e">
        <f>VLOOKUP(D208,'Validation rule'!$B$2:$H$1048576,2,FALSE)</f>
        <v>#N/A</v>
      </c>
      <c r="F208" s="80" t="e">
        <f>VLOOKUP(D208,'Validation rule'!$B$2:$H$1048576,3,FALSE)</f>
        <v>#N/A</v>
      </c>
      <c r="G208" s="80" t="e">
        <f>VLOOKUP(D208,'Validation rule'!$B$2:$H$1048576,4,FALSE)</f>
        <v>#N/A</v>
      </c>
      <c r="H208" s="81" t="e">
        <f>VLOOKUP(D208,'Validation rule'!$B$2:$H$1048576,5,FALSE)</f>
        <v>#N/A</v>
      </c>
      <c r="I208" s="81" t="e">
        <f>VLOOKUP(D208,'Validation rule'!$B$2:$H$1048576,6,FALSE)</f>
        <v>#N/A</v>
      </c>
      <c r="J208" s="81" t="e">
        <f>VLOOKUP(D208,'Validation rule'!$B$2:$H$1048576,7,FALSE)</f>
        <v>#N/A</v>
      </c>
      <c r="K208" s="81"/>
      <c r="L208" s="10"/>
    </row>
    <row r="209" spans="1:12" ht="98.25" customHeight="1" x14ac:dyDescent="0.25">
      <c r="A209">
        <v>194</v>
      </c>
      <c r="B209" s="83" t="s">
        <v>516</v>
      </c>
      <c r="C209" s="74"/>
      <c r="D209" s="83" t="s">
        <v>517</v>
      </c>
      <c r="E209" s="74"/>
      <c r="F209" s="74"/>
      <c r="G209" s="85"/>
      <c r="H209" s="74"/>
      <c r="I209" s="74"/>
      <c r="J209" s="74"/>
      <c r="K209" s="86"/>
      <c r="L209" s="10"/>
    </row>
    <row r="210" spans="1:12" x14ac:dyDescent="0.25">
      <c r="A210" s="13">
        <v>195</v>
      </c>
      <c r="B210" s="87"/>
      <c r="C210" s="22"/>
      <c r="D210" s="23" t="e">
        <f>VLOOKUP(C210,'Validation rule'!$A$2:$B$1048576,2,FALSE)</f>
        <v>#N/A</v>
      </c>
      <c r="E210" s="23" t="e">
        <f>VLOOKUP(D210,'Validation rule'!$B$2:$H$1048576,2,FALSE)</f>
        <v>#N/A</v>
      </c>
      <c r="F210" s="80" t="e">
        <f>VLOOKUP(D210,'Validation rule'!$B$2:$H$1048576,3,FALSE)</f>
        <v>#N/A</v>
      </c>
      <c r="G210" s="80" t="e">
        <f>VLOOKUP(D210,'Validation rule'!$B$2:$H$1048576,4,FALSE)</f>
        <v>#N/A</v>
      </c>
      <c r="H210" s="81" t="e">
        <f>VLOOKUP(D210,'Validation rule'!$B$2:$H$1048576,5,FALSE)</f>
        <v>#N/A</v>
      </c>
      <c r="I210" s="81" t="e">
        <f>VLOOKUP(D210,'Validation rule'!$B$2:$H$1048576,6,FALSE)</f>
        <v>#N/A</v>
      </c>
      <c r="J210" s="81" t="e">
        <f>VLOOKUP(D210,'Validation rule'!$B$2:$H$1048576,7,FALSE)</f>
        <v>#N/A</v>
      </c>
      <c r="K210" s="81"/>
      <c r="L210" s="10"/>
    </row>
    <row r="211" spans="1:12" ht="37.5" x14ac:dyDescent="0.25">
      <c r="A211" s="13">
        <v>196</v>
      </c>
      <c r="B211" s="83" t="s">
        <v>518</v>
      </c>
      <c r="C211" s="74"/>
      <c r="D211" s="83" t="s">
        <v>519</v>
      </c>
      <c r="E211" s="84"/>
      <c r="F211" s="85"/>
      <c r="G211" s="85"/>
      <c r="H211" s="86"/>
      <c r="I211" s="86"/>
      <c r="J211" s="86"/>
      <c r="K211" s="86"/>
      <c r="L211" s="10"/>
    </row>
    <row r="212" spans="1:12" ht="37.5" x14ac:dyDescent="0.25">
      <c r="A212">
        <v>197</v>
      </c>
      <c r="B212" s="83" t="s">
        <v>520</v>
      </c>
      <c r="C212" s="74"/>
      <c r="D212" s="83" t="s">
        <v>321</v>
      </c>
      <c r="E212" s="84"/>
      <c r="F212" s="85"/>
      <c r="G212" s="85"/>
      <c r="H212" s="86"/>
      <c r="I212" s="86"/>
      <c r="J212" s="86"/>
      <c r="K212" s="86"/>
      <c r="L212" s="10"/>
    </row>
    <row r="213" spans="1:12" x14ac:dyDescent="0.25">
      <c r="A213" s="13">
        <v>198</v>
      </c>
      <c r="B213" s="87"/>
      <c r="C213" s="22"/>
      <c r="D213" s="23"/>
      <c r="E213" s="23"/>
      <c r="F213" s="80"/>
      <c r="G213" s="80"/>
      <c r="H213" s="81"/>
      <c r="I213" s="81"/>
      <c r="J213" s="81"/>
      <c r="K213" s="81"/>
      <c r="L213" s="10"/>
    </row>
    <row r="214" spans="1:12" ht="35.25" customHeight="1" x14ac:dyDescent="0.25">
      <c r="A214" s="13">
        <v>199</v>
      </c>
      <c r="B214" s="83" t="s">
        <v>521</v>
      </c>
      <c r="C214" s="74"/>
      <c r="D214" s="83" t="s">
        <v>522</v>
      </c>
      <c r="E214" s="74"/>
      <c r="F214" s="74"/>
      <c r="G214" s="85"/>
      <c r="H214" s="74"/>
      <c r="I214" s="74"/>
      <c r="J214" s="74"/>
      <c r="K214" s="86"/>
      <c r="L214" s="10"/>
    </row>
    <row r="215" spans="1:12" x14ac:dyDescent="0.25">
      <c r="A215">
        <v>200</v>
      </c>
      <c r="B215" s="87"/>
      <c r="C215" s="22"/>
      <c r="D215" s="23" t="e">
        <f>VLOOKUP(C215,'Validation rule'!$A$2:$B$1048576,2,FALSE)</f>
        <v>#N/A</v>
      </c>
      <c r="E215" s="23" t="e">
        <f>VLOOKUP(D215,'Validation rule'!$B$2:$H$1048576,2,FALSE)</f>
        <v>#N/A</v>
      </c>
      <c r="F215" s="80" t="e">
        <f>VLOOKUP(D215,'Validation rule'!$B$2:$H$1048576,3,FALSE)</f>
        <v>#N/A</v>
      </c>
      <c r="G215" s="80" t="e">
        <f>VLOOKUP(D215,'Validation rule'!$B$2:$H$1048576,4,FALSE)</f>
        <v>#N/A</v>
      </c>
      <c r="H215" s="81" t="e">
        <f>VLOOKUP(D215,'Validation rule'!$B$2:$H$1048576,5,FALSE)</f>
        <v>#N/A</v>
      </c>
      <c r="I215" s="81" t="e">
        <f>VLOOKUP(D215,'Validation rule'!$B$2:$H$1048576,6,FALSE)</f>
        <v>#N/A</v>
      </c>
      <c r="J215" s="81" t="e">
        <f>VLOOKUP(D215,'Validation rule'!$B$2:$H$1048576,7,FALSE)</f>
        <v>#N/A</v>
      </c>
      <c r="K215" s="81"/>
      <c r="L215" s="10"/>
    </row>
    <row r="216" spans="1:12" ht="37.5" x14ac:dyDescent="0.25">
      <c r="A216" s="13">
        <v>201</v>
      </c>
      <c r="B216" s="83" t="s">
        <v>523</v>
      </c>
      <c r="C216" s="74"/>
      <c r="D216" s="83" t="s">
        <v>332</v>
      </c>
      <c r="E216" s="74"/>
      <c r="F216" s="74"/>
      <c r="G216" s="85"/>
      <c r="H216" s="74"/>
      <c r="I216" s="74"/>
      <c r="J216" s="74"/>
      <c r="K216" s="86"/>
      <c r="L216" s="10"/>
    </row>
    <row r="217" spans="1:12" x14ac:dyDescent="0.25">
      <c r="A217">
        <v>202</v>
      </c>
      <c r="B217" s="87"/>
      <c r="C217" s="22"/>
      <c r="D217" s="23" t="e">
        <f>VLOOKUP(C217,'Validation rule'!$A$2:$B$1048576,2,FALSE)</f>
        <v>#N/A</v>
      </c>
      <c r="E217" s="23" t="e">
        <f>VLOOKUP(D217,'Validation rule'!$B$2:$H$1048576,2,FALSE)</f>
        <v>#N/A</v>
      </c>
      <c r="F217" s="80" t="e">
        <f>VLOOKUP(D217,'Validation rule'!$B$2:$H$1048576,3,FALSE)</f>
        <v>#N/A</v>
      </c>
      <c r="G217" s="80" t="e">
        <f>VLOOKUP(D217,'Validation rule'!$B$2:$H$1048576,4,FALSE)</f>
        <v>#N/A</v>
      </c>
      <c r="H217" s="81" t="e">
        <f>VLOOKUP(D217,'Validation rule'!$B$2:$H$1048576,5,FALSE)</f>
        <v>#N/A</v>
      </c>
      <c r="I217" s="81" t="e">
        <f>VLOOKUP(D217,'Validation rule'!$B$2:$H$1048576,6,FALSE)</f>
        <v>#N/A</v>
      </c>
      <c r="J217" s="81" t="e">
        <f>VLOOKUP(D217,'Validation rule'!$B$2:$H$1048576,7,FALSE)</f>
        <v>#N/A</v>
      </c>
      <c r="K217" s="81"/>
      <c r="L217" s="10"/>
    </row>
    <row r="218" spans="1:12" ht="37.5" x14ac:dyDescent="0.25">
      <c r="A218" s="13">
        <v>203</v>
      </c>
      <c r="B218" s="83" t="s">
        <v>524</v>
      </c>
      <c r="C218" s="74"/>
      <c r="D218" s="83" t="s">
        <v>335</v>
      </c>
      <c r="E218" s="84"/>
      <c r="F218" s="85"/>
      <c r="G218" s="85"/>
      <c r="H218" s="86"/>
      <c r="I218" s="86"/>
      <c r="J218" s="86"/>
      <c r="K218" s="86"/>
      <c r="L218" s="10"/>
    </row>
    <row r="219" spans="1:12" ht="37.5" x14ac:dyDescent="0.25">
      <c r="A219" s="13">
        <v>204</v>
      </c>
      <c r="B219" s="83" t="s">
        <v>525</v>
      </c>
      <c r="C219" s="74"/>
      <c r="D219" s="83" t="s">
        <v>340</v>
      </c>
      <c r="E219" s="74"/>
      <c r="F219" s="74"/>
      <c r="G219" s="85"/>
      <c r="H219" s="74"/>
      <c r="I219" s="74"/>
      <c r="J219" s="74"/>
      <c r="K219" s="86"/>
      <c r="L219" s="10"/>
    </row>
    <row r="220" spans="1:12" ht="94.5" customHeight="1" x14ac:dyDescent="0.25">
      <c r="A220">
        <v>205</v>
      </c>
      <c r="B220" s="87"/>
      <c r="C220" s="22"/>
      <c r="D220" s="23" t="e">
        <f>VLOOKUP(C220,'Validation rule'!$A$2:$B$1048576,2,FALSE)</f>
        <v>#N/A</v>
      </c>
      <c r="E220" s="23" t="e">
        <f>VLOOKUP(D220,'Validation rule'!$B$2:$H$1048576,2,FALSE)</f>
        <v>#N/A</v>
      </c>
      <c r="F220" s="80" t="e">
        <f>VLOOKUP(D220,'Validation rule'!$B$2:$H$1048576,3,FALSE)</f>
        <v>#N/A</v>
      </c>
      <c r="G220" s="80" t="e">
        <f>VLOOKUP(D220,'Validation rule'!$B$2:$H$1048576,4,FALSE)</f>
        <v>#N/A</v>
      </c>
      <c r="H220" s="81" t="e">
        <f>VLOOKUP(D220,'Validation rule'!$B$2:$H$1048576,5,FALSE)</f>
        <v>#N/A</v>
      </c>
      <c r="I220" s="81" t="e">
        <f>VLOOKUP(D220,'Validation rule'!$B$2:$H$1048576,6,FALSE)</f>
        <v>#N/A</v>
      </c>
      <c r="J220" s="81" t="e">
        <f>VLOOKUP(D220,'Validation rule'!$B$2:$H$1048576,7,FALSE)</f>
        <v>#N/A</v>
      </c>
      <c r="K220" s="81"/>
      <c r="L220" s="10"/>
    </row>
    <row r="221" spans="1:12" ht="87.75" customHeight="1" x14ac:dyDescent="0.25">
      <c r="A221" s="13">
        <v>206</v>
      </c>
      <c r="B221" s="83" t="s">
        <v>526</v>
      </c>
      <c r="C221" s="74"/>
      <c r="D221" s="83" t="s">
        <v>343</v>
      </c>
      <c r="E221" s="74"/>
      <c r="F221" s="74"/>
      <c r="G221" s="85"/>
      <c r="H221" s="74"/>
      <c r="I221" s="74"/>
      <c r="J221" s="74"/>
      <c r="K221" s="86"/>
      <c r="L221" s="10"/>
    </row>
    <row r="222" spans="1:12" ht="58.5" customHeight="1" x14ac:dyDescent="0.25">
      <c r="A222">
        <v>207</v>
      </c>
      <c r="B222" s="83" t="s">
        <v>527</v>
      </c>
      <c r="C222" s="74"/>
      <c r="D222" s="83" t="s">
        <v>347</v>
      </c>
      <c r="E222" s="84"/>
      <c r="F222" s="85"/>
      <c r="G222" s="85"/>
      <c r="H222" s="86"/>
      <c r="I222" s="86"/>
      <c r="J222" s="86"/>
      <c r="K222" s="86"/>
      <c r="L222" s="10"/>
    </row>
    <row r="223" spans="1:12" ht="58.5" customHeight="1" x14ac:dyDescent="0.25">
      <c r="A223" s="13">
        <v>208</v>
      </c>
      <c r="B223" s="83" t="s">
        <v>528</v>
      </c>
      <c r="C223" s="74"/>
      <c r="D223" s="83" t="s">
        <v>529</v>
      </c>
      <c r="E223" s="74"/>
      <c r="F223" s="74"/>
      <c r="G223" s="85"/>
      <c r="H223" s="74"/>
      <c r="I223" s="74"/>
      <c r="J223" s="74"/>
      <c r="K223" s="86"/>
      <c r="L223" s="10"/>
    </row>
    <row r="224" spans="1:12" ht="58.5" customHeight="1" x14ac:dyDescent="0.25">
      <c r="A224" s="13">
        <v>209</v>
      </c>
      <c r="B224" s="87"/>
      <c r="C224" s="22"/>
      <c r="D224" s="23" t="e">
        <f>VLOOKUP(C224,'Validation rule'!$A$2:$B$1048576,2,FALSE)</f>
        <v>#N/A</v>
      </c>
      <c r="E224" s="23" t="e">
        <f>VLOOKUP(D224,'Validation rule'!$B$2:$H$1048576,2,FALSE)</f>
        <v>#N/A</v>
      </c>
      <c r="F224" s="80" t="e">
        <f>VLOOKUP(D224,'Validation rule'!$B$2:$H$1048576,3,FALSE)</f>
        <v>#N/A</v>
      </c>
      <c r="G224" s="80" t="e">
        <f>VLOOKUP(D224,'Validation rule'!$B$2:$H$1048576,4,FALSE)</f>
        <v>#N/A</v>
      </c>
      <c r="H224" s="81" t="e">
        <f>VLOOKUP(D224,'Validation rule'!$B$2:$H$1048576,5,FALSE)</f>
        <v>#N/A</v>
      </c>
      <c r="I224" s="81" t="e">
        <f>VLOOKUP(D224,'Validation rule'!$B$2:$H$1048576,6,FALSE)</f>
        <v>#N/A</v>
      </c>
      <c r="J224" s="81" t="e">
        <f>VLOOKUP(D224,'Validation rule'!$B$2:$H$1048576,7,FALSE)</f>
        <v>#N/A</v>
      </c>
      <c r="K224" s="81"/>
      <c r="L224" s="10"/>
    </row>
    <row r="225" spans="1:12" ht="58.5" customHeight="1" x14ac:dyDescent="0.25">
      <c r="A225">
        <v>210</v>
      </c>
      <c r="B225" s="83" t="s">
        <v>530</v>
      </c>
      <c r="C225" s="74"/>
      <c r="D225" s="83" t="s">
        <v>531</v>
      </c>
      <c r="E225" s="74"/>
      <c r="F225" s="74"/>
      <c r="G225" s="85"/>
      <c r="H225" s="74"/>
      <c r="I225" s="74"/>
      <c r="J225" s="74"/>
      <c r="K225" s="86"/>
      <c r="L225" s="10"/>
    </row>
    <row r="226" spans="1:12" ht="58.5" customHeight="1" x14ac:dyDescent="0.25">
      <c r="A226" s="13">
        <v>211</v>
      </c>
      <c r="B226" s="87"/>
      <c r="C226" s="22"/>
      <c r="D226" s="23" t="e">
        <f>VLOOKUP(C226,'Validation rule'!$A$2:$B$1048576,2,FALSE)</f>
        <v>#N/A</v>
      </c>
      <c r="E226" s="23" t="e">
        <f>VLOOKUP(D226,'Validation rule'!$B$2:$H$1048576,2,FALSE)</f>
        <v>#N/A</v>
      </c>
      <c r="F226" s="80" t="e">
        <f>VLOOKUP(D226,'Validation rule'!$B$2:$H$1048576,3,FALSE)</f>
        <v>#N/A</v>
      </c>
      <c r="G226" s="80" t="e">
        <f>VLOOKUP(D226,'Validation rule'!$B$2:$H$1048576,4,FALSE)</f>
        <v>#N/A</v>
      </c>
      <c r="H226" s="81" t="e">
        <f>VLOOKUP(D226,'Validation rule'!$B$2:$H$1048576,5,FALSE)</f>
        <v>#N/A</v>
      </c>
      <c r="I226" s="81" t="e">
        <f>VLOOKUP(D226,'Validation rule'!$B$2:$H$1048576,6,FALSE)</f>
        <v>#N/A</v>
      </c>
      <c r="J226" s="81" t="e">
        <f>VLOOKUP(D226,'Validation rule'!$B$2:$H$1048576,7,FALSE)</f>
        <v>#N/A</v>
      </c>
      <c r="K226" s="81"/>
      <c r="L226" s="10"/>
    </row>
    <row r="227" spans="1:12" ht="58.5" customHeight="1" x14ac:dyDescent="0.25">
      <c r="A227">
        <v>212</v>
      </c>
      <c r="B227" s="83" t="s">
        <v>532</v>
      </c>
      <c r="C227" s="74"/>
      <c r="D227" s="83" t="s">
        <v>533</v>
      </c>
      <c r="E227" s="74"/>
      <c r="F227" s="74"/>
      <c r="G227" s="85"/>
      <c r="H227" s="74"/>
      <c r="I227" s="74"/>
      <c r="J227" s="74"/>
      <c r="K227" s="86"/>
      <c r="L227" s="10"/>
    </row>
    <row r="228" spans="1:12" ht="58.5" customHeight="1" x14ac:dyDescent="0.25">
      <c r="A228" s="13">
        <v>213</v>
      </c>
      <c r="B228" s="87"/>
      <c r="C228" s="22"/>
      <c r="D228" s="23" t="e">
        <f>VLOOKUP(C228,'Validation rule'!$A$2:$B$1048576,2,FALSE)</f>
        <v>#N/A</v>
      </c>
      <c r="E228" s="23" t="e">
        <f>VLOOKUP(D228,'Validation rule'!$B$2:$H$1048576,2,FALSE)</f>
        <v>#N/A</v>
      </c>
      <c r="F228" s="80" t="e">
        <f>VLOOKUP(D228,'Validation rule'!$B$2:$H$1048576,3,FALSE)</f>
        <v>#N/A</v>
      </c>
      <c r="G228" s="80" t="e">
        <f>VLOOKUP(D228,'Validation rule'!$B$2:$H$1048576,4,FALSE)</f>
        <v>#N/A</v>
      </c>
      <c r="H228" s="81" t="e">
        <f>VLOOKUP(D228,'Validation rule'!$B$2:$H$1048576,5,FALSE)</f>
        <v>#N/A</v>
      </c>
      <c r="I228" s="81" t="e">
        <f>VLOOKUP(D228,'Validation rule'!$B$2:$H$1048576,6,FALSE)</f>
        <v>#N/A</v>
      </c>
      <c r="J228" s="81" t="e">
        <f>VLOOKUP(D228,'Validation rule'!$B$2:$H$1048576,7,FALSE)</f>
        <v>#N/A</v>
      </c>
      <c r="K228" s="81"/>
      <c r="L228" s="10"/>
    </row>
    <row r="229" spans="1:12" ht="58.5" customHeight="1" x14ac:dyDescent="0.25">
      <c r="A229" s="13">
        <v>214</v>
      </c>
      <c r="B229" s="83" t="s">
        <v>534</v>
      </c>
      <c r="C229" s="74"/>
      <c r="D229" s="83" t="s">
        <v>372</v>
      </c>
      <c r="E229" s="74"/>
      <c r="F229" s="74"/>
      <c r="G229" s="85"/>
      <c r="H229" s="74"/>
      <c r="I229" s="74"/>
      <c r="J229" s="74"/>
      <c r="K229" s="86"/>
      <c r="L229" s="10"/>
    </row>
    <row r="230" spans="1:12" ht="36.6" customHeight="1" x14ac:dyDescent="0.25">
      <c r="A230">
        <v>215</v>
      </c>
      <c r="B230" s="87"/>
      <c r="C230" s="22"/>
      <c r="D230" s="23" t="e">
        <f>VLOOKUP(C230,'Validation rule'!$A$2:$B$1048576,2,FALSE)</f>
        <v>#N/A</v>
      </c>
      <c r="E230" s="23" t="e">
        <f>VLOOKUP(D230,'Validation rule'!$B$2:$H$1048576,2,FALSE)</f>
        <v>#N/A</v>
      </c>
      <c r="F230" s="80" t="e">
        <f>VLOOKUP(D230,'Validation rule'!$B$2:$H$1048576,3,FALSE)</f>
        <v>#N/A</v>
      </c>
      <c r="G230" s="80" t="e">
        <f>VLOOKUP(D230,'Validation rule'!$B$2:$H$1048576,4,FALSE)</f>
        <v>#N/A</v>
      </c>
      <c r="H230" s="81" t="e">
        <f>VLOOKUP(D230,'Validation rule'!$B$2:$H$1048576,5,FALSE)</f>
        <v>#N/A</v>
      </c>
      <c r="I230" s="81" t="e">
        <f>VLOOKUP(D230,'Validation rule'!$B$2:$H$1048576,6,FALSE)</f>
        <v>#N/A</v>
      </c>
      <c r="J230" s="81" t="e">
        <f>VLOOKUP(D230,'Validation rule'!$B$2:$H$1048576,7,FALSE)</f>
        <v>#N/A</v>
      </c>
      <c r="K230" s="81"/>
      <c r="L230" s="10"/>
    </row>
    <row r="231" spans="1:12" ht="58.5" customHeight="1" x14ac:dyDescent="0.25">
      <c r="A231" s="13">
        <v>216</v>
      </c>
      <c r="B231" s="83" t="s">
        <v>535</v>
      </c>
      <c r="C231" s="74"/>
      <c r="D231" s="83" t="s">
        <v>375</v>
      </c>
      <c r="E231" s="74"/>
      <c r="F231" s="74"/>
      <c r="G231" s="85"/>
      <c r="H231" s="74"/>
      <c r="I231" s="74"/>
      <c r="J231" s="74"/>
      <c r="K231" s="86"/>
      <c r="L231" s="10"/>
    </row>
    <row r="232" spans="1:12" ht="45" customHeight="1" x14ac:dyDescent="0.25">
      <c r="A232">
        <v>217</v>
      </c>
      <c r="B232" s="87"/>
      <c r="C232" s="22"/>
      <c r="D232" s="23" t="e">
        <f>VLOOKUP(C232,'Validation rule'!$A$2:$B$1048576,2,FALSE)</f>
        <v>#N/A</v>
      </c>
      <c r="E232" s="23" t="e">
        <f>VLOOKUP(D232,'Validation rule'!$B$2:$H$1048576,2,FALSE)</f>
        <v>#N/A</v>
      </c>
      <c r="F232" s="80" t="e">
        <f>VLOOKUP(D232,'Validation rule'!$B$2:$H$1048576,3,FALSE)</f>
        <v>#N/A</v>
      </c>
      <c r="G232" s="80" t="e">
        <f>VLOOKUP(D232,'Validation rule'!$B$2:$H$1048576,4,FALSE)</f>
        <v>#N/A</v>
      </c>
      <c r="H232" s="81" t="e">
        <f>VLOOKUP(D232,'Validation rule'!$B$2:$H$1048576,5,FALSE)</f>
        <v>#N/A</v>
      </c>
      <c r="I232" s="81" t="e">
        <f>VLOOKUP(D232,'Validation rule'!$B$2:$H$1048576,6,FALSE)</f>
        <v>#N/A</v>
      </c>
      <c r="J232" s="81" t="e">
        <f>VLOOKUP(D232,'Validation rule'!$B$2:$H$1048576,7,FALSE)</f>
        <v>#N/A</v>
      </c>
      <c r="K232" s="81"/>
      <c r="L232" s="10"/>
    </row>
    <row r="233" spans="1:12" ht="58.5" customHeight="1" x14ac:dyDescent="0.25">
      <c r="A233" s="13">
        <v>218</v>
      </c>
      <c r="B233" s="83" t="s">
        <v>536</v>
      </c>
      <c r="C233" s="74"/>
      <c r="D233" s="83" t="s">
        <v>379</v>
      </c>
      <c r="E233" s="74"/>
      <c r="F233" s="74"/>
      <c r="G233" s="85"/>
      <c r="H233" s="74"/>
      <c r="I233" s="74"/>
      <c r="J233" s="74"/>
      <c r="K233" s="86"/>
      <c r="L233" s="10"/>
    </row>
    <row r="234" spans="1:12" ht="58.5" customHeight="1" x14ac:dyDescent="0.25">
      <c r="A234" s="13">
        <v>219</v>
      </c>
      <c r="B234" s="87"/>
      <c r="C234" s="22"/>
      <c r="D234" s="23" t="e">
        <f>VLOOKUP(C234,'Validation rule'!$A$2:$B$1048576,2,FALSE)</f>
        <v>#N/A</v>
      </c>
      <c r="E234" s="23" t="e">
        <f>VLOOKUP(D234,'Validation rule'!$B$2:$H$1048576,2,FALSE)</f>
        <v>#N/A</v>
      </c>
      <c r="F234" s="80" t="e">
        <f>VLOOKUP(D234,'Validation rule'!$B$2:$H$1048576,3,FALSE)</f>
        <v>#N/A</v>
      </c>
      <c r="G234" s="80" t="e">
        <f>VLOOKUP(D234,'Validation rule'!$B$2:$H$1048576,4,FALSE)</f>
        <v>#N/A</v>
      </c>
      <c r="H234" s="81" t="e">
        <f>VLOOKUP(D234,'Validation rule'!$B$2:$H$1048576,5,FALSE)</f>
        <v>#N/A</v>
      </c>
      <c r="I234" s="81" t="e">
        <f>VLOOKUP(D234,'Validation rule'!$B$2:$H$1048576,6,FALSE)</f>
        <v>#N/A</v>
      </c>
      <c r="J234" s="81" t="e">
        <f>VLOOKUP(D234,'Validation rule'!$B$2:$H$1048576,7,FALSE)</f>
        <v>#N/A</v>
      </c>
      <c r="K234" s="81"/>
      <c r="L234" s="10"/>
    </row>
    <row r="235" spans="1:12" ht="58.5" customHeight="1" x14ac:dyDescent="0.25">
      <c r="A235">
        <v>220</v>
      </c>
      <c r="B235" s="83" t="s">
        <v>537</v>
      </c>
      <c r="C235" s="74"/>
      <c r="D235" s="83" t="s">
        <v>382</v>
      </c>
      <c r="E235" s="74"/>
      <c r="F235" s="74"/>
      <c r="G235" s="85"/>
      <c r="H235" s="74"/>
      <c r="I235" s="74"/>
      <c r="J235" s="74"/>
      <c r="K235" s="86"/>
      <c r="L235" s="10"/>
    </row>
    <row r="236" spans="1:12" ht="48" customHeight="1" x14ac:dyDescent="0.25">
      <c r="A236" s="13">
        <v>221</v>
      </c>
      <c r="B236" s="87"/>
      <c r="C236" s="22"/>
      <c r="D236" s="23" t="e">
        <f>VLOOKUP(C236,'Validation rule'!$A$2:$B$1048576,2,FALSE)</f>
        <v>#N/A</v>
      </c>
      <c r="E236" s="23" t="e">
        <f>VLOOKUP(D236,'Validation rule'!$B$2:$H$1048576,2,FALSE)</f>
        <v>#N/A</v>
      </c>
      <c r="F236" s="80" t="e">
        <f>VLOOKUP(D236,'Validation rule'!$B$2:$H$1048576,3,FALSE)</f>
        <v>#N/A</v>
      </c>
      <c r="G236" s="80" t="e">
        <f>VLOOKUP(D236,'Validation rule'!$B$2:$H$1048576,4,FALSE)</f>
        <v>#N/A</v>
      </c>
      <c r="H236" s="81" t="e">
        <f>VLOOKUP(D236,'Validation rule'!$B$2:$H$1048576,5,FALSE)</f>
        <v>#N/A</v>
      </c>
      <c r="I236" s="81" t="e">
        <f>VLOOKUP(D236,'Validation rule'!$B$2:$H$1048576,6,FALSE)</f>
        <v>#N/A</v>
      </c>
      <c r="J236" s="81" t="e">
        <f>VLOOKUP(D236,'Validation rule'!$B$2:$H$1048576,7,FALSE)</f>
        <v>#N/A</v>
      </c>
      <c r="K236" s="81"/>
      <c r="L236" s="10"/>
    </row>
    <row r="237" spans="1:12" ht="58.5" customHeight="1" x14ac:dyDescent="0.25">
      <c r="A237">
        <v>222</v>
      </c>
      <c r="B237" s="83" t="s">
        <v>538</v>
      </c>
      <c r="C237" s="74"/>
      <c r="D237" s="83" t="s">
        <v>388</v>
      </c>
      <c r="E237" s="74"/>
      <c r="F237" s="74"/>
      <c r="G237" s="85"/>
      <c r="H237" s="74"/>
      <c r="I237" s="74"/>
      <c r="J237" s="74"/>
      <c r="K237" s="86"/>
      <c r="L237" s="10"/>
    </row>
    <row r="238" spans="1:12" ht="47.1" customHeight="1" x14ac:dyDescent="0.25">
      <c r="A238" s="13">
        <v>223</v>
      </c>
      <c r="B238" s="87"/>
      <c r="C238" s="22"/>
      <c r="D238" s="23" t="e">
        <f>VLOOKUP(C238,'Validation rule'!$A$2:$B$1048576,2,FALSE)</f>
        <v>#N/A</v>
      </c>
      <c r="E238" s="23" t="e">
        <f>VLOOKUP(D238,'Validation rule'!$B$2:$H$1048576,2,FALSE)</f>
        <v>#N/A</v>
      </c>
      <c r="F238" s="80" t="e">
        <f>VLOOKUP(D238,'Validation rule'!$B$2:$H$1048576,3,FALSE)</f>
        <v>#N/A</v>
      </c>
      <c r="G238" s="80" t="e">
        <f>VLOOKUP(D238,'Validation rule'!$B$2:$H$1048576,4,FALSE)</f>
        <v>#N/A</v>
      </c>
      <c r="H238" s="81" t="e">
        <f>VLOOKUP(D238,'Validation rule'!$B$2:$H$1048576,5,FALSE)</f>
        <v>#N/A</v>
      </c>
      <c r="I238" s="81" t="e">
        <f>VLOOKUP(D238,'Validation rule'!$B$2:$H$1048576,6,FALSE)</f>
        <v>#N/A</v>
      </c>
      <c r="J238" s="81" t="e">
        <f>VLOOKUP(D238,'Validation rule'!$B$2:$H$1048576,7,FALSE)</f>
        <v>#N/A</v>
      </c>
      <c r="K238" s="81"/>
      <c r="L238" s="10"/>
    </row>
    <row r="239" spans="1:12" ht="58.5" customHeight="1" x14ac:dyDescent="0.25">
      <c r="A239" s="13">
        <v>224</v>
      </c>
      <c r="B239" s="83" t="s">
        <v>539</v>
      </c>
      <c r="C239" s="74"/>
      <c r="D239" s="83" t="s">
        <v>540</v>
      </c>
      <c r="E239" s="74"/>
      <c r="F239" s="74"/>
      <c r="G239" s="85"/>
      <c r="H239" s="74"/>
      <c r="I239" s="74"/>
      <c r="J239" s="74"/>
      <c r="K239" s="86"/>
      <c r="L239" s="10"/>
    </row>
    <row r="240" spans="1:12" ht="41.1" customHeight="1" x14ac:dyDescent="0.25">
      <c r="A240">
        <v>225</v>
      </c>
      <c r="B240" s="87"/>
      <c r="C240" s="22"/>
      <c r="D240" s="23" t="e">
        <f>VLOOKUP(C240,'Validation rule'!$A$2:$B$1048576,2,FALSE)</f>
        <v>#N/A</v>
      </c>
      <c r="E240" s="23" t="e">
        <f>VLOOKUP(D240,'Validation rule'!$B$2:$H$1048576,2,FALSE)</f>
        <v>#N/A</v>
      </c>
      <c r="F240" s="80" t="e">
        <f>VLOOKUP(D240,'Validation rule'!$B$2:$H$1048576,3,FALSE)</f>
        <v>#N/A</v>
      </c>
      <c r="G240" s="80" t="e">
        <f>VLOOKUP(D240,'Validation rule'!$B$2:$H$1048576,4,FALSE)</f>
        <v>#N/A</v>
      </c>
      <c r="H240" s="81" t="e">
        <f>VLOOKUP(D240,'Validation rule'!$B$2:$H$1048576,5,FALSE)</f>
        <v>#N/A</v>
      </c>
      <c r="I240" s="81" t="e">
        <f>VLOOKUP(D240,'Validation rule'!$B$2:$H$1048576,6,FALSE)</f>
        <v>#N/A</v>
      </c>
      <c r="J240" s="81" t="e">
        <f>VLOOKUP(D240,'Validation rule'!$B$2:$H$1048576,7,FALSE)</f>
        <v>#N/A</v>
      </c>
      <c r="K240" s="81"/>
      <c r="L240" s="10"/>
    </row>
    <row r="241" spans="1:12" ht="58.5" customHeight="1" x14ac:dyDescent="0.25">
      <c r="A241" s="13">
        <v>226</v>
      </c>
      <c r="B241" s="83" t="s">
        <v>541</v>
      </c>
      <c r="C241" s="74"/>
      <c r="D241" s="83" t="s">
        <v>397</v>
      </c>
      <c r="E241" s="74"/>
      <c r="F241" s="74"/>
      <c r="G241" s="85"/>
      <c r="H241" s="74"/>
      <c r="I241" s="74"/>
      <c r="J241" s="74"/>
      <c r="K241" s="86"/>
      <c r="L241" s="10"/>
    </row>
    <row r="242" spans="1:12" ht="48.6" customHeight="1" x14ac:dyDescent="0.25">
      <c r="A242">
        <v>227</v>
      </c>
      <c r="B242" s="87"/>
      <c r="C242" s="22"/>
      <c r="D242" s="23" t="e">
        <f>VLOOKUP(C242,'Validation rule'!$A$2:$B$1048576,2,FALSE)</f>
        <v>#N/A</v>
      </c>
      <c r="E242" s="23" t="e">
        <f>VLOOKUP(D242,'Validation rule'!$B$2:$H$1048576,2,FALSE)</f>
        <v>#N/A</v>
      </c>
      <c r="F242" s="80" t="e">
        <f>VLOOKUP(D242,'Validation rule'!$B$2:$H$1048576,3,FALSE)</f>
        <v>#N/A</v>
      </c>
      <c r="G242" s="80" t="e">
        <f>VLOOKUP(D242,'Validation rule'!$B$2:$H$1048576,4,FALSE)</f>
        <v>#N/A</v>
      </c>
      <c r="H242" s="81" t="e">
        <f>VLOOKUP(D242,'Validation rule'!$B$2:$H$1048576,5,FALSE)</f>
        <v>#N/A</v>
      </c>
      <c r="I242" s="81" t="e">
        <f>VLOOKUP(D242,'Validation rule'!$B$2:$H$1048576,6,FALSE)</f>
        <v>#N/A</v>
      </c>
      <c r="J242" s="81" t="e">
        <f>VLOOKUP(D242,'Validation rule'!$B$2:$H$1048576,7,FALSE)</f>
        <v>#N/A</v>
      </c>
      <c r="K242" s="81"/>
      <c r="L242" s="10"/>
    </row>
    <row r="243" spans="1:12" ht="58.5" customHeight="1" x14ac:dyDescent="0.25">
      <c r="A243" s="13">
        <v>228</v>
      </c>
      <c r="B243" s="83" t="s">
        <v>542</v>
      </c>
      <c r="C243" s="74"/>
      <c r="D243" s="83" t="s">
        <v>401</v>
      </c>
      <c r="E243" s="74"/>
      <c r="F243" s="74"/>
      <c r="G243" s="85"/>
      <c r="H243" s="74"/>
      <c r="I243" s="74"/>
      <c r="J243" s="74"/>
      <c r="K243" s="86"/>
      <c r="L243" s="10"/>
    </row>
    <row r="244" spans="1:12" ht="41.1" customHeight="1" x14ac:dyDescent="0.25">
      <c r="A244" s="13">
        <v>229</v>
      </c>
      <c r="B244" s="87"/>
      <c r="C244" s="22"/>
      <c r="D244" s="23" t="e">
        <f>VLOOKUP(C244,'Validation rule'!$A$2:$B$1048576,2,FALSE)</f>
        <v>#N/A</v>
      </c>
      <c r="E244" s="23" t="e">
        <f>VLOOKUP(D244,'Validation rule'!$B$2:$H$1048576,2,FALSE)</f>
        <v>#N/A</v>
      </c>
      <c r="F244" s="80" t="e">
        <f>VLOOKUP(D244,'Validation rule'!$B$2:$H$1048576,3,FALSE)</f>
        <v>#N/A</v>
      </c>
      <c r="G244" s="80" t="e">
        <f>VLOOKUP(D244,'Validation rule'!$B$2:$H$1048576,4,FALSE)</f>
        <v>#N/A</v>
      </c>
      <c r="H244" s="81" t="e">
        <f>VLOOKUP(D244,'Validation rule'!$B$2:$H$1048576,5,FALSE)</f>
        <v>#N/A</v>
      </c>
      <c r="I244" s="81" t="e">
        <f>VLOOKUP(D244,'Validation rule'!$B$2:$H$1048576,6,FALSE)</f>
        <v>#N/A</v>
      </c>
      <c r="J244" s="81" t="e">
        <f>VLOOKUP(D244,'Validation rule'!$B$2:$H$1048576,7,FALSE)</f>
        <v>#N/A</v>
      </c>
      <c r="K244" s="81"/>
      <c r="L244" s="10"/>
    </row>
    <row r="245" spans="1:12" ht="58.5" customHeight="1" x14ac:dyDescent="0.25">
      <c r="A245">
        <v>230</v>
      </c>
      <c r="B245" s="83" t="s">
        <v>543</v>
      </c>
      <c r="C245" s="74"/>
      <c r="D245" s="83" t="s">
        <v>405</v>
      </c>
      <c r="E245" s="74"/>
      <c r="F245" s="74"/>
      <c r="G245" s="85"/>
      <c r="H245" s="74"/>
      <c r="I245" s="74"/>
      <c r="J245" s="74"/>
      <c r="K245" s="86"/>
      <c r="L245" s="10"/>
    </row>
    <row r="246" spans="1:12" x14ac:dyDescent="0.25">
      <c r="A246" s="13">
        <v>231</v>
      </c>
      <c r="B246" s="87"/>
      <c r="C246" s="22"/>
      <c r="D246" s="23" t="e">
        <f>VLOOKUP(C246,'Validation rule'!$A$2:$B$1048576,2,FALSE)</f>
        <v>#N/A</v>
      </c>
      <c r="E246" s="23" t="e">
        <f>VLOOKUP(D246,'Validation rule'!$B$2:$H$1048576,2,FALSE)</f>
        <v>#N/A</v>
      </c>
      <c r="F246" s="80" t="e">
        <f>VLOOKUP(D246,'Validation rule'!$B$2:$H$1048576,3,FALSE)</f>
        <v>#N/A</v>
      </c>
      <c r="G246" s="80" t="e">
        <f>VLOOKUP(D246,'Validation rule'!$B$2:$H$1048576,4,FALSE)</f>
        <v>#N/A</v>
      </c>
      <c r="H246" s="81" t="e">
        <f>VLOOKUP(D246,'Validation rule'!$B$2:$H$1048576,5,FALSE)</f>
        <v>#N/A</v>
      </c>
      <c r="I246" s="81" t="e">
        <f>VLOOKUP(D246,'Validation rule'!$B$2:$H$1048576,6,FALSE)</f>
        <v>#N/A</v>
      </c>
      <c r="J246" s="81" t="e">
        <f>VLOOKUP(D246,'Validation rule'!$B$2:$H$1048576,7,FALSE)</f>
        <v>#N/A</v>
      </c>
      <c r="K246" s="81"/>
      <c r="L246" s="10"/>
    </row>
    <row r="247" spans="1:12" ht="37.5" x14ac:dyDescent="0.25">
      <c r="A247">
        <v>232</v>
      </c>
      <c r="B247" s="83" t="s">
        <v>544</v>
      </c>
      <c r="C247" s="91"/>
      <c r="D247" s="91" t="s">
        <v>408</v>
      </c>
      <c r="E247" s="91"/>
      <c r="F247" s="91"/>
      <c r="G247" s="91"/>
      <c r="H247" s="91"/>
      <c r="I247" s="91"/>
      <c r="J247" s="91"/>
      <c r="K247" s="91"/>
      <c r="L247" s="10"/>
    </row>
    <row r="248" spans="1:12" ht="37.5" x14ac:dyDescent="0.25">
      <c r="A248" s="13">
        <v>233</v>
      </c>
      <c r="B248" s="83" t="s">
        <v>545</v>
      </c>
      <c r="C248" s="91"/>
      <c r="D248" s="91" t="s">
        <v>546</v>
      </c>
      <c r="E248" s="91"/>
      <c r="F248" s="91"/>
      <c r="G248" s="91"/>
      <c r="H248" s="91"/>
      <c r="I248" s="91"/>
      <c r="J248" s="91"/>
      <c r="K248" s="91"/>
      <c r="L248" s="10"/>
    </row>
    <row r="249" spans="1:12" ht="52.5" customHeight="1" x14ac:dyDescent="0.25">
      <c r="A249" s="13">
        <v>234</v>
      </c>
      <c r="B249" s="93"/>
      <c r="C249" s="22"/>
      <c r="D249" s="23" t="e">
        <f>VLOOKUP(C249,'Validation rule'!$A$2:$B$1048576,2,FALSE)</f>
        <v>#N/A</v>
      </c>
      <c r="E249" s="23" t="e">
        <f>VLOOKUP(D249,'Validation rule'!$B$2:$H$1048576,2,FALSE)</f>
        <v>#N/A</v>
      </c>
      <c r="F249" s="80" t="e">
        <f>VLOOKUP(D249,'Validation rule'!$B$2:$H$1048576,3,FALSE)</f>
        <v>#N/A</v>
      </c>
      <c r="G249" s="80" t="e">
        <f>VLOOKUP(D249,'Validation rule'!$B$2:$H$1048576,4,FALSE)</f>
        <v>#N/A</v>
      </c>
      <c r="H249" s="81" t="e">
        <f>VLOOKUP(D249,'Validation rule'!$B$2:$H$1048576,5,FALSE)</f>
        <v>#N/A</v>
      </c>
      <c r="I249" s="81" t="e">
        <f>VLOOKUP(D249,'Validation rule'!$B$2:$H$1048576,6,FALSE)</f>
        <v>#N/A</v>
      </c>
      <c r="J249" s="81" t="e">
        <f>VLOOKUP(D249,'Validation rule'!$B$2:$H$1048576,7,FALSE)</f>
        <v>#N/A</v>
      </c>
      <c r="K249" s="81"/>
      <c r="L249" s="10"/>
    </row>
    <row r="250" spans="1:12" x14ac:dyDescent="0.25">
      <c r="A250">
        <v>235</v>
      </c>
      <c r="B250" s="93"/>
      <c r="C250" s="22"/>
      <c r="D250" s="23" t="e">
        <f>VLOOKUP(C250,'Validation rule'!$A$2:$B$1048576,2,FALSE)</f>
        <v>#N/A</v>
      </c>
      <c r="E250" s="23" t="e">
        <f>VLOOKUP(D250,'Validation rule'!$B$2:$H$1048576,2,FALSE)</f>
        <v>#N/A</v>
      </c>
      <c r="F250" s="80" t="e">
        <f>VLOOKUP(D250,'Validation rule'!$B$2:$H$1048576,3,FALSE)</f>
        <v>#N/A</v>
      </c>
      <c r="G250" s="80" t="e">
        <f>VLOOKUP(D250,'Validation rule'!$B$2:$H$1048576,4,FALSE)</f>
        <v>#N/A</v>
      </c>
      <c r="H250" s="81" t="e">
        <f>VLOOKUP(D250,'Validation rule'!$B$2:$H$1048576,5,FALSE)</f>
        <v>#N/A</v>
      </c>
      <c r="I250" s="81" t="e">
        <f>VLOOKUP(D250,'Validation rule'!$B$2:$H$1048576,6,FALSE)</f>
        <v>#N/A</v>
      </c>
      <c r="J250" s="81" t="e">
        <f>VLOOKUP(D250,'Validation rule'!$B$2:$H$1048576,7,FALSE)</f>
        <v>#N/A</v>
      </c>
      <c r="K250" s="81"/>
      <c r="L250" s="10"/>
    </row>
    <row r="251" spans="1:12" x14ac:dyDescent="0.25">
      <c r="A251" s="13">
        <v>236</v>
      </c>
      <c r="B251" s="93"/>
      <c r="C251" s="22"/>
      <c r="D251" s="23"/>
      <c r="E251" s="23" t="e">
        <f>VLOOKUP(D251,'Validation rule'!$B$2:$H$1048576,2,FALSE)</f>
        <v>#N/A</v>
      </c>
      <c r="F251" s="80" t="e">
        <f>VLOOKUP(D251,'Validation rule'!$B$2:$H$1048576,3,FALSE)</f>
        <v>#N/A</v>
      </c>
      <c r="G251" s="80" t="e">
        <f>VLOOKUP(D251,'Validation rule'!$B$2:$H$1048576,4,FALSE)</f>
        <v>#N/A</v>
      </c>
      <c r="H251" s="81" t="e">
        <f>VLOOKUP(D251,'Validation rule'!$B$2:$H$1048576,5,FALSE)</f>
        <v>#N/A</v>
      </c>
      <c r="I251" s="81" t="e">
        <f>VLOOKUP(D251,'Validation rule'!$B$2:$H$1048576,6,FALSE)</f>
        <v>#N/A</v>
      </c>
      <c r="J251" s="81" t="e">
        <f>VLOOKUP(D251,'Validation rule'!$B$2:$H$1048576,7,FALSE)</f>
        <v>#N/A</v>
      </c>
      <c r="K251" s="81"/>
      <c r="L251" s="10"/>
    </row>
    <row r="252" spans="1:12" x14ac:dyDescent="0.25">
      <c r="A252">
        <v>237</v>
      </c>
      <c r="B252" s="93"/>
      <c r="C252" s="22"/>
      <c r="D252" s="23"/>
      <c r="E252" s="23" t="e">
        <f>VLOOKUP(D252,'Validation rule'!$B$2:$H$1048576,2,FALSE)</f>
        <v>#N/A</v>
      </c>
      <c r="F252" s="80" t="e">
        <f>VLOOKUP(D252,'Validation rule'!$B$2:$H$1048576,3,FALSE)</f>
        <v>#N/A</v>
      </c>
      <c r="G252" s="80" t="e">
        <f>VLOOKUP(D252,'Validation rule'!$B$2:$H$1048576,4,FALSE)</f>
        <v>#N/A</v>
      </c>
      <c r="H252" s="81" t="e">
        <f>VLOOKUP(D252,'Validation rule'!$B$2:$H$1048576,5,FALSE)</f>
        <v>#N/A</v>
      </c>
      <c r="I252" s="81" t="e">
        <f>VLOOKUP(D252,'Validation rule'!$B$2:$H$1048576,6,FALSE)</f>
        <v>#N/A</v>
      </c>
      <c r="J252" s="81" t="e">
        <f>VLOOKUP(D252,'Validation rule'!$B$2:$H$1048576,7,FALSE)</f>
        <v>#N/A</v>
      </c>
      <c r="K252" s="81"/>
      <c r="L252" s="10"/>
    </row>
    <row r="253" spans="1:12" x14ac:dyDescent="0.25">
      <c r="A253" s="13">
        <v>238</v>
      </c>
      <c r="B253" s="93"/>
      <c r="C253" s="22"/>
      <c r="D253" s="23"/>
      <c r="E253" s="23" t="e">
        <f>VLOOKUP(D253,'Validation rule'!$B$2:$H$1048576,2,FALSE)</f>
        <v>#N/A</v>
      </c>
      <c r="F253" s="80" t="e">
        <f>VLOOKUP(D253,'Validation rule'!$B$2:$H$1048576,3,FALSE)</f>
        <v>#N/A</v>
      </c>
      <c r="G253" s="80" t="e">
        <f>VLOOKUP(D253,'Validation rule'!$B$2:$H$1048576,4,FALSE)</f>
        <v>#N/A</v>
      </c>
      <c r="H253" s="81" t="e">
        <f>VLOOKUP(D253,'Validation rule'!$B$2:$H$1048576,5,FALSE)</f>
        <v>#N/A</v>
      </c>
      <c r="I253" s="81" t="e">
        <f>VLOOKUP(D253,'Validation rule'!$B$2:$H$1048576,6,FALSE)</f>
        <v>#N/A</v>
      </c>
      <c r="J253" s="81" t="e">
        <f>VLOOKUP(D253,'Validation rule'!$B$2:$H$1048576,7,FALSE)</f>
        <v>#N/A</v>
      </c>
      <c r="K253" s="81"/>
      <c r="L253" s="10"/>
    </row>
    <row r="254" spans="1:12" x14ac:dyDescent="0.25">
      <c r="A254" s="13">
        <v>239</v>
      </c>
      <c r="B254" s="93"/>
      <c r="C254" s="22"/>
      <c r="D254" s="23"/>
      <c r="E254" s="23" t="e">
        <f>VLOOKUP(D254,'Validation rule'!$B$2:$H$1048576,2,FALSE)</f>
        <v>#N/A</v>
      </c>
      <c r="F254" s="80" t="e">
        <f>VLOOKUP(D254,'Validation rule'!$B$2:$H$1048576,3,FALSE)</f>
        <v>#N/A</v>
      </c>
      <c r="G254" s="80" t="e">
        <f>VLOOKUP(D254,'Validation rule'!$B$2:$H$1048576,4,FALSE)</f>
        <v>#N/A</v>
      </c>
      <c r="H254" s="81" t="e">
        <f>VLOOKUP(D254,'Validation rule'!$B$2:$H$1048576,5,FALSE)</f>
        <v>#N/A</v>
      </c>
      <c r="I254" s="81" t="e">
        <f>VLOOKUP(D254,'Validation rule'!$B$2:$H$1048576,6,FALSE)</f>
        <v>#N/A</v>
      </c>
      <c r="J254" s="81" t="e">
        <f>VLOOKUP(D254,'Validation rule'!$B$2:$H$1048576,7,FALSE)</f>
        <v>#N/A</v>
      </c>
      <c r="K254" s="81"/>
      <c r="L254" s="10"/>
    </row>
    <row r="255" spans="1:12" x14ac:dyDescent="0.25">
      <c r="A255">
        <v>240</v>
      </c>
      <c r="B255" s="93"/>
      <c r="C255" s="22"/>
      <c r="D255" s="23"/>
      <c r="E255" s="23" t="e">
        <f>VLOOKUP(D255,'Validation rule'!$B$2:$H$1048576,2,FALSE)</f>
        <v>#N/A</v>
      </c>
      <c r="F255" s="80" t="e">
        <f>VLOOKUP(D255,'Validation rule'!$B$2:$H$1048576,3,FALSE)</f>
        <v>#N/A</v>
      </c>
      <c r="G255" s="80" t="e">
        <f>VLOOKUP(D255,'Validation rule'!$B$2:$H$1048576,4,FALSE)</f>
        <v>#N/A</v>
      </c>
      <c r="H255" s="81" t="e">
        <f>VLOOKUP(D255,'Validation rule'!$B$2:$H$1048576,5,FALSE)</f>
        <v>#N/A</v>
      </c>
      <c r="I255" s="81" t="e">
        <f>VLOOKUP(D255,'Validation rule'!$B$2:$H$1048576,6,FALSE)</f>
        <v>#N/A</v>
      </c>
      <c r="J255" s="81" t="e">
        <f>VLOOKUP(D255,'Validation rule'!$B$2:$H$1048576,7,FALSE)</f>
        <v>#N/A</v>
      </c>
      <c r="K255" s="81"/>
      <c r="L255" s="10"/>
    </row>
    <row r="256" spans="1:12" x14ac:dyDescent="0.25">
      <c r="A256">
        <v>241</v>
      </c>
      <c r="B256" s="93"/>
      <c r="C256" s="22"/>
      <c r="D256" s="23"/>
      <c r="E256" s="23" t="e">
        <f>VLOOKUP(D256,'Validation rule'!$B$2:$H$1048576,2,FALSE)</f>
        <v>#N/A</v>
      </c>
      <c r="F256" s="80" t="e">
        <f>VLOOKUP(D256,'Validation rule'!$B$2:$H$1048576,3,FALSE)</f>
        <v>#N/A</v>
      </c>
      <c r="G256" s="80" t="e">
        <f>VLOOKUP(D256,'Validation rule'!$B$2:$H$1048576,4,FALSE)</f>
        <v>#N/A</v>
      </c>
      <c r="H256" s="81" t="e">
        <f>VLOOKUP(D256,'Validation rule'!$B$2:$H$1048576,5,FALSE)</f>
        <v>#N/A</v>
      </c>
      <c r="I256" s="81" t="e">
        <f>VLOOKUP(D256,'Validation rule'!$B$2:$H$1048576,6,FALSE)</f>
        <v>#N/A</v>
      </c>
      <c r="J256" s="81" t="e">
        <f>VLOOKUP(D256,'Validation rule'!$B$2:$H$1048576,7,FALSE)</f>
        <v>#N/A</v>
      </c>
      <c r="K256" s="81"/>
      <c r="L256" s="10"/>
    </row>
    <row r="257" spans="1:12" x14ac:dyDescent="0.25">
      <c r="A257" s="13">
        <v>242</v>
      </c>
      <c r="B257" s="93"/>
      <c r="C257" s="22"/>
      <c r="D257" s="23"/>
      <c r="E257" s="23" t="e">
        <f>VLOOKUP(D257,'Validation rule'!$B$2:$H$1048576,2,FALSE)</f>
        <v>#N/A</v>
      </c>
      <c r="F257" s="80" t="e">
        <f>VLOOKUP(D257,'Validation rule'!$B$2:$H$1048576,3,FALSE)</f>
        <v>#N/A</v>
      </c>
      <c r="G257" s="80" t="e">
        <f>VLOOKUP(D257,'Validation rule'!$B$2:$H$1048576,4,FALSE)</f>
        <v>#N/A</v>
      </c>
      <c r="H257" s="81" t="e">
        <f>VLOOKUP(D257,'Validation rule'!$B$2:$H$1048576,5,FALSE)</f>
        <v>#N/A</v>
      </c>
      <c r="I257" s="81" t="e">
        <f>VLOOKUP(D257,'Validation rule'!$B$2:$H$1048576,6,FALSE)</f>
        <v>#N/A</v>
      </c>
      <c r="J257" s="81" t="e">
        <f>VLOOKUP(D257,'Validation rule'!$B$2:$H$1048576,7,FALSE)</f>
        <v>#N/A</v>
      </c>
      <c r="K257" s="81"/>
      <c r="L257" s="10"/>
    </row>
    <row r="258" spans="1:12" x14ac:dyDescent="0.25">
      <c r="A258" s="13">
        <v>243</v>
      </c>
      <c r="B258" s="93"/>
      <c r="C258" s="22"/>
      <c r="D258" s="23"/>
      <c r="E258" s="23" t="e">
        <f>VLOOKUP(D258,'Validation rule'!$B$2:$H$1048576,2,FALSE)</f>
        <v>#N/A</v>
      </c>
      <c r="F258" s="80" t="e">
        <f>VLOOKUP(D258,'Validation rule'!$B$2:$H$1048576,3,FALSE)</f>
        <v>#N/A</v>
      </c>
      <c r="G258" s="80" t="e">
        <f>VLOOKUP(D258,'Validation rule'!$B$2:$H$1048576,4,FALSE)</f>
        <v>#N/A</v>
      </c>
      <c r="H258" s="81" t="e">
        <f>VLOOKUP(D258,'Validation rule'!$B$2:$H$1048576,5,FALSE)</f>
        <v>#N/A</v>
      </c>
      <c r="I258" s="81" t="e">
        <f>VLOOKUP(D258,'Validation rule'!$B$2:$H$1048576,6,FALSE)</f>
        <v>#N/A</v>
      </c>
      <c r="J258" s="81" t="e">
        <f>VLOOKUP(D258,'Validation rule'!$B$2:$H$1048576,7,FALSE)</f>
        <v>#N/A</v>
      </c>
      <c r="K258" s="81"/>
      <c r="L258" s="10"/>
    </row>
    <row r="259" spans="1:12" x14ac:dyDescent="0.25">
      <c r="A259">
        <v>244</v>
      </c>
      <c r="B259" s="93"/>
      <c r="C259" s="22"/>
      <c r="D259" s="23"/>
      <c r="E259" s="23" t="e">
        <f>VLOOKUP(D259,'Validation rule'!$B$2:$H$1048576,2,FALSE)</f>
        <v>#N/A</v>
      </c>
      <c r="F259" s="80" t="e">
        <f>VLOOKUP(D259,'Validation rule'!$B$2:$H$1048576,3,FALSE)</f>
        <v>#N/A</v>
      </c>
      <c r="G259" s="80" t="e">
        <f>VLOOKUP(D259,'Validation rule'!$B$2:$H$1048576,4,FALSE)</f>
        <v>#N/A</v>
      </c>
      <c r="H259" s="81" t="e">
        <f>VLOOKUP(D259,'Validation rule'!$B$2:$H$1048576,5,FALSE)</f>
        <v>#N/A</v>
      </c>
      <c r="I259" s="81" t="e">
        <f>VLOOKUP(D259,'Validation rule'!$B$2:$H$1048576,6,FALSE)</f>
        <v>#N/A</v>
      </c>
      <c r="J259" s="81" t="e">
        <f>VLOOKUP(D259,'Validation rule'!$B$2:$H$1048576,7,FALSE)</f>
        <v>#N/A</v>
      </c>
      <c r="K259" s="81"/>
      <c r="L259" s="10"/>
    </row>
    <row r="260" spans="1:12" x14ac:dyDescent="0.25">
      <c r="A260" s="13">
        <v>245</v>
      </c>
      <c r="B260" s="93"/>
      <c r="C260" s="22"/>
      <c r="D260" s="23"/>
      <c r="E260" s="23" t="e">
        <f>VLOOKUP(D260,'Validation rule'!$B$2:$H$1048576,2,FALSE)</f>
        <v>#N/A</v>
      </c>
      <c r="F260" s="80" t="e">
        <f>VLOOKUP(D260,'Validation rule'!$B$2:$H$1048576,3,FALSE)</f>
        <v>#N/A</v>
      </c>
      <c r="G260" s="80" t="e">
        <f>VLOOKUP(D260,'Validation rule'!$B$2:$H$1048576,4,FALSE)</f>
        <v>#N/A</v>
      </c>
      <c r="H260" s="81" t="e">
        <f>VLOOKUP(D260,'Validation rule'!$B$2:$H$1048576,5,FALSE)</f>
        <v>#N/A</v>
      </c>
      <c r="I260" s="81" t="e">
        <f>VLOOKUP(D260,'Validation rule'!$B$2:$H$1048576,6,FALSE)</f>
        <v>#N/A</v>
      </c>
      <c r="J260" s="81" t="e">
        <f>VLOOKUP(D260,'Validation rule'!$B$2:$H$1048576,7,FALSE)</f>
        <v>#N/A</v>
      </c>
      <c r="K260" s="81"/>
      <c r="L260" s="10"/>
    </row>
    <row r="261" spans="1:12" x14ac:dyDescent="0.25">
      <c r="A261">
        <v>246</v>
      </c>
      <c r="B261" s="93"/>
      <c r="C261" s="22"/>
      <c r="D261" s="23"/>
      <c r="E261" s="23" t="e">
        <f>VLOOKUP(D261,'Validation rule'!$B$2:$H$1048576,2,FALSE)</f>
        <v>#N/A</v>
      </c>
      <c r="F261" s="80" t="e">
        <f>VLOOKUP(D261,'Validation rule'!$B$2:$H$1048576,3,FALSE)</f>
        <v>#N/A</v>
      </c>
      <c r="G261" s="80" t="e">
        <f>VLOOKUP(D261,'Validation rule'!$B$2:$H$1048576,4,FALSE)</f>
        <v>#N/A</v>
      </c>
      <c r="H261" s="81" t="e">
        <f>VLOOKUP(D261,'Validation rule'!$B$2:$H$1048576,5,FALSE)</f>
        <v>#N/A</v>
      </c>
      <c r="I261" s="81" t="e">
        <f>VLOOKUP(D261,'Validation rule'!$B$2:$H$1048576,6,FALSE)</f>
        <v>#N/A</v>
      </c>
      <c r="J261" s="81" t="e">
        <f>VLOOKUP(D261,'Validation rule'!$B$2:$H$1048576,7,FALSE)</f>
        <v>#N/A</v>
      </c>
      <c r="K261" s="81"/>
      <c r="L261" s="10"/>
    </row>
    <row r="262" spans="1:12" x14ac:dyDescent="0.25">
      <c r="A262" s="13">
        <v>247</v>
      </c>
      <c r="B262" s="93"/>
      <c r="C262" s="22"/>
      <c r="D262" s="23"/>
      <c r="E262" s="23" t="e">
        <f>VLOOKUP(D262,'Validation rule'!$B$2:$H$1048576,2,FALSE)</f>
        <v>#N/A</v>
      </c>
      <c r="F262" s="80" t="e">
        <f>VLOOKUP(D262,'Validation rule'!$B$2:$H$1048576,3,FALSE)</f>
        <v>#N/A</v>
      </c>
      <c r="G262" s="80" t="e">
        <f>VLOOKUP(D262,'Validation rule'!$B$2:$H$1048576,4,FALSE)</f>
        <v>#N/A</v>
      </c>
      <c r="H262" s="81" t="e">
        <f>VLOOKUP(D262,'Validation rule'!$B$2:$H$1048576,5,FALSE)</f>
        <v>#N/A</v>
      </c>
      <c r="I262" s="81" t="e">
        <f>VLOOKUP(D262,'Validation rule'!$B$2:$H$1048576,6,FALSE)</f>
        <v>#N/A</v>
      </c>
      <c r="J262" s="81" t="e">
        <f>VLOOKUP(D262,'Validation rule'!$B$2:$H$1048576,7,FALSE)</f>
        <v>#N/A</v>
      </c>
      <c r="K262" s="81"/>
      <c r="L262" s="10"/>
    </row>
    <row r="263" spans="1:12" x14ac:dyDescent="0.25">
      <c r="A263" s="13">
        <v>248</v>
      </c>
      <c r="B263" s="93"/>
      <c r="C263" s="22"/>
      <c r="D263" s="23"/>
      <c r="E263" s="23" t="e">
        <f>VLOOKUP(D263,'Validation rule'!$B$2:$H$1048576,2,FALSE)</f>
        <v>#N/A</v>
      </c>
      <c r="F263" s="80" t="e">
        <f>VLOOKUP(D263,'Validation rule'!$B$2:$H$1048576,3,FALSE)</f>
        <v>#N/A</v>
      </c>
      <c r="G263" s="80" t="e">
        <f>VLOOKUP(D263,'Validation rule'!$B$2:$H$1048576,4,FALSE)</f>
        <v>#N/A</v>
      </c>
      <c r="H263" s="81" t="e">
        <f>VLOOKUP(D263,'Validation rule'!$B$2:$H$1048576,5,FALSE)</f>
        <v>#N/A</v>
      </c>
      <c r="I263" s="81" t="e">
        <f>VLOOKUP(D263,'Validation rule'!$B$2:$H$1048576,6,FALSE)</f>
        <v>#N/A</v>
      </c>
      <c r="J263" s="81" t="e">
        <f>VLOOKUP(D263,'Validation rule'!$B$2:$H$1048576,7,FALSE)</f>
        <v>#N/A</v>
      </c>
      <c r="K263" s="81"/>
      <c r="L263" s="10"/>
    </row>
    <row r="264" spans="1:12" x14ac:dyDescent="0.25">
      <c r="A264">
        <v>249</v>
      </c>
      <c r="B264" s="93"/>
      <c r="C264" s="22"/>
      <c r="D264" s="23"/>
      <c r="E264" s="23" t="e">
        <f>VLOOKUP(D264,'Validation rule'!$B$2:$H$1048576,2,FALSE)</f>
        <v>#N/A</v>
      </c>
      <c r="F264" s="80" t="e">
        <f>VLOOKUP(D264,'Validation rule'!$B$2:$H$1048576,3,FALSE)</f>
        <v>#N/A</v>
      </c>
      <c r="G264" s="80" t="e">
        <f>VLOOKUP(D264,'Validation rule'!$B$2:$H$1048576,4,FALSE)</f>
        <v>#N/A</v>
      </c>
      <c r="H264" s="81" t="e">
        <f>VLOOKUP(D264,'Validation rule'!$B$2:$H$1048576,5,FALSE)</f>
        <v>#N/A</v>
      </c>
      <c r="I264" s="81" t="e">
        <f>VLOOKUP(D264,'Validation rule'!$B$2:$H$1048576,6,FALSE)</f>
        <v>#N/A</v>
      </c>
      <c r="J264" s="81" t="e">
        <f>VLOOKUP(D264,'Validation rule'!$B$2:$H$1048576,7,FALSE)</f>
        <v>#N/A</v>
      </c>
      <c r="K264" s="81"/>
      <c r="L264" s="10"/>
    </row>
    <row r="265" spans="1:12" x14ac:dyDescent="0.25">
      <c r="A265" s="13">
        <v>250</v>
      </c>
      <c r="B265" s="93"/>
      <c r="C265" s="22"/>
      <c r="D265" s="23"/>
      <c r="E265" s="23" t="e">
        <f>VLOOKUP(D265,'Validation rule'!$B$2:$H$1048576,2,FALSE)</f>
        <v>#N/A</v>
      </c>
      <c r="F265" s="80" t="e">
        <f>VLOOKUP(D265,'Validation rule'!$B$2:$H$1048576,3,FALSE)</f>
        <v>#N/A</v>
      </c>
      <c r="G265" s="80" t="e">
        <f>VLOOKUP(D265,'Validation rule'!$B$2:$H$1048576,4,FALSE)</f>
        <v>#N/A</v>
      </c>
      <c r="H265" s="81" t="e">
        <f>VLOOKUP(D265,'Validation rule'!$B$2:$H$1048576,5,FALSE)</f>
        <v>#N/A</v>
      </c>
      <c r="I265" s="81" t="e">
        <f>VLOOKUP(D265,'Validation rule'!$B$2:$H$1048576,6,FALSE)</f>
        <v>#N/A</v>
      </c>
      <c r="J265" s="81" t="e">
        <f>VLOOKUP(D265,'Validation rule'!$B$2:$H$1048576,7,FALSE)</f>
        <v>#N/A</v>
      </c>
      <c r="K265" s="81"/>
      <c r="L265" s="10"/>
    </row>
    <row r="266" spans="1:12" x14ac:dyDescent="0.25">
      <c r="A266">
        <v>251</v>
      </c>
      <c r="B266" s="93"/>
      <c r="C266" s="22"/>
      <c r="D266" s="23"/>
      <c r="E266" s="23" t="e">
        <f>VLOOKUP(D266,'Validation rule'!$B$2:$H$1048576,2,FALSE)</f>
        <v>#N/A</v>
      </c>
      <c r="F266" s="80" t="e">
        <f>VLOOKUP(D266,'Validation rule'!$B$2:$H$1048576,3,FALSE)</f>
        <v>#N/A</v>
      </c>
      <c r="G266" s="80" t="e">
        <f>VLOOKUP(D266,'Validation rule'!$B$2:$H$1048576,4,FALSE)</f>
        <v>#N/A</v>
      </c>
      <c r="H266" s="81" t="e">
        <f>VLOOKUP(D266,'Validation rule'!$B$2:$H$1048576,5,FALSE)</f>
        <v>#N/A</v>
      </c>
      <c r="I266" s="81" t="e">
        <f>VLOOKUP(D266,'Validation rule'!$B$2:$H$1048576,6,FALSE)</f>
        <v>#N/A</v>
      </c>
      <c r="J266" s="81" t="e">
        <f>VLOOKUP(D266,'Validation rule'!$B$2:$H$1048576,7,FALSE)</f>
        <v>#N/A</v>
      </c>
      <c r="K266" s="81"/>
      <c r="L266" s="10"/>
    </row>
    <row r="267" spans="1:12" x14ac:dyDescent="0.25">
      <c r="A267" s="13">
        <v>252</v>
      </c>
      <c r="B267" s="93"/>
      <c r="C267" s="22"/>
      <c r="D267" s="23"/>
      <c r="E267" s="23" t="e">
        <f>VLOOKUP(D267,'Validation rule'!$B$2:$H$1048576,2,FALSE)</f>
        <v>#N/A</v>
      </c>
      <c r="F267" s="80" t="e">
        <f>VLOOKUP(D267,'Validation rule'!$B$2:$H$1048576,3,FALSE)</f>
        <v>#N/A</v>
      </c>
      <c r="G267" s="80" t="e">
        <f>VLOOKUP(D267,'Validation rule'!$B$2:$H$1048576,4,FALSE)</f>
        <v>#N/A</v>
      </c>
      <c r="H267" s="81" t="e">
        <f>VLOOKUP(D267,'Validation rule'!$B$2:$H$1048576,5,FALSE)</f>
        <v>#N/A</v>
      </c>
      <c r="I267" s="81" t="e">
        <f>VLOOKUP(D267,'Validation rule'!$B$2:$H$1048576,6,FALSE)</f>
        <v>#N/A</v>
      </c>
      <c r="J267" s="81" t="e">
        <f>VLOOKUP(D267,'Validation rule'!$B$2:$H$1048576,7,FALSE)</f>
        <v>#N/A</v>
      </c>
      <c r="K267" s="81"/>
      <c r="L267" s="10"/>
    </row>
    <row r="268" spans="1:12" x14ac:dyDescent="0.25">
      <c r="A268" s="13">
        <v>253</v>
      </c>
      <c r="B268" s="93"/>
      <c r="C268" s="22"/>
      <c r="D268" s="23"/>
      <c r="E268" s="23" t="e">
        <f>VLOOKUP(D268,'Validation rule'!$B$2:$H$1048576,2,FALSE)</f>
        <v>#N/A</v>
      </c>
      <c r="F268" s="80" t="e">
        <f>VLOOKUP(D268,'Validation rule'!$B$2:$H$1048576,3,FALSE)</f>
        <v>#N/A</v>
      </c>
      <c r="G268" s="80" t="e">
        <f>VLOOKUP(D268,'Validation rule'!$B$2:$H$1048576,4,FALSE)</f>
        <v>#N/A</v>
      </c>
      <c r="H268" s="81" t="e">
        <f>VLOOKUP(D268,'Validation rule'!$B$2:$H$1048576,5,FALSE)</f>
        <v>#N/A</v>
      </c>
      <c r="I268" s="81" t="e">
        <f>VLOOKUP(D268,'Validation rule'!$B$2:$H$1048576,6,FALSE)</f>
        <v>#N/A</v>
      </c>
      <c r="J268" s="81" t="e">
        <f>VLOOKUP(D268,'Validation rule'!$B$2:$H$1048576,7,FALSE)</f>
        <v>#N/A</v>
      </c>
      <c r="K268" s="81"/>
      <c r="L268" s="10"/>
    </row>
    <row r="269" spans="1:12" x14ac:dyDescent="0.25">
      <c r="A269">
        <v>254</v>
      </c>
      <c r="B269" s="93"/>
      <c r="C269" s="22"/>
      <c r="D269" s="23"/>
      <c r="E269" s="23" t="e">
        <f>VLOOKUP(D269,'Validation rule'!$B$2:$H$1048576,2,FALSE)</f>
        <v>#N/A</v>
      </c>
      <c r="F269" s="80" t="e">
        <f>VLOOKUP(D269,'Validation rule'!$B$2:$H$1048576,3,FALSE)</f>
        <v>#N/A</v>
      </c>
      <c r="G269" s="80" t="e">
        <f>VLOOKUP(D269,'Validation rule'!$B$2:$H$1048576,4,FALSE)</f>
        <v>#N/A</v>
      </c>
      <c r="H269" s="81" t="e">
        <f>VLOOKUP(D269,'Validation rule'!$B$2:$H$1048576,5,FALSE)</f>
        <v>#N/A</v>
      </c>
      <c r="I269" s="81" t="e">
        <f>VLOOKUP(D269,'Validation rule'!$B$2:$H$1048576,6,FALSE)</f>
        <v>#N/A</v>
      </c>
      <c r="J269" s="81" t="e">
        <f>VLOOKUP(D269,'Validation rule'!$B$2:$H$1048576,7,FALSE)</f>
        <v>#N/A</v>
      </c>
      <c r="K269" s="81"/>
      <c r="L269" s="10"/>
    </row>
    <row r="270" spans="1:12" x14ac:dyDescent="0.25">
      <c r="A270" s="13">
        <v>255</v>
      </c>
      <c r="B270" s="93"/>
      <c r="C270" s="22"/>
      <c r="D270" s="23"/>
      <c r="E270" s="23" t="e">
        <f>VLOOKUP(D270,'Validation rule'!$B$2:$H$1048576,2,FALSE)</f>
        <v>#N/A</v>
      </c>
      <c r="F270" s="80" t="e">
        <f>VLOOKUP(D270,'Validation rule'!$B$2:$H$1048576,3,FALSE)</f>
        <v>#N/A</v>
      </c>
      <c r="G270" s="80" t="e">
        <f>VLOOKUP(D270,'Validation rule'!$B$2:$H$1048576,4,FALSE)</f>
        <v>#N/A</v>
      </c>
      <c r="H270" s="81" t="e">
        <f>VLOOKUP(D270,'Validation rule'!$B$2:$H$1048576,5,FALSE)</f>
        <v>#N/A</v>
      </c>
      <c r="I270" s="81" t="e">
        <f>VLOOKUP(D270,'Validation rule'!$B$2:$H$1048576,6,FALSE)</f>
        <v>#N/A</v>
      </c>
      <c r="J270" s="81" t="e">
        <f>VLOOKUP(D270,'Validation rule'!$B$2:$H$1048576,7,FALSE)</f>
        <v>#N/A</v>
      </c>
      <c r="K270" s="81"/>
      <c r="L270" s="10"/>
    </row>
    <row r="271" spans="1:12" x14ac:dyDescent="0.25">
      <c r="A271">
        <v>256</v>
      </c>
      <c r="B271" s="72"/>
      <c r="C271" s="22"/>
      <c r="D271" s="23"/>
      <c r="E271" s="23" t="e">
        <f>VLOOKUP(D271,'Validation rule'!$B$2:$H$1048576,2,FALSE)</f>
        <v>#N/A</v>
      </c>
      <c r="F271" s="80" t="e">
        <f>VLOOKUP(D271,'Validation rule'!$B$2:$H$1048576,3,FALSE)</f>
        <v>#N/A</v>
      </c>
      <c r="G271" s="80" t="e">
        <f>VLOOKUP(D271,'Validation rule'!$B$2:$H$1048576,4,FALSE)</f>
        <v>#N/A</v>
      </c>
      <c r="H271" s="81" t="e">
        <f>VLOOKUP(D271,'Validation rule'!$B$2:$H$1048576,5,FALSE)</f>
        <v>#N/A</v>
      </c>
      <c r="I271" s="81" t="e">
        <f>VLOOKUP(D271,'Validation rule'!$B$2:$H$1048576,6,FALSE)</f>
        <v>#N/A</v>
      </c>
      <c r="J271" s="81" t="e">
        <f>VLOOKUP(D271,'Validation rule'!$B$2:$H$1048576,7,FALSE)</f>
        <v>#N/A</v>
      </c>
      <c r="K271" s="81"/>
      <c r="L271" s="10"/>
    </row>
    <row r="272" spans="1:12" x14ac:dyDescent="0.25">
      <c r="A272" s="13">
        <v>257</v>
      </c>
      <c r="B272" s="72"/>
      <c r="C272" s="22"/>
      <c r="D272" s="23"/>
      <c r="E272" s="23" t="e">
        <f>VLOOKUP(D272,'Validation rule'!$B$2:$H$1048576,2,FALSE)</f>
        <v>#N/A</v>
      </c>
      <c r="F272" s="80" t="e">
        <f>VLOOKUP(D272,'Validation rule'!$B$2:$H$1048576,3,FALSE)</f>
        <v>#N/A</v>
      </c>
      <c r="G272" s="80" t="e">
        <f>VLOOKUP(D272,'Validation rule'!$B$2:$H$1048576,4,FALSE)</f>
        <v>#N/A</v>
      </c>
      <c r="H272" s="81" t="e">
        <f>VLOOKUP(D272,'Validation rule'!$B$2:$H$1048576,5,FALSE)</f>
        <v>#N/A</v>
      </c>
      <c r="I272" s="81" t="e">
        <f>VLOOKUP(D272,'Validation rule'!$B$2:$H$1048576,6,FALSE)</f>
        <v>#N/A</v>
      </c>
      <c r="J272" s="81" t="e">
        <f>VLOOKUP(D272,'Validation rule'!$B$2:$H$1048576,7,FALSE)</f>
        <v>#N/A</v>
      </c>
      <c r="K272" s="81"/>
      <c r="L272" s="10"/>
    </row>
    <row r="273" spans="1:12" x14ac:dyDescent="0.25">
      <c r="A273" s="13">
        <v>258</v>
      </c>
      <c r="B273" s="72"/>
      <c r="C273" s="22"/>
      <c r="D273" s="23"/>
      <c r="E273" s="23" t="e">
        <f>VLOOKUP(D273,'Validation rule'!$B$2:$H$1048576,2,FALSE)</f>
        <v>#N/A</v>
      </c>
      <c r="F273" s="80" t="e">
        <f>VLOOKUP(D273,'Validation rule'!$B$2:$H$1048576,3,FALSE)</f>
        <v>#N/A</v>
      </c>
      <c r="G273" s="80" t="e">
        <f>VLOOKUP(D273,'Validation rule'!$B$2:$H$1048576,4,FALSE)</f>
        <v>#N/A</v>
      </c>
      <c r="H273" s="81" t="e">
        <f>VLOOKUP(D273,'Validation rule'!$B$2:$H$1048576,5,FALSE)</f>
        <v>#N/A</v>
      </c>
      <c r="I273" s="81" t="e">
        <f>VLOOKUP(D273,'Validation rule'!$B$2:$H$1048576,6,FALSE)</f>
        <v>#N/A</v>
      </c>
      <c r="J273" s="81" t="e">
        <f>VLOOKUP(D273,'Validation rule'!$B$2:$H$1048576,7,FALSE)</f>
        <v>#N/A</v>
      </c>
      <c r="K273" s="81"/>
      <c r="L273" s="10"/>
    </row>
    <row r="274" spans="1:12" x14ac:dyDescent="0.25">
      <c r="A274">
        <v>259</v>
      </c>
      <c r="B274" s="72"/>
      <c r="C274" s="22"/>
      <c r="D274" s="23"/>
      <c r="E274" s="23" t="e">
        <f>VLOOKUP(D274,'Validation rule'!$B$2:$H$1048576,2,FALSE)</f>
        <v>#N/A</v>
      </c>
      <c r="F274" s="80" t="e">
        <f>VLOOKUP(D274,'Validation rule'!$B$2:$H$1048576,3,FALSE)</f>
        <v>#N/A</v>
      </c>
      <c r="G274" s="80" t="e">
        <f>VLOOKUP(D274,'Validation rule'!$B$2:$H$1048576,4,FALSE)</f>
        <v>#N/A</v>
      </c>
      <c r="H274" s="81" t="e">
        <f>VLOOKUP(D274,'Validation rule'!$B$2:$H$1048576,5,FALSE)</f>
        <v>#N/A</v>
      </c>
      <c r="I274" s="81" t="e">
        <f>VLOOKUP(D274,'Validation rule'!$B$2:$H$1048576,6,FALSE)</f>
        <v>#N/A</v>
      </c>
      <c r="J274" s="81" t="e">
        <f>VLOOKUP(D274,'Validation rule'!$B$2:$H$1048576,7,FALSE)</f>
        <v>#N/A</v>
      </c>
      <c r="K274" s="81"/>
      <c r="L274" s="10"/>
    </row>
    <row r="275" spans="1:12" x14ac:dyDescent="0.25">
      <c r="A275" s="13">
        <v>260</v>
      </c>
      <c r="B275" s="72"/>
      <c r="E275" s="16" t="e">
        <f>VLOOKUP(D275,'Validation rule'!$B$2:$H$1048576,2,FALSE)</f>
        <v>#N/A</v>
      </c>
      <c r="F275" s="13" t="e">
        <f>VLOOKUP(D275,'Validation rule'!$B$2:$H$1048576,3,FALSE)</f>
        <v>#N/A</v>
      </c>
      <c r="G275" s="13" t="e">
        <f>VLOOKUP(D275,'Validation rule'!$B$2:$H$1048576,4,FALSE)</f>
        <v>#N/A</v>
      </c>
      <c r="H275" s="17" t="e">
        <f>VLOOKUP(D275,'Validation rule'!$B$2:$H$1048576,5,FALSE)</f>
        <v>#N/A</v>
      </c>
      <c r="I275" s="17" t="e">
        <f>VLOOKUP(D275,'Validation rule'!$B$2:$H$1048576,6,FALSE)</f>
        <v>#N/A</v>
      </c>
      <c r="J275" s="17" t="e">
        <f>VLOOKUP(D275,'Validation rule'!$B$2:$H$1048576,7,FALSE)</f>
        <v>#N/A</v>
      </c>
      <c r="K275" s="17"/>
      <c r="L275" s="10"/>
    </row>
    <row r="276" spans="1:12" x14ac:dyDescent="0.25">
      <c r="A276">
        <v>261</v>
      </c>
      <c r="B276" s="72"/>
      <c r="E276" s="16" t="e">
        <f>VLOOKUP(D276,'Validation rule'!$B$2:$H$1048576,2,FALSE)</f>
        <v>#N/A</v>
      </c>
      <c r="F276" s="13" t="e">
        <f>VLOOKUP(D276,'Validation rule'!$B$2:$H$1048576,3,FALSE)</f>
        <v>#N/A</v>
      </c>
      <c r="G276" s="13" t="e">
        <f>VLOOKUP(D276,'Validation rule'!$B$2:$H$1048576,4,FALSE)</f>
        <v>#N/A</v>
      </c>
      <c r="H276" s="17" t="e">
        <f>VLOOKUP(D276,'Validation rule'!$B$2:$H$1048576,5,FALSE)</f>
        <v>#N/A</v>
      </c>
      <c r="I276" s="17" t="e">
        <f>VLOOKUP(D276,'Validation rule'!$B$2:$H$1048576,6,FALSE)</f>
        <v>#N/A</v>
      </c>
      <c r="J276" s="17" t="e">
        <f>VLOOKUP(D276,'Validation rule'!$B$2:$H$1048576,7,FALSE)</f>
        <v>#N/A</v>
      </c>
      <c r="K276" s="17"/>
      <c r="L276" s="10"/>
    </row>
    <row r="277" spans="1:12" x14ac:dyDescent="0.25">
      <c r="A277" s="13">
        <v>262</v>
      </c>
      <c r="B277" s="72"/>
      <c r="E277" s="16" t="e">
        <f>VLOOKUP(D277,'Validation rule'!$B$2:$H$1048576,2,FALSE)</f>
        <v>#N/A</v>
      </c>
      <c r="F277" s="13" t="e">
        <f>VLOOKUP(D277,'Validation rule'!$B$2:$H$1048576,3,FALSE)</f>
        <v>#N/A</v>
      </c>
      <c r="G277" s="13" t="e">
        <f>VLOOKUP(D277,'Validation rule'!$B$2:$H$1048576,4,FALSE)</f>
        <v>#N/A</v>
      </c>
      <c r="H277" s="17" t="e">
        <f>VLOOKUP(D277,'Validation rule'!$B$2:$H$1048576,5,FALSE)</f>
        <v>#N/A</v>
      </c>
      <c r="I277" s="17" t="e">
        <f>VLOOKUP(D277,'Validation rule'!$B$2:$H$1048576,6,FALSE)</f>
        <v>#N/A</v>
      </c>
      <c r="J277" s="17" t="e">
        <f>VLOOKUP(D277,'Validation rule'!$B$2:$H$1048576,7,FALSE)</f>
        <v>#N/A</v>
      </c>
      <c r="K277" s="17"/>
      <c r="L277" s="10"/>
    </row>
    <row r="278" spans="1:12" x14ac:dyDescent="0.25">
      <c r="A278" s="13">
        <v>263</v>
      </c>
      <c r="B278" s="72"/>
      <c r="E278" s="16" t="e">
        <f>VLOOKUP(D278,'Validation rule'!$B$2:$H$1048576,2,FALSE)</f>
        <v>#N/A</v>
      </c>
      <c r="F278" s="13" t="e">
        <f>VLOOKUP(D278,'Validation rule'!$B$2:$H$1048576,3,FALSE)</f>
        <v>#N/A</v>
      </c>
      <c r="G278" s="13" t="e">
        <f>VLOOKUP(D278,'Validation rule'!$B$2:$H$1048576,4,FALSE)</f>
        <v>#N/A</v>
      </c>
      <c r="H278" s="17" t="e">
        <f>VLOOKUP(D278,'Validation rule'!$B$2:$H$1048576,5,FALSE)</f>
        <v>#N/A</v>
      </c>
      <c r="I278" s="17" t="e">
        <f>VLOOKUP(D278,'Validation rule'!$B$2:$H$1048576,6,FALSE)</f>
        <v>#N/A</v>
      </c>
      <c r="J278" s="17" t="e">
        <f>VLOOKUP(D278,'Validation rule'!$B$2:$H$1048576,7,FALSE)</f>
        <v>#N/A</v>
      </c>
      <c r="K278" s="17"/>
      <c r="L278" s="10"/>
    </row>
    <row r="279" spans="1:12" x14ac:dyDescent="0.25">
      <c r="A279">
        <v>264</v>
      </c>
      <c r="B279" s="72"/>
      <c r="E279" s="16" t="e">
        <f>VLOOKUP(D279,'Validation rule'!$B$2:$H$1048576,2,FALSE)</f>
        <v>#N/A</v>
      </c>
      <c r="F279" s="13" t="e">
        <f>VLOOKUP(D279,'Validation rule'!$B$2:$H$1048576,3,FALSE)</f>
        <v>#N/A</v>
      </c>
      <c r="G279" s="13" t="e">
        <f>VLOOKUP(D279,'Validation rule'!$B$2:$H$1048576,4,FALSE)</f>
        <v>#N/A</v>
      </c>
      <c r="H279" s="17" t="e">
        <f>VLOOKUP(D279,'Validation rule'!$B$2:$H$1048576,5,FALSE)</f>
        <v>#N/A</v>
      </c>
      <c r="I279" s="17" t="e">
        <f>VLOOKUP(D279,'Validation rule'!$B$2:$H$1048576,6,FALSE)</f>
        <v>#N/A</v>
      </c>
      <c r="J279" s="17" t="e">
        <f>VLOOKUP(D279,'Validation rule'!$B$2:$H$1048576,7,FALSE)</f>
        <v>#N/A</v>
      </c>
      <c r="K279" s="17"/>
      <c r="L279" s="10"/>
    </row>
    <row r="280" spans="1:12" x14ac:dyDescent="0.25">
      <c r="A280" s="13">
        <v>265</v>
      </c>
      <c r="B280" s="72"/>
      <c r="E280" s="16" t="e">
        <f>VLOOKUP(D280,'Validation rule'!$B$2:$H$1048576,2,FALSE)</f>
        <v>#N/A</v>
      </c>
      <c r="F280" s="13" t="e">
        <f>VLOOKUP(D280,'Validation rule'!$B$2:$H$1048576,3,FALSE)</f>
        <v>#N/A</v>
      </c>
      <c r="G280" s="13" t="e">
        <f>VLOOKUP(D280,'Validation rule'!$B$2:$H$1048576,4,FALSE)</f>
        <v>#N/A</v>
      </c>
      <c r="H280" s="17" t="e">
        <f>VLOOKUP(D280,'Validation rule'!$B$2:$H$1048576,5,FALSE)</f>
        <v>#N/A</v>
      </c>
      <c r="I280" s="17" t="e">
        <f>VLOOKUP(D280,'Validation rule'!$B$2:$H$1048576,6,FALSE)</f>
        <v>#N/A</v>
      </c>
      <c r="J280" s="17" t="e">
        <f>VLOOKUP(D280,'Validation rule'!$B$2:$H$1048576,7,FALSE)</f>
        <v>#N/A</v>
      </c>
      <c r="K280" s="17"/>
      <c r="L280" s="10"/>
    </row>
    <row r="281" spans="1:12" x14ac:dyDescent="0.25">
      <c r="A281">
        <v>266</v>
      </c>
      <c r="B281" s="72"/>
      <c r="E281" s="16" t="e">
        <f>VLOOKUP(D281,'Validation rule'!$B$2:$H$1048576,2,FALSE)</f>
        <v>#N/A</v>
      </c>
      <c r="F281" s="13" t="e">
        <f>VLOOKUP(D281,'Validation rule'!$B$2:$H$1048576,3,FALSE)</f>
        <v>#N/A</v>
      </c>
      <c r="G281" s="13" t="e">
        <f>VLOOKUP(D281,'Validation rule'!$B$2:$H$1048576,4,FALSE)</f>
        <v>#N/A</v>
      </c>
      <c r="H281" s="17" t="e">
        <f>VLOOKUP(D281,'Validation rule'!$B$2:$H$1048576,5,FALSE)</f>
        <v>#N/A</v>
      </c>
      <c r="I281" s="17" t="e">
        <f>VLOOKUP(D281,'Validation rule'!$B$2:$H$1048576,6,FALSE)</f>
        <v>#N/A</v>
      </c>
      <c r="J281" s="17" t="e">
        <f>VLOOKUP(D281,'Validation rule'!$B$2:$H$1048576,7,FALSE)</f>
        <v>#N/A</v>
      </c>
      <c r="K281" s="17"/>
      <c r="L281" s="10"/>
    </row>
    <row r="282" spans="1:12" x14ac:dyDescent="0.25">
      <c r="A282" s="13">
        <v>267</v>
      </c>
      <c r="B282" s="72"/>
      <c r="E282" s="16" t="e">
        <f>VLOOKUP(D282,'Validation rule'!$B$2:$H$1048576,2,FALSE)</f>
        <v>#N/A</v>
      </c>
      <c r="F282" s="13" t="e">
        <f>VLOOKUP(D282,'Validation rule'!$B$2:$H$1048576,3,FALSE)</f>
        <v>#N/A</v>
      </c>
      <c r="G282" s="13" t="e">
        <f>VLOOKUP(D282,'Validation rule'!$B$2:$H$1048576,4,FALSE)</f>
        <v>#N/A</v>
      </c>
      <c r="H282" s="17" t="e">
        <f>VLOOKUP(D282,'Validation rule'!$B$2:$H$1048576,5,FALSE)</f>
        <v>#N/A</v>
      </c>
      <c r="I282" s="17" t="e">
        <f>VLOOKUP(D282,'Validation rule'!$B$2:$H$1048576,6,FALSE)</f>
        <v>#N/A</v>
      </c>
      <c r="J282" s="17" t="e">
        <f>VLOOKUP(D282,'Validation rule'!$B$2:$H$1048576,7,FALSE)</f>
        <v>#N/A</v>
      </c>
      <c r="K282" s="17"/>
      <c r="L282" s="10"/>
    </row>
    <row r="283" spans="1:12" x14ac:dyDescent="0.25">
      <c r="A283" s="13">
        <v>268</v>
      </c>
      <c r="B283" s="72"/>
      <c r="E283" s="16" t="e">
        <f>VLOOKUP(D283,'Validation rule'!$B$2:$H$1048576,2,FALSE)</f>
        <v>#N/A</v>
      </c>
      <c r="F283" s="13" t="e">
        <f>VLOOKUP(D283,'Validation rule'!$B$2:$H$1048576,3,FALSE)</f>
        <v>#N/A</v>
      </c>
      <c r="G283" s="13" t="e">
        <f>VLOOKUP(D283,'Validation rule'!$B$2:$H$1048576,4,FALSE)</f>
        <v>#N/A</v>
      </c>
      <c r="H283" s="17" t="e">
        <f>VLOOKUP(D283,'Validation rule'!$B$2:$H$1048576,5,FALSE)</f>
        <v>#N/A</v>
      </c>
      <c r="I283" s="17" t="e">
        <f>VLOOKUP(D283,'Validation rule'!$B$2:$H$1048576,6,FALSE)</f>
        <v>#N/A</v>
      </c>
      <c r="J283" s="17" t="e">
        <f>VLOOKUP(D283,'Validation rule'!$B$2:$H$1048576,7,FALSE)</f>
        <v>#N/A</v>
      </c>
      <c r="K283" s="17"/>
      <c r="L283" s="10"/>
    </row>
    <row r="284" spans="1:12" x14ac:dyDescent="0.25">
      <c r="A284">
        <v>269</v>
      </c>
      <c r="B284" s="72"/>
      <c r="E284" s="16" t="e">
        <f>VLOOKUP(D284,'Validation rule'!$B$2:$H$1048576,2,FALSE)</f>
        <v>#N/A</v>
      </c>
      <c r="F284" s="13" t="e">
        <f>VLOOKUP(D284,'Validation rule'!$B$2:$H$1048576,3,FALSE)</f>
        <v>#N/A</v>
      </c>
      <c r="G284" s="13" t="e">
        <f>VLOOKUP(D284,'Validation rule'!$B$2:$H$1048576,4,FALSE)</f>
        <v>#N/A</v>
      </c>
      <c r="H284" s="17" t="e">
        <f>VLOOKUP(D284,'Validation rule'!$B$2:$H$1048576,5,FALSE)</f>
        <v>#N/A</v>
      </c>
      <c r="I284" s="17" t="e">
        <f>VLOOKUP(D284,'Validation rule'!$B$2:$H$1048576,6,FALSE)</f>
        <v>#N/A</v>
      </c>
      <c r="J284" s="17" t="e">
        <f>VLOOKUP(D284,'Validation rule'!$B$2:$H$1048576,7,FALSE)</f>
        <v>#N/A</v>
      </c>
      <c r="K284" s="17"/>
      <c r="L284" s="10"/>
    </row>
    <row r="285" spans="1:12" x14ac:dyDescent="0.25">
      <c r="A285" s="13">
        <v>270</v>
      </c>
      <c r="B285" s="72"/>
      <c r="E285" s="16" t="e">
        <f>VLOOKUP(D285,'Validation rule'!$B$2:$H$1048576,2,FALSE)</f>
        <v>#N/A</v>
      </c>
      <c r="F285" s="13" t="e">
        <f>VLOOKUP(D285,'Validation rule'!$B$2:$H$1048576,3,FALSE)</f>
        <v>#N/A</v>
      </c>
      <c r="G285" s="13" t="e">
        <f>VLOOKUP(D285,'Validation rule'!$B$2:$H$1048576,4,FALSE)</f>
        <v>#N/A</v>
      </c>
      <c r="H285" s="17" t="e">
        <f>VLOOKUP(D285,'Validation rule'!$B$2:$H$1048576,5,FALSE)</f>
        <v>#N/A</v>
      </c>
      <c r="I285" s="17" t="e">
        <f>VLOOKUP(D285,'Validation rule'!$B$2:$H$1048576,6,FALSE)</f>
        <v>#N/A</v>
      </c>
      <c r="J285" s="17" t="e">
        <f>VLOOKUP(D285,'Validation rule'!$B$2:$H$1048576,7,FALSE)</f>
        <v>#N/A</v>
      </c>
      <c r="K285" s="17"/>
      <c r="L285" s="10"/>
    </row>
    <row r="286" spans="1:12" x14ac:dyDescent="0.25">
      <c r="A286">
        <v>271</v>
      </c>
      <c r="B286" s="72"/>
      <c r="E286" s="16" t="e">
        <f>VLOOKUP(D286,'Validation rule'!$B$2:$H$1048576,2,FALSE)</f>
        <v>#N/A</v>
      </c>
      <c r="F286" s="13" t="e">
        <f>VLOOKUP(D286,'Validation rule'!$B$2:$H$1048576,3,FALSE)</f>
        <v>#N/A</v>
      </c>
      <c r="G286" s="13" t="e">
        <f>VLOOKUP(D286,'Validation rule'!$B$2:$H$1048576,4,FALSE)</f>
        <v>#N/A</v>
      </c>
      <c r="H286" s="17" t="e">
        <f>VLOOKUP(D286,'Validation rule'!$B$2:$H$1048576,5,FALSE)</f>
        <v>#N/A</v>
      </c>
      <c r="I286" s="17" t="e">
        <f>VLOOKUP(D286,'Validation rule'!$B$2:$H$1048576,6,FALSE)</f>
        <v>#N/A</v>
      </c>
      <c r="J286" s="17" t="e">
        <f>VLOOKUP(D286,'Validation rule'!$B$2:$H$1048576,7,FALSE)</f>
        <v>#N/A</v>
      </c>
      <c r="K286" s="17"/>
      <c r="L286" s="10"/>
    </row>
    <row r="287" spans="1:12" x14ac:dyDescent="0.25">
      <c r="A287" s="13">
        <v>272</v>
      </c>
      <c r="B287" s="72"/>
      <c r="E287" s="16" t="e">
        <f>VLOOKUP(D287,'Validation rule'!$B$2:$H$1048576,2,FALSE)</f>
        <v>#N/A</v>
      </c>
      <c r="F287" s="13" t="e">
        <f>VLOOKUP(D287,'Validation rule'!$B$2:$H$1048576,3,FALSE)</f>
        <v>#N/A</v>
      </c>
      <c r="G287" s="13" t="e">
        <f>VLOOKUP(D287,'Validation rule'!$B$2:$H$1048576,4,FALSE)</f>
        <v>#N/A</v>
      </c>
      <c r="H287" s="17" t="e">
        <f>VLOOKUP(D287,'Validation rule'!$B$2:$H$1048576,5,FALSE)</f>
        <v>#N/A</v>
      </c>
      <c r="I287" s="17" t="e">
        <f>VLOOKUP(D287,'Validation rule'!$B$2:$H$1048576,6,FALSE)</f>
        <v>#N/A</v>
      </c>
      <c r="J287" s="17" t="e">
        <f>VLOOKUP(D287,'Validation rule'!$B$2:$H$1048576,7,FALSE)</f>
        <v>#N/A</v>
      </c>
      <c r="K287" s="17"/>
      <c r="L287" s="10"/>
    </row>
    <row r="288" spans="1:12" x14ac:dyDescent="0.25">
      <c r="A288" s="13">
        <v>273</v>
      </c>
      <c r="B288" s="72"/>
      <c r="E288" s="16" t="e">
        <f>VLOOKUP(D288,'Validation rule'!$B$2:$H$1048576,2,FALSE)</f>
        <v>#N/A</v>
      </c>
      <c r="F288" s="13" t="e">
        <f>VLOOKUP(D288,'Validation rule'!$B$2:$H$1048576,3,FALSE)</f>
        <v>#N/A</v>
      </c>
      <c r="G288" s="13" t="e">
        <f>VLOOKUP(D288,'Validation rule'!$B$2:$H$1048576,4,FALSE)</f>
        <v>#N/A</v>
      </c>
      <c r="H288" s="17" t="e">
        <f>VLOOKUP(D288,'Validation rule'!$B$2:$H$1048576,5,FALSE)</f>
        <v>#N/A</v>
      </c>
      <c r="I288" s="17" t="e">
        <f>VLOOKUP(D288,'Validation rule'!$B$2:$H$1048576,6,FALSE)</f>
        <v>#N/A</v>
      </c>
      <c r="J288" s="17" t="e">
        <f>VLOOKUP(D288,'Validation rule'!$B$2:$H$1048576,7,FALSE)</f>
        <v>#N/A</v>
      </c>
      <c r="K288" s="17"/>
      <c r="L288" s="10"/>
    </row>
    <row r="289" spans="1:12" x14ac:dyDescent="0.25">
      <c r="A289">
        <v>274</v>
      </c>
      <c r="B289" s="72"/>
      <c r="E289" s="16" t="e">
        <f>VLOOKUP(D289,'Validation rule'!$B$2:$H$1048576,2,FALSE)</f>
        <v>#N/A</v>
      </c>
      <c r="F289" s="13" t="e">
        <f>VLOOKUP(D289,'Validation rule'!$B$2:$H$1048576,3,FALSE)</f>
        <v>#N/A</v>
      </c>
      <c r="G289" s="13" t="e">
        <f>VLOOKUP(D289,'Validation rule'!$B$2:$H$1048576,4,FALSE)</f>
        <v>#N/A</v>
      </c>
      <c r="H289" s="17" t="e">
        <f>VLOOKUP(D289,'Validation rule'!$B$2:$H$1048576,5,FALSE)</f>
        <v>#N/A</v>
      </c>
      <c r="I289" s="17" t="e">
        <f>VLOOKUP(D289,'Validation rule'!$B$2:$H$1048576,6,FALSE)</f>
        <v>#N/A</v>
      </c>
      <c r="J289" s="17" t="e">
        <f>VLOOKUP(D289,'Validation rule'!$B$2:$H$1048576,7,FALSE)</f>
        <v>#N/A</v>
      </c>
      <c r="K289" s="17"/>
      <c r="L289" s="10"/>
    </row>
    <row r="290" spans="1:12" x14ac:dyDescent="0.25">
      <c r="A290" s="13">
        <v>275</v>
      </c>
      <c r="B290" s="72"/>
      <c r="E290" s="16" t="e">
        <f>VLOOKUP(D290,'Validation rule'!$B$2:$H$1048576,2,FALSE)</f>
        <v>#N/A</v>
      </c>
      <c r="F290" s="13" t="e">
        <f>VLOOKUP(D290,'Validation rule'!$B$2:$H$1048576,3,FALSE)</f>
        <v>#N/A</v>
      </c>
      <c r="G290" s="13" t="e">
        <f>VLOOKUP(D290,'Validation rule'!$B$2:$H$1048576,4,FALSE)</f>
        <v>#N/A</v>
      </c>
      <c r="H290" s="17" t="e">
        <f>VLOOKUP(D290,'Validation rule'!$B$2:$H$1048576,5,FALSE)</f>
        <v>#N/A</v>
      </c>
      <c r="I290" s="17" t="e">
        <f>VLOOKUP(D290,'Validation rule'!$B$2:$H$1048576,6,FALSE)</f>
        <v>#N/A</v>
      </c>
      <c r="J290" s="17" t="e">
        <f>VLOOKUP(D290,'Validation rule'!$B$2:$H$1048576,7,FALSE)</f>
        <v>#N/A</v>
      </c>
      <c r="K290" s="17"/>
      <c r="L290" s="10"/>
    </row>
    <row r="291" spans="1:12" x14ac:dyDescent="0.25">
      <c r="A291">
        <v>276</v>
      </c>
      <c r="B291" s="72"/>
      <c r="E291" s="16" t="e">
        <f>VLOOKUP(D291,'Validation rule'!$B$2:$H$1048576,2,FALSE)</f>
        <v>#N/A</v>
      </c>
      <c r="F291" s="13" t="e">
        <f>VLOOKUP(D291,'Validation rule'!$B$2:$H$1048576,3,FALSE)</f>
        <v>#N/A</v>
      </c>
      <c r="G291" s="13" t="e">
        <f>VLOOKUP(D291,'Validation rule'!$B$2:$H$1048576,4,FALSE)</f>
        <v>#N/A</v>
      </c>
      <c r="H291" s="17" t="e">
        <f>VLOOKUP(D291,'Validation rule'!$B$2:$H$1048576,5,FALSE)</f>
        <v>#N/A</v>
      </c>
      <c r="I291" s="17" t="e">
        <f>VLOOKUP(D291,'Validation rule'!$B$2:$H$1048576,6,FALSE)</f>
        <v>#N/A</v>
      </c>
      <c r="J291" s="17" t="e">
        <f>VLOOKUP(D291,'Validation rule'!$B$2:$H$1048576,7,FALSE)</f>
        <v>#N/A</v>
      </c>
      <c r="K291" s="17"/>
      <c r="L291" s="10"/>
    </row>
    <row r="292" spans="1:12" x14ac:dyDescent="0.25">
      <c r="A292" s="13">
        <v>277</v>
      </c>
      <c r="B292" s="72"/>
      <c r="E292" s="16" t="e">
        <f>VLOOKUP(D292,'Validation rule'!$B$2:$H$1048576,2,FALSE)</f>
        <v>#N/A</v>
      </c>
      <c r="F292" s="13" t="e">
        <f>VLOOKUP(D292,'Validation rule'!$B$2:$H$1048576,3,FALSE)</f>
        <v>#N/A</v>
      </c>
      <c r="G292" s="13" t="e">
        <f>VLOOKUP(D292,'Validation rule'!$B$2:$H$1048576,4,FALSE)</f>
        <v>#N/A</v>
      </c>
      <c r="H292" s="17" t="e">
        <f>VLOOKUP(D292,'Validation rule'!$B$2:$H$1048576,5,FALSE)</f>
        <v>#N/A</v>
      </c>
      <c r="I292" s="17" t="e">
        <f>VLOOKUP(D292,'Validation rule'!$B$2:$H$1048576,6,FALSE)</f>
        <v>#N/A</v>
      </c>
      <c r="J292" s="17" t="e">
        <f>VLOOKUP(D292,'Validation rule'!$B$2:$H$1048576,7,FALSE)</f>
        <v>#N/A</v>
      </c>
      <c r="K292" s="17"/>
      <c r="L292" s="10"/>
    </row>
    <row r="293" spans="1:12" x14ac:dyDescent="0.25">
      <c r="A293" s="13">
        <v>278</v>
      </c>
      <c r="B293" s="72"/>
      <c r="E293" s="16" t="e">
        <f>VLOOKUP(D293,'Validation rule'!$B$2:$H$1048576,2,FALSE)</f>
        <v>#N/A</v>
      </c>
      <c r="F293" s="13" t="e">
        <f>VLOOKUP(D293,'Validation rule'!$B$2:$H$1048576,3,FALSE)</f>
        <v>#N/A</v>
      </c>
      <c r="G293" s="13" t="e">
        <f>VLOOKUP(D293,'Validation rule'!$B$2:$H$1048576,4,FALSE)</f>
        <v>#N/A</v>
      </c>
      <c r="H293" s="17" t="e">
        <f>VLOOKUP(D293,'Validation rule'!$B$2:$H$1048576,5,FALSE)</f>
        <v>#N/A</v>
      </c>
      <c r="I293" s="17" t="e">
        <f>VLOOKUP(D293,'Validation rule'!$B$2:$H$1048576,6,FALSE)</f>
        <v>#N/A</v>
      </c>
      <c r="J293" s="17" t="e">
        <f>VLOOKUP(D293,'Validation rule'!$B$2:$H$1048576,7,FALSE)</f>
        <v>#N/A</v>
      </c>
      <c r="K293" s="17"/>
      <c r="L293" s="10"/>
    </row>
    <row r="294" spans="1:12" x14ac:dyDescent="0.25">
      <c r="A294">
        <v>279</v>
      </c>
      <c r="B294" s="72"/>
      <c r="E294" s="16" t="e">
        <f>VLOOKUP(D294,'Validation rule'!$B$2:$H$1048576,2,FALSE)</f>
        <v>#N/A</v>
      </c>
      <c r="F294" s="13" t="e">
        <f>VLOOKUP(D294,'Validation rule'!$B$2:$H$1048576,3,FALSE)</f>
        <v>#N/A</v>
      </c>
      <c r="G294" s="13" t="e">
        <f>VLOOKUP(D294,'Validation rule'!$B$2:$H$1048576,4,FALSE)</f>
        <v>#N/A</v>
      </c>
      <c r="H294" s="17" t="e">
        <f>VLOOKUP(D294,'Validation rule'!$B$2:$H$1048576,5,FALSE)</f>
        <v>#N/A</v>
      </c>
      <c r="I294" s="17" t="e">
        <f>VLOOKUP(D294,'Validation rule'!$B$2:$H$1048576,6,FALSE)</f>
        <v>#N/A</v>
      </c>
      <c r="J294" s="17" t="e">
        <f>VLOOKUP(D294,'Validation rule'!$B$2:$H$1048576,7,FALSE)</f>
        <v>#N/A</v>
      </c>
      <c r="K294" s="17"/>
      <c r="L294" s="10"/>
    </row>
    <row r="295" spans="1:12" x14ac:dyDescent="0.25">
      <c r="A295">
        <v>280</v>
      </c>
      <c r="B295" s="72"/>
      <c r="E295" s="16" t="e">
        <f>VLOOKUP(D295,'Validation rule'!$B$2:$H$1048576,2,FALSE)</f>
        <v>#N/A</v>
      </c>
      <c r="F295" s="13" t="e">
        <f>VLOOKUP(D295,'Validation rule'!$B$2:$H$1048576,3,FALSE)</f>
        <v>#N/A</v>
      </c>
      <c r="G295" s="13" t="e">
        <f>VLOOKUP(D295,'Validation rule'!$B$2:$H$1048576,4,FALSE)</f>
        <v>#N/A</v>
      </c>
      <c r="H295" s="17" t="e">
        <f>VLOOKUP(D295,'Validation rule'!$B$2:$H$1048576,5,FALSE)</f>
        <v>#N/A</v>
      </c>
      <c r="I295" s="17" t="e">
        <f>VLOOKUP(D295,'Validation rule'!$B$2:$H$1048576,6,FALSE)</f>
        <v>#N/A</v>
      </c>
      <c r="J295" s="17" t="e">
        <f>VLOOKUP(D295,'Validation rule'!$B$2:$H$1048576,7,FALSE)</f>
        <v>#N/A</v>
      </c>
      <c r="K295" s="17"/>
      <c r="L295" s="10"/>
    </row>
    <row r="296" spans="1:12" x14ac:dyDescent="0.25">
      <c r="A296" s="13">
        <v>281</v>
      </c>
      <c r="B296" s="72"/>
      <c r="E296" s="16" t="e">
        <f>VLOOKUP(D296,'Validation rule'!$B$2:$H$1048576,2,FALSE)</f>
        <v>#N/A</v>
      </c>
      <c r="F296" s="13" t="e">
        <f>VLOOKUP(D296,'Validation rule'!$B$2:$H$1048576,3,FALSE)</f>
        <v>#N/A</v>
      </c>
      <c r="G296" s="13" t="e">
        <f>VLOOKUP(D296,'Validation rule'!$B$2:$H$1048576,4,FALSE)</f>
        <v>#N/A</v>
      </c>
      <c r="H296" s="17" t="e">
        <f>VLOOKUP(D296,'Validation rule'!$B$2:$H$1048576,5,FALSE)</f>
        <v>#N/A</v>
      </c>
      <c r="I296" s="17" t="e">
        <f>VLOOKUP(D296,'Validation rule'!$B$2:$H$1048576,6,FALSE)</f>
        <v>#N/A</v>
      </c>
      <c r="J296" s="17" t="e">
        <f>VLOOKUP(D296,'Validation rule'!$B$2:$H$1048576,7,FALSE)</f>
        <v>#N/A</v>
      </c>
      <c r="K296" s="17"/>
      <c r="L296" s="10"/>
    </row>
    <row r="297" spans="1:12" x14ac:dyDescent="0.25">
      <c r="A297" s="13">
        <v>282</v>
      </c>
      <c r="B297" s="72"/>
      <c r="E297" s="16" t="e">
        <f>VLOOKUP(D297,'Validation rule'!$B$2:$H$1048576,2,FALSE)</f>
        <v>#N/A</v>
      </c>
      <c r="F297" s="13" t="e">
        <f>VLOOKUP(D297,'Validation rule'!$B$2:$H$1048576,3,FALSE)</f>
        <v>#N/A</v>
      </c>
      <c r="G297" s="13" t="e">
        <f>VLOOKUP(D297,'Validation rule'!$B$2:$H$1048576,4,FALSE)</f>
        <v>#N/A</v>
      </c>
      <c r="H297" s="17" t="e">
        <f>VLOOKUP(D297,'Validation rule'!$B$2:$H$1048576,5,FALSE)</f>
        <v>#N/A</v>
      </c>
      <c r="I297" s="17" t="e">
        <f>VLOOKUP(D297,'Validation rule'!$B$2:$H$1048576,6,FALSE)</f>
        <v>#N/A</v>
      </c>
      <c r="J297" s="17" t="e">
        <f>VLOOKUP(D297,'Validation rule'!$B$2:$H$1048576,7,FALSE)</f>
        <v>#N/A</v>
      </c>
      <c r="K297" s="17"/>
      <c r="L297" s="10"/>
    </row>
    <row r="298" spans="1:12" x14ac:dyDescent="0.25">
      <c r="A298">
        <v>283</v>
      </c>
      <c r="B298" s="72"/>
      <c r="E298" s="16" t="e">
        <f>VLOOKUP(D298,'Validation rule'!$B$2:$H$1048576,2,FALSE)</f>
        <v>#N/A</v>
      </c>
      <c r="F298" s="13" t="e">
        <f>VLOOKUP(D298,'Validation rule'!$B$2:$H$1048576,3,FALSE)</f>
        <v>#N/A</v>
      </c>
      <c r="G298" s="13" t="e">
        <f>VLOOKUP(D298,'Validation rule'!$B$2:$H$1048576,4,FALSE)</f>
        <v>#N/A</v>
      </c>
      <c r="H298" s="17" t="e">
        <f>VLOOKUP(D298,'Validation rule'!$B$2:$H$1048576,5,FALSE)</f>
        <v>#N/A</v>
      </c>
      <c r="I298" s="17" t="e">
        <f>VLOOKUP(D298,'Validation rule'!$B$2:$H$1048576,6,FALSE)</f>
        <v>#N/A</v>
      </c>
      <c r="J298" s="17" t="e">
        <f>VLOOKUP(D298,'Validation rule'!$B$2:$H$1048576,7,FALSE)</f>
        <v>#N/A</v>
      </c>
      <c r="K298" s="17"/>
      <c r="L298" s="10"/>
    </row>
    <row r="299" spans="1:12" x14ac:dyDescent="0.25">
      <c r="A299" s="13">
        <v>284</v>
      </c>
      <c r="B299" s="72"/>
      <c r="E299" s="16" t="e">
        <f>VLOOKUP(D299,'Validation rule'!$B$2:$H$1048576,2,FALSE)</f>
        <v>#N/A</v>
      </c>
      <c r="F299" s="13" t="e">
        <f>VLOOKUP(D299,'Validation rule'!$B$2:$H$1048576,3,FALSE)</f>
        <v>#N/A</v>
      </c>
      <c r="G299" s="13" t="e">
        <f>VLOOKUP(D299,'Validation rule'!$B$2:$H$1048576,4,FALSE)</f>
        <v>#N/A</v>
      </c>
      <c r="H299" s="17" t="e">
        <f>VLOOKUP(D299,'Validation rule'!$B$2:$H$1048576,5,FALSE)</f>
        <v>#N/A</v>
      </c>
      <c r="I299" s="17" t="e">
        <f>VLOOKUP(D299,'Validation rule'!$B$2:$H$1048576,6,FALSE)</f>
        <v>#N/A</v>
      </c>
      <c r="J299" s="17" t="e">
        <f>VLOOKUP(D299,'Validation rule'!$B$2:$H$1048576,7,FALSE)</f>
        <v>#N/A</v>
      </c>
      <c r="K299" s="17"/>
      <c r="L299" s="10"/>
    </row>
    <row r="300" spans="1:12" x14ac:dyDescent="0.25">
      <c r="A300">
        <v>285</v>
      </c>
      <c r="B300" s="72"/>
      <c r="E300" s="16" t="e">
        <f>VLOOKUP(D300,'Validation rule'!$B$2:$H$1048576,2,FALSE)</f>
        <v>#N/A</v>
      </c>
      <c r="F300" s="13" t="e">
        <f>VLOOKUP(D300,'Validation rule'!$B$2:$H$1048576,3,FALSE)</f>
        <v>#N/A</v>
      </c>
      <c r="G300" s="13" t="e">
        <f>VLOOKUP(D300,'Validation rule'!$B$2:$H$1048576,4,FALSE)</f>
        <v>#N/A</v>
      </c>
      <c r="H300" s="17" t="e">
        <f>VLOOKUP(D300,'Validation rule'!$B$2:$H$1048576,5,FALSE)</f>
        <v>#N/A</v>
      </c>
      <c r="I300" s="17" t="e">
        <f>VLOOKUP(D300,'Validation rule'!$B$2:$H$1048576,6,FALSE)</f>
        <v>#N/A</v>
      </c>
      <c r="J300" s="17" t="e">
        <f>VLOOKUP(D300,'Validation rule'!$B$2:$H$1048576,7,FALSE)</f>
        <v>#N/A</v>
      </c>
      <c r="K300" s="17"/>
      <c r="L300" s="10"/>
    </row>
    <row r="301" spans="1:12" x14ac:dyDescent="0.25">
      <c r="A301" s="13">
        <v>286</v>
      </c>
      <c r="B301" s="72"/>
      <c r="E301" s="16" t="e">
        <f>VLOOKUP(D301,'Validation rule'!$B$2:$H$1048576,2,FALSE)</f>
        <v>#N/A</v>
      </c>
      <c r="F301" s="13" t="e">
        <f>VLOOKUP(D301,'Validation rule'!$B$2:$H$1048576,3,FALSE)</f>
        <v>#N/A</v>
      </c>
      <c r="G301" s="13" t="e">
        <f>VLOOKUP(D301,'Validation rule'!$B$2:$H$1048576,4,FALSE)</f>
        <v>#N/A</v>
      </c>
      <c r="H301" s="17" t="e">
        <f>VLOOKUP(D301,'Validation rule'!$B$2:$H$1048576,5,FALSE)</f>
        <v>#N/A</v>
      </c>
      <c r="I301" s="17" t="e">
        <f>VLOOKUP(D301,'Validation rule'!$B$2:$H$1048576,6,FALSE)</f>
        <v>#N/A</v>
      </c>
      <c r="J301" s="17" t="e">
        <f>VLOOKUP(D301,'Validation rule'!$B$2:$H$1048576,7,FALSE)</f>
        <v>#N/A</v>
      </c>
      <c r="K301" s="17"/>
      <c r="L301" s="10"/>
    </row>
    <row r="302" spans="1:12" x14ac:dyDescent="0.25">
      <c r="A302" s="13">
        <v>287</v>
      </c>
      <c r="B302" s="72"/>
      <c r="E302" s="16" t="e">
        <f>VLOOKUP(D302,'Validation rule'!$B$2:$H$1048576,2,FALSE)</f>
        <v>#N/A</v>
      </c>
      <c r="F302" s="13" t="e">
        <f>VLOOKUP(D302,'Validation rule'!$B$2:$H$1048576,3,FALSE)</f>
        <v>#N/A</v>
      </c>
      <c r="G302" s="13" t="e">
        <f>VLOOKUP(D302,'Validation rule'!$B$2:$H$1048576,4,FALSE)</f>
        <v>#N/A</v>
      </c>
      <c r="H302" s="17" t="e">
        <f>VLOOKUP(D302,'Validation rule'!$B$2:$H$1048576,5,FALSE)</f>
        <v>#N/A</v>
      </c>
      <c r="I302" s="17" t="e">
        <f>VLOOKUP(D302,'Validation rule'!$B$2:$H$1048576,6,FALSE)</f>
        <v>#N/A</v>
      </c>
      <c r="J302" s="17" t="e">
        <f>VLOOKUP(D302,'Validation rule'!$B$2:$H$1048576,7,FALSE)</f>
        <v>#N/A</v>
      </c>
      <c r="K302" s="17"/>
      <c r="L302" s="10"/>
    </row>
    <row r="303" spans="1:12" x14ac:dyDescent="0.25">
      <c r="A303">
        <v>288</v>
      </c>
      <c r="B303" s="72"/>
      <c r="E303" s="16" t="e">
        <f>VLOOKUP(D303,'Validation rule'!$B$2:$H$1048576,2,FALSE)</f>
        <v>#N/A</v>
      </c>
      <c r="F303" s="13" t="e">
        <f>VLOOKUP(D303,'Validation rule'!$B$2:$H$1048576,3,FALSE)</f>
        <v>#N/A</v>
      </c>
      <c r="G303" s="13" t="e">
        <f>VLOOKUP(D303,'Validation rule'!$B$2:$H$1048576,4,FALSE)</f>
        <v>#N/A</v>
      </c>
      <c r="H303" s="17" t="e">
        <f>VLOOKUP(D303,'Validation rule'!$B$2:$H$1048576,5,FALSE)</f>
        <v>#N/A</v>
      </c>
      <c r="I303" s="17" t="e">
        <f>VLOOKUP(D303,'Validation rule'!$B$2:$H$1048576,6,FALSE)</f>
        <v>#N/A</v>
      </c>
      <c r="J303" s="17" t="e">
        <f>VLOOKUP(D303,'Validation rule'!$B$2:$H$1048576,7,FALSE)</f>
        <v>#N/A</v>
      </c>
      <c r="K303" s="17"/>
      <c r="L303" s="10"/>
    </row>
    <row r="304" spans="1:12" x14ac:dyDescent="0.25">
      <c r="A304" s="13">
        <v>289</v>
      </c>
      <c r="B304" s="72"/>
      <c r="E304" s="16" t="e">
        <f>VLOOKUP(D304,'Validation rule'!$B$2:$H$1048576,2,FALSE)</f>
        <v>#N/A</v>
      </c>
      <c r="F304" s="13" t="e">
        <f>VLOOKUP(D304,'Validation rule'!$B$2:$H$1048576,3,FALSE)</f>
        <v>#N/A</v>
      </c>
      <c r="G304" s="13" t="e">
        <f>VLOOKUP(D304,'Validation rule'!$B$2:$H$1048576,4,FALSE)</f>
        <v>#N/A</v>
      </c>
      <c r="H304" s="17" t="e">
        <f>VLOOKUP(D304,'Validation rule'!$B$2:$H$1048576,5,FALSE)</f>
        <v>#N/A</v>
      </c>
      <c r="I304" s="17" t="e">
        <f>VLOOKUP(D304,'Validation rule'!$B$2:$H$1048576,6,FALSE)</f>
        <v>#N/A</v>
      </c>
      <c r="J304" s="17" t="e">
        <f>VLOOKUP(D304,'Validation rule'!$B$2:$H$1048576,7,FALSE)</f>
        <v>#N/A</v>
      </c>
      <c r="K304" s="17"/>
      <c r="L304" s="10"/>
    </row>
    <row r="305" spans="1:12" x14ac:dyDescent="0.25">
      <c r="A305">
        <v>290</v>
      </c>
      <c r="B305" s="72"/>
      <c r="E305" s="16" t="e">
        <f>VLOOKUP(D305,'Validation rule'!$B$2:$H$1048576,2,FALSE)</f>
        <v>#N/A</v>
      </c>
      <c r="F305" s="13" t="e">
        <f>VLOOKUP(D305,'Validation rule'!$B$2:$H$1048576,3,FALSE)</f>
        <v>#N/A</v>
      </c>
      <c r="G305" s="13" t="e">
        <f>VLOOKUP(D305,'Validation rule'!$B$2:$H$1048576,4,FALSE)</f>
        <v>#N/A</v>
      </c>
      <c r="H305" s="17" t="e">
        <f>VLOOKUP(D305,'Validation rule'!$B$2:$H$1048576,5,FALSE)</f>
        <v>#N/A</v>
      </c>
      <c r="I305" s="17" t="e">
        <f>VLOOKUP(D305,'Validation rule'!$B$2:$H$1048576,6,FALSE)</f>
        <v>#N/A</v>
      </c>
      <c r="J305" s="17" t="e">
        <f>VLOOKUP(D305,'Validation rule'!$B$2:$H$1048576,7,FALSE)</f>
        <v>#N/A</v>
      </c>
      <c r="K305" s="17"/>
      <c r="L305" s="10"/>
    </row>
    <row r="306" spans="1:12" x14ac:dyDescent="0.25">
      <c r="A306" s="13">
        <v>291</v>
      </c>
      <c r="B306" s="72"/>
      <c r="E306" s="16" t="e">
        <f>VLOOKUP(D306,'Validation rule'!$B$2:$H$1048576,2,FALSE)</f>
        <v>#N/A</v>
      </c>
      <c r="F306" s="13" t="e">
        <f>VLOOKUP(D306,'Validation rule'!$B$2:$H$1048576,3,FALSE)</f>
        <v>#N/A</v>
      </c>
      <c r="G306" s="13" t="e">
        <f>VLOOKUP(D306,'Validation rule'!$B$2:$H$1048576,4,FALSE)</f>
        <v>#N/A</v>
      </c>
      <c r="H306" s="17" t="e">
        <f>VLOOKUP(D306,'Validation rule'!$B$2:$H$1048576,5,FALSE)</f>
        <v>#N/A</v>
      </c>
      <c r="I306" s="17" t="e">
        <f>VLOOKUP(D306,'Validation rule'!$B$2:$H$1048576,6,FALSE)</f>
        <v>#N/A</v>
      </c>
      <c r="J306" s="17" t="e">
        <f>VLOOKUP(D306,'Validation rule'!$B$2:$H$1048576,7,FALSE)</f>
        <v>#N/A</v>
      </c>
      <c r="K306" s="17"/>
      <c r="L306" s="10"/>
    </row>
    <row r="307" spans="1:12" x14ac:dyDescent="0.25">
      <c r="A307" s="13">
        <v>292</v>
      </c>
      <c r="B307" s="72"/>
      <c r="E307" s="16" t="e">
        <f>VLOOKUP(D307,'Validation rule'!$B$2:$H$1048576,2,FALSE)</f>
        <v>#N/A</v>
      </c>
      <c r="F307" s="13" t="e">
        <f>VLOOKUP(D307,'Validation rule'!$B$2:$H$1048576,3,FALSE)</f>
        <v>#N/A</v>
      </c>
      <c r="G307" s="13" t="e">
        <f>VLOOKUP(D307,'Validation rule'!$B$2:$H$1048576,4,FALSE)</f>
        <v>#N/A</v>
      </c>
      <c r="H307" s="17" t="e">
        <f>VLOOKUP(D307,'Validation rule'!$B$2:$H$1048576,5,FALSE)</f>
        <v>#N/A</v>
      </c>
      <c r="I307" s="17" t="e">
        <f>VLOOKUP(D307,'Validation rule'!$B$2:$H$1048576,6,FALSE)</f>
        <v>#N/A</v>
      </c>
      <c r="J307" s="17" t="e">
        <f>VLOOKUP(D307,'Validation rule'!$B$2:$H$1048576,7,FALSE)</f>
        <v>#N/A</v>
      </c>
      <c r="K307" s="17"/>
      <c r="L307" s="10"/>
    </row>
    <row r="308" spans="1:12" x14ac:dyDescent="0.25">
      <c r="A308">
        <v>293</v>
      </c>
      <c r="B308" s="72"/>
      <c r="E308" s="16" t="e">
        <f>VLOOKUP(D308,'Validation rule'!$B$2:$H$1048576,2,FALSE)</f>
        <v>#N/A</v>
      </c>
      <c r="F308" s="13" t="e">
        <f>VLOOKUP(D308,'Validation rule'!$B$2:$H$1048576,3,FALSE)</f>
        <v>#N/A</v>
      </c>
      <c r="G308" s="13" t="e">
        <f>VLOOKUP(D308,'Validation rule'!$B$2:$H$1048576,4,FALSE)</f>
        <v>#N/A</v>
      </c>
      <c r="H308" s="17" t="e">
        <f>VLOOKUP(D308,'Validation rule'!$B$2:$H$1048576,5,FALSE)</f>
        <v>#N/A</v>
      </c>
      <c r="I308" s="17" t="e">
        <f>VLOOKUP(D308,'Validation rule'!$B$2:$H$1048576,6,FALSE)</f>
        <v>#N/A</v>
      </c>
      <c r="J308" s="17" t="e">
        <f>VLOOKUP(D308,'Validation rule'!$B$2:$H$1048576,7,FALSE)</f>
        <v>#N/A</v>
      </c>
      <c r="K308" s="17"/>
      <c r="L308" s="10"/>
    </row>
    <row r="309" spans="1:12" x14ac:dyDescent="0.25">
      <c r="A309" s="13">
        <v>294</v>
      </c>
      <c r="B309" s="72"/>
      <c r="E309" s="16" t="e">
        <f>VLOOKUP(D309,'Validation rule'!$B$2:$H$1048576,2,FALSE)</f>
        <v>#N/A</v>
      </c>
      <c r="F309" s="13" t="e">
        <f>VLOOKUP(D309,'Validation rule'!$B$2:$H$1048576,3,FALSE)</f>
        <v>#N/A</v>
      </c>
      <c r="G309" s="13" t="e">
        <f>VLOOKUP(D309,'Validation rule'!$B$2:$H$1048576,4,FALSE)</f>
        <v>#N/A</v>
      </c>
      <c r="H309" s="17" t="e">
        <f>VLOOKUP(D309,'Validation rule'!$B$2:$H$1048576,5,FALSE)</f>
        <v>#N/A</v>
      </c>
      <c r="I309" s="17" t="e">
        <f>VLOOKUP(D309,'Validation rule'!$B$2:$H$1048576,6,FALSE)</f>
        <v>#N/A</v>
      </c>
      <c r="J309" s="17" t="e">
        <f>VLOOKUP(D309,'Validation rule'!$B$2:$H$1048576,7,FALSE)</f>
        <v>#N/A</v>
      </c>
      <c r="K309" s="17"/>
      <c r="L309" s="10"/>
    </row>
    <row r="310" spans="1:12" x14ac:dyDescent="0.25">
      <c r="A310">
        <v>295</v>
      </c>
      <c r="B310" s="72"/>
      <c r="E310" s="16" t="e">
        <f>VLOOKUP(D310,'Validation rule'!$B$2:$H$1048576,2,FALSE)</f>
        <v>#N/A</v>
      </c>
      <c r="F310" s="13" t="e">
        <f>VLOOKUP(D310,'Validation rule'!$B$2:$H$1048576,3,FALSE)</f>
        <v>#N/A</v>
      </c>
      <c r="G310" s="13" t="e">
        <f>VLOOKUP(D310,'Validation rule'!$B$2:$H$1048576,4,FALSE)</f>
        <v>#N/A</v>
      </c>
      <c r="H310" s="17" t="e">
        <f>VLOOKUP(D310,'Validation rule'!$B$2:$H$1048576,5,FALSE)</f>
        <v>#N/A</v>
      </c>
      <c r="I310" s="17" t="e">
        <f>VLOOKUP(D310,'Validation rule'!$B$2:$H$1048576,6,FALSE)</f>
        <v>#N/A</v>
      </c>
      <c r="J310" s="17" t="e">
        <f>VLOOKUP(D310,'Validation rule'!$B$2:$H$1048576,7,FALSE)</f>
        <v>#N/A</v>
      </c>
      <c r="K310" s="17"/>
      <c r="L310" s="10"/>
    </row>
    <row r="311" spans="1:12" x14ac:dyDescent="0.25">
      <c r="A311" s="13">
        <v>296</v>
      </c>
      <c r="B311" s="72"/>
      <c r="E311" s="16" t="e">
        <f>VLOOKUP(D311,'Validation rule'!$B$2:$H$1048576,2,FALSE)</f>
        <v>#N/A</v>
      </c>
      <c r="F311" s="13" t="e">
        <f>VLOOKUP(D311,'Validation rule'!$B$2:$H$1048576,3,FALSE)</f>
        <v>#N/A</v>
      </c>
      <c r="G311" s="13" t="e">
        <f>VLOOKUP(D311,'Validation rule'!$B$2:$H$1048576,4,FALSE)</f>
        <v>#N/A</v>
      </c>
      <c r="H311" s="17" t="e">
        <f>VLOOKUP(D311,'Validation rule'!$B$2:$H$1048576,5,FALSE)</f>
        <v>#N/A</v>
      </c>
      <c r="I311" s="17" t="e">
        <f>VLOOKUP(D311,'Validation rule'!$B$2:$H$1048576,6,FALSE)</f>
        <v>#N/A</v>
      </c>
      <c r="J311" s="17" t="e">
        <f>VLOOKUP(D311,'Validation rule'!$B$2:$H$1048576,7,FALSE)</f>
        <v>#N/A</v>
      </c>
      <c r="K311" s="17"/>
      <c r="L311" s="10"/>
    </row>
    <row r="312" spans="1:12" x14ac:dyDescent="0.25">
      <c r="A312" s="13">
        <v>297</v>
      </c>
      <c r="B312" s="72"/>
      <c r="E312" s="16" t="e">
        <f>VLOOKUP(D312,'Validation rule'!$B$2:$H$1048576,2,FALSE)</f>
        <v>#N/A</v>
      </c>
      <c r="F312" s="13" t="e">
        <f>VLOOKUP(D312,'Validation rule'!$B$2:$H$1048576,3,FALSE)</f>
        <v>#N/A</v>
      </c>
      <c r="G312" s="13" t="e">
        <f>VLOOKUP(D312,'Validation rule'!$B$2:$H$1048576,4,FALSE)</f>
        <v>#N/A</v>
      </c>
      <c r="H312" s="17" t="e">
        <f>VLOOKUP(D312,'Validation rule'!$B$2:$H$1048576,5,FALSE)</f>
        <v>#N/A</v>
      </c>
      <c r="I312" s="17" t="e">
        <f>VLOOKUP(D312,'Validation rule'!$B$2:$H$1048576,6,FALSE)</f>
        <v>#N/A</v>
      </c>
      <c r="J312" s="17" t="e">
        <f>VLOOKUP(D312,'Validation rule'!$B$2:$H$1048576,7,FALSE)</f>
        <v>#N/A</v>
      </c>
      <c r="K312" s="17"/>
      <c r="L312" s="10"/>
    </row>
    <row r="313" spans="1:12" x14ac:dyDescent="0.25">
      <c r="A313">
        <v>298</v>
      </c>
      <c r="B313" s="72"/>
      <c r="E313" s="16" t="e">
        <f>VLOOKUP(D313,'Validation rule'!$B$2:$H$1048576,2,FALSE)</f>
        <v>#N/A</v>
      </c>
      <c r="F313" s="13" t="e">
        <f>VLOOKUP(D313,'Validation rule'!$B$2:$H$1048576,3,FALSE)</f>
        <v>#N/A</v>
      </c>
      <c r="G313" s="13" t="e">
        <f>VLOOKUP(D313,'Validation rule'!$B$2:$H$1048576,4,FALSE)</f>
        <v>#N/A</v>
      </c>
      <c r="H313" s="17" t="e">
        <f>VLOOKUP(D313,'Validation rule'!$B$2:$H$1048576,5,FALSE)</f>
        <v>#N/A</v>
      </c>
      <c r="I313" s="17" t="e">
        <f>VLOOKUP(D313,'Validation rule'!$B$2:$H$1048576,6,FALSE)</f>
        <v>#N/A</v>
      </c>
      <c r="J313" s="17" t="e">
        <f>VLOOKUP(D313,'Validation rule'!$B$2:$H$1048576,7,FALSE)</f>
        <v>#N/A</v>
      </c>
      <c r="K313" s="17"/>
      <c r="L313" s="10"/>
    </row>
    <row r="314" spans="1:12" x14ac:dyDescent="0.25">
      <c r="A314" s="13">
        <v>299</v>
      </c>
      <c r="B314" s="72"/>
      <c r="E314" s="16" t="e">
        <f>VLOOKUP(D314,'Validation rule'!$B$2:$H$1048576,2,FALSE)</f>
        <v>#N/A</v>
      </c>
      <c r="F314" s="13" t="e">
        <f>VLOOKUP(D314,'Validation rule'!$B$2:$H$1048576,3,FALSE)</f>
        <v>#N/A</v>
      </c>
      <c r="G314" s="13" t="e">
        <f>VLOOKUP(D314,'Validation rule'!$B$2:$H$1048576,4,FALSE)</f>
        <v>#N/A</v>
      </c>
      <c r="H314" s="17" t="e">
        <f>VLOOKUP(D314,'Validation rule'!$B$2:$H$1048576,5,FALSE)</f>
        <v>#N/A</v>
      </c>
      <c r="I314" s="17" t="e">
        <f>VLOOKUP(D314,'Validation rule'!$B$2:$H$1048576,6,FALSE)</f>
        <v>#N/A</v>
      </c>
      <c r="J314" s="17" t="e">
        <f>VLOOKUP(D314,'Validation rule'!$B$2:$H$1048576,7,FALSE)</f>
        <v>#N/A</v>
      </c>
      <c r="K314" s="17"/>
      <c r="L314" s="10"/>
    </row>
    <row r="315" spans="1:12" x14ac:dyDescent="0.25">
      <c r="A315">
        <v>300</v>
      </c>
      <c r="B315" s="72"/>
      <c r="E315" s="16" t="e">
        <f>VLOOKUP(D315,'Validation rule'!$B$2:$H$1048576,2,FALSE)</f>
        <v>#N/A</v>
      </c>
      <c r="F315" s="13" t="e">
        <f>VLOOKUP(D315,'Validation rule'!$B$2:$H$1048576,3,FALSE)</f>
        <v>#N/A</v>
      </c>
      <c r="G315" s="13" t="e">
        <f>VLOOKUP(D315,'Validation rule'!$B$2:$H$1048576,4,FALSE)</f>
        <v>#N/A</v>
      </c>
      <c r="H315" s="17" t="e">
        <f>VLOOKUP(D315,'Validation rule'!$B$2:$H$1048576,5,FALSE)</f>
        <v>#N/A</v>
      </c>
      <c r="I315" s="17" t="e">
        <f>VLOOKUP(D315,'Validation rule'!$B$2:$H$1048576,6,FALSE)</f>
        <v>#N/A</v>
      </c>
      <c r="J315" s="17" t="e">
        <f>VLOOKUP(D315,'Validation rule'!$B$2:$H$1048576,7,FALSE)</f>
        <v>#N/A</v>
      </c>
      <c r="K315" s="17"/>
      <c r="L315" s="10"/>
    </row>
    <row r="316" spans="1:12" x14ac:dyDescent="0.25">
      <c r="A316" s="13">
        <v>301</v>
      </c>
      <c r="B316" s="72"/>
      <c r="E316" s="16" t="e">
        <f>VLOOKUP(D316,'Validation rule'!$B$2:$H$1048576,2,FALSE)</f>
        <v>#N/A</v>
      </c>
      <c r="F316" s="13" t="e">
        <f>VLOOKUP(D316,'Validation rule'!$B$2:$H$1048576,3,FALSE)</f>
        <v>#N/A</v>
      </c>
      <c r="G316" s="13" t="e">
        <f>VLOOKUP(D316,'Validation rule'!$B$2:$H$1048576,4,FALSE)</f>
        <v>#N/A</v>
      </c>
      <c r="H316" s="17" t="e">
        <f>VLOOKUP(D316,'Validation rule'!$B$2:$H$1048576,5,FALSE)</f>
        <v>#N/A</v>
      </c>
      <c r="I316" s="17" t="e">
        <f>VLOOKUP(D316,'Validation rule'!$B$2:$H$1048576,6,FALSE)</f>
        <v>#N/A</v>
      </c>
      <c r="J316" s="17" t="e">
        <f>VLOOKUP(D316,'Validation rule'!$B$2:$H$1048576,7,FALSE)</f>
        <v>#N/A</v>
      </c>
      <c r="K316" s="17"/>
      <c r="L316" s="10"/>
    </row>
    <row r="317" spans="1:12" x14ac:dyDescent="0.25">
      <c r="A317" s="13">
        <v>302</v>
      </c>
      <c r="B317" s="72"/>
      <c r="E317" s="16" t="e">
        <f>VLOOKUP(D317,'Validation rule'!$B$2:$H$1048576,2,FALSE)</f>
        <v>#N/A</v>
      </c>
      <c r="F317" s="13" t="e">
        <f>VLOOKUP(D317,'Validation rule'!$B$2:$H$1048576,3,FALSE)</f>
        <v>#N/A</v>
      </c>
      <c r="G317" s="13" t="e">
        <f>VLOOKUP(D317,'Validation rule'!$B$2:$H$1048576,4,FALSE)</f>
        <v>#N/A</v>
      </c>
      <c r="H317" s="17" t="e">
        <f>VLOOKUP(D317,'Validation rule'!$B$2:$H$1048576,5,FALSE)</f>
        <v>#N/A</v>
      </c>
      <c r="I317" s="17" t="e">
        <f>VLOOKUP(D317,'Validation rule'!$B$2:$H$1048576,6,FALSE)</f>
        <v>#N/A</v>
      </c>
      <c r="J317" s="17" t="e">
        <f>VLOOKUP(D317,'Validation rule'!$B$2:$H$1048576,7,FALSE)</f>
        <v>#N/A</v>
      </c>
      <c r="K317" s="17"/>
      <c r="L317" s="10"/>
    </row>
    <row r="318" spans="1:12" x14ac:dyDescent="0.25">
      <c r="A318">
        <v>303</v>
      </c>
      <c r="B318" s="72"/>
      <c r="E318" s="16" t="e">
        <f>VLOOKUP(D318,'Validation rule'!$B$2:$H$1048576,2,FALSE)</f>
        <v>#N/A</v>
      </c>
      <c r="F318" s="13" t="e">
        <f>VLOOKUP(D318,'Validation rule'!$B$2:$H$1048576,3,FALSE)</f>
        <v>#N/A</v>
      </c>
      <c r="G318" s="13" t="e">
        <f>VLOOKUP(D318,'Validation rule'!$B$2:$H$1048576,4,FALSE)</f>
        <v>#N/A</v>
      </c>
      <c r="H318" s="17" t="e">
        <f>VLOOKUP(D318,'Validation rule'!$B$2:$H$1048576,5,FALSE)</f>
        <v>#N/A</v>
      </c>
      <c r="I318" s="17" t="e">
        <f>VLOOKUP(D318,'Validation rule'!$B$2:$H$1048576,6,FALSE)</f>
        <v>#N/A</v>
      </c>
      <c r="J318" s="17" t="e">
        <f>VLOOKUP(D318,'Validation rule'!$B$2:$H$1048576,7,FALSE)</f>
        <v>#N/A</v>
      </c>
      <c r="K318" s="17"/>
      <c r="L318" s="10"/>
    </row>
    <row r="319" spans="1:12" x14ac:dyDescent="0.25">
      <c r="A319" s="13">
        <v>304</v>
      </c>
      <c r="B319" s="72"/>
      <c r="E319" s="16" t="e">
        <f>VLOOKUP(D319,'Validation rule'!$B$2:$H$1048576,2,FALSE)</f>
        <v>#N/A</v>
      </c>
      <c r="F319" s="13" t="e">
        <f>VLOOKUP(D319,'Validation rule'!$B$2:$H$1048576,3,FALSE)</f>
        <v>#N/A</v>
      </c>
      <c r="G319" s="13" t="e">
        <f>VLOOKUP(D319,'Validation rule'!$B$2:$H$1048576,4,FALSE)</f>
        <v>#N/A</v>
      </c>
      <c r="H319" s="17" t="e">
        <f>VLOOKUP(D319,'Validation rule'!$B$2:$H$1048576,5,FALSE)</f>
        <v>#N/A</v>
      </c>
      <c r="I319" s="17" t="e">
        <f>VLOOKUP(D319,'Validation rule'!$B$2:$H$1048576,6,FALSE)</f>
        <v>#N/A</v>
      </c>
      <c r="J319" s="17" t="e">
        <f>VLOOKUP(D319,'Validation rule'!$B$2:$H$1048576,7,FALSE)</f>
        <v>#N/A</v>
      </c>
      <c r="K319" s="17"/>
      <c r="L319" s="10"/>
    </row>
    <row r="320" spans="1:12" x14ac:dyDescent="0.25">
      <c r="A320">
        <v>305</v>
      </c>
      <c r="B320" s="72"/>
      <c r="E320" s="16" t="e">
        <f>VLOOKUP(D320,'Validation rule'!$B$2:$H$1048576,2,FALSE)</f>
        <v>#N/A</v>
      </c>
      <c r="F320" s="13" t="e">
        <f>VLOOKUP(D320,'Validation rule'!$B$2:$H$1048576,3,FALSE)</f>
        <v>#N/A</v>
      </c>
      <c r="G320" s="13" t="e">
        <f>VLOOKUP(D320,'Validation rule'!$B$2:$H$1048576,4,FALSE)</f>
        <v>#N/A</v>
      </c>
      <c r="H320" s="17" t="e">
        <f>VLOOKUP(D320,'Validation rule'!$B$2:$H$1048576,5,FALSE)</f>
        <v>#N/A</v>
      </c>
      <c r="I320" s="17" t="e">
        <f>VLOOKUP(D320,'Validation rule'!$B$2:$H$1048576,6,FALSE)</f>
        <v>#N/A</v>
      </c>
      <c r="J320" s="17" t="e">
        <f>VLOOKUP(D320,'Validation rule'!$B$2:$H$1048576,7,FALSE)</f>
        <v>#N/A</v>
      </c>
      <c r="K320" s="17"/>
      <c r="L320" s="10"/>
    </row>
    <row r="321" spans="1:12" x14ac:dyDescent="0.25">
      <c r="A321" s="13">
        <v>306</v>
      </c>
      <c r="B321" s="72"/>
      <c r="E321" s="16" t="e">
        <f>VLOOKUP(D321,'Validation rule'!$B$2:$H$1048576,2,FALSE)</f>
        <v>#N/A</v>
      </c>
      <c r="F321" s="13" t="e">
        <f>VLOOKUP(D321,'Validation rule'!$B$2:$H$1048576,3,FALSE)</f>
        <v>#N/A</v>
      </c>
      <c r="G321" s="13" t="e">
        <f>VLOOKUP(D321,'Validation rule'!$B$2:$H$1048576,4,FALSE)</f>
        <v>#N/A</v>
      </c>
      <c r="H321" s="17" t="e">
        <f>VLOOKUP(D321,'Validation rule'!$B$2:$H$1048576,5,FALSE)</f>
        <v>#N/A</v>
      </c>
      <c r="I321" s="17" t="e">
        <f>VLOOKUP(D321,'Validation rule'!$B$2:$H$1048576,6,FALSE)</f>
        <v>#N/A</v>
      </c>
      <c r="J321" s="17" t="e">
        <f>VLOOKUP(D321,'Validation rule'!$B$2:$H$1048576,7,FALSE)</f>
        <v>#N/A</v>
      </c>
      <c r="K321" s="17"/>
      <c r="L321" s="10"/>
    </row>
    <row r="322" spans="1:12" x14ac:dyDescent="0.25">
      <c r="A322" s="13">
        <v>307</v>
      </c>
      <c r="B322" s="72"/>
      <c r="E322" s="16" t="e">
        <f>VLOOKUP(D322,'Validation rule'!$B$2:$H$1048576,2,FALSE)</f>
        <v>#N/A</v>
      </c>
      <c r="F322" s="13" t="e">
        <f>VLOOKUP(D322,'Validation rule'!$B$2:$H$1048576,3,FALSE)</f>
        <v>#N/A</v>
      </c>
      <c r="G322" s="13" t="e">
        <f>VLOOKUP(D322,'Validation rule'!$B$2:$H$1048576,4,FALSE)</f>
        <v>#N/A</v>
      </c>
      <c r="H322" s="17" t="e">
        <f>VLOOKUP(D322,'Validation rule'!$B$2:$H$1048576,5,FALSE)</f>
        <v>#N/A</v>
      </c>
      <c r="I322" s="17" t="e">
        <f>VLOOKUP(D322,'Validation rule'!$B$2:$H$1048576,6,FALSE)</f>
        <v>#N/A</v>
      </c>
      <c r="J322" s="17" t="e">
        <f>VLOOKUP(D322,'Validation rule'!$B$2:$H$1048576,7,FALSE)</f>
        <v>#N/A</v>
      </c>
      <c r="K322" s="17"/>
      <c r="L322" s="10"/>
    </row>
    <row r="323" spans="1:12" x14ac:dyDescent="0.25">
      <c r="A323">
        <v>308</v>
      </c>
      <c r="B323" s="72"/>
      <c r="E323" s="16" t="e">
        <f>VLOOKUP(D323,'Validation rule'!$B$2:$H$1048576,2,FALSE)</f>
        <v>#N/A</v>
      </c>
      <c r="F323" s="13" t="e">
        <f>VLOOKUP(D323,'Validation rule'!$B$2:$H$1048576,3,FALSE)</f>
        <v>#N/A</v>
      </c>
      <c r="G323" s="13" t="e">
        <f>VLOOKUP(D323,'Validation rule'!$B$2:$H$1048576,4,FALSE)</f>
        <v>#N/A</v>
      </c>
      <c r="H323" s="17" t="e">
        <f>VLOOKUP(D323,'Validation rule'!$B$2:$H$1048576,5,FALSE)</f>
        <v>#N/A</v>
      </c>
      <c r="I323" s="17" t="e">
        <f>VLOOKUP(D323,'Validation rule'!$B$2:$H$1048576,6,FALSE)</f>
        <v>#N/A</v>
      </c>
      <c r="J323" s="17" t="e">
        <f>VLOOKUP(D323,'Validation rule'!$B$2:$H$1048576,7,FALSE)</f>
        <v>#N/A</v>
      </c>
      <c r="K323" s="17"/>
      <c r="L323" s="10"/>
    </row>
    <row r="324" spans="1:12" x14ac:dyDescent="0.25">
      <c r="A324" s="13">
        <v>309</v>
      </c>
      <c r="B324" s="72"/>
      <c r="E324" s="16" t="e">
        <f>VLOOKUP(D324,'Validation rule'!$B$2:$H$1048576,2,FALSE)</f>
        <v>#N/A</v>
      </c>
      <c r="F324" s="13" t="e">
        <f>VLOOKUP(D324,'Validation rule'!$B$2:$H$1048576,3,FALSE)</f>
        <v>#N/A</v>
      </c>
      <c r="G324" s="13" t="e">
        <f>VLOOKUP(D324,'Validation rule'!$B$2:$H$1048576,4,FALSE)</f>
        <v>#N/A</v>
      </c>
      <c r="H324" s="17" t="e">
        <f>VLOOKUP(D324,'Validation rule'!$B$2:$H$1048576,5,FALSE)</f>
        <v>#N/A</v>
      </c>
      <c r="I324" s="17" t="e">
        <f>VLOOKUP(D324,'Validation rule'!$B$2:$H$1048576,6,FALSE)</f>
        <v>#N/A</v>
      </c>
      <c r="J324" s="17" t="e">
        <f>VLOOKUP(D324,'Validation rule'!$B$2:$H$1048576,7,FALSE)</f>
        <v>#N/A</v>
      </c>
      <c r="K324" s="17"/>
      <c r="L324" s="10"/>
    </row>
    <row r="325" spans="1:12" x14ac:dyDescent="0.25">
      <c r="A325">
        <v>310</v>
      </c>
      <c r="B325" s="72"/>
      <c r="E325" s="16" t="e">
        <f>VLOOKUP(D325,'Validation rule'!$B$2:$H$1048576,2,FALSE)</f>
        <v>#N/A</v>
      </c>
      <c r="F325" s="13" t="e">
        <f>VLOOKUP(D325,'Validation rule'!$B$2:$H$1048576,3,FALSE)</f>
        <v>#N/A</v>
      </c>
      <c r="G325" s="13" t="e">
        <f>VLOOKUP(D325,'Validation rule'!$B$2:$H$1048576,4,FALSE)</f>
        <v>#N/A</v>
      </c>
      <c r="H325" s="17" t="e">
        <f>VLOOKUP(D325,'Validation rule'!$B$2:$H$1048576,5,FALSE)</f>
        <v>#N/A</v>
      </c>
      <c r="I325" s="17" t="e">
        <f>VLOOKUP(D325,'Validation rule'!$B$2:$H$1048576,6,FALSE)</f>
        <v>#N/A</v>
      </c>
      <c r="J325" s="17" t="e">
        <f>VLOOKUP(D325,'Validation rule'!$B$2:$H$1048576,7,FALSE)</f>
        <v>#N/A</v>
      </c>
      <c r="K325" s="17"/>
      <c r="L325" s="10"/>
    </row>
    <row r="326" spans="1:12" x14ac:dyDescent="0.25">
      <c r="A326" s="13">
        <v>311</v>
      </c>
      <c r="B326" s="72"/>
      <c r="E326" s="16" t="e">
        <f>VLOOKUP(D326,'Validation rule'!$B$2:$H$1048576,2,FALSE)</f>
        <v>#N/A</v>
      </c>
      <c r="F326" s="13" t="e">
        <f>VLOOKUP(D326,'Validation rule'!$B$2:$H$1048576,3,FALSE)</f>
        <v>#N/A</v>
      </c>
      <c r="G326" s="13" t="e">
        <f>VLOOKUP(D326,'Validation rule'!$B$2:$H$1048576,4,FALSE)</f>
        <v>#N/A</v>
      </c>
      <c r="H326" s="17" t="e">
        <f>VLOOKUP(D326,'Validation rule'!$B$2:$H$1048576,5,FALSE)</f>
        <v>#N/A</v>
      </c>
      <c r="I326" s="17" t="e">
        <f>VLOOKUP(D326,'Validation rule'!$B$2:$H$1048576,6,FALSE)</f>
        <v>#N/A</v>
      </c>
      <c r="J326" s="17" t="e">
        <f>VLOOKUP(D326,'Validation rule'!$B$2:$H$1048576,7,FALSE)</f>
        <v>#N/A</v>
      </c>
      <c r="K326" s="17"/>
      <c r="L326" s="10"/>
    </row>
    <row r="327" spans="1:12" x14ac:dyDescent="0.25">
      <c r="A327" s="13">
        <v>312</v>
      </c>
      <c r="B327" s="72"/>
      <c r="E327" s="16" t="e">
        <f>VLOOKUP(D327,'Validation rule'!$B$2:$H$1048576,2,FALSE)</f>
        <v>#N/A</v>
      </c>
      <c r="F327" s="13" t="e">
        <f>VLOOKUP(D327,'Validation rule'!$B$2:$H$1048576,3,FALSE)</f>
        <v>#N/A</v>
      </c>
      <c r="G327" s="13" t="e">
        <f>VLOOKUP(D327,'Validation rule'!$B$2:$H$1048576,4,FALSE)</f>
        <v>#N/A</v>
      </c>
      <c r="H327" s="17" t="e">
        <f>VLOOKUP(D327,'Validation rule'!$B$2:$H$1048576,5,FALSE)</f>
        <v>#N/A</v>
      </c>
      <c r="I327" s="17" t="e">
        <f>VLOOKUP(D327,'Validation rule'!$B$2:$H$1048576,6,FALSE)</f>
        <v>#N/A</v>
      </c>
      <c r="J327" s="17" t="e">
        <f>VLOOKUP(D327,'Validation rule'!$B$2:$H$1048576,7,FALSE)</f>
        <v>#N/A</v>
      </c>
      <c r="K327" s="17"/>
      <c r="L327" s="10"/>
    </row>
    <row r="328" spans="1:12" x14ac:dyDescent="0.25">
      <c r="A328">
        <v>313</v>
      </c>
      <c r="B328" s="72"/>
      <c r="E328" s="16" t="e">
        <f>VLOOKUP(D328,'Validation rule'!$B$2:$H$1048576,2,FALSE)</f>
        <v>#N/A</v>
      </c>
      <c r="F328" s="13" t="e">
        <f>VLOOKUP(D328,'Validation rule'!$B$2:$H$1048576,3,FALSE)</f>
        <v>#N/A</v>
      </c>
      <c r="G328" s="13" t="e">
        <f>VLOOKUP(D328,'Validation rule'!$B$2:$H$1048576,4,FALSE)</f>
        <v>#N/A</v>
      </c>
      <c r="H328" s="17" t="e">
        <f>VLOOKUP(D328,'Validation rule'!$B$2:$H$1048576,5,FALSE)</f>
        <v>#N/A</v>
      </c>
      <c r="I328" s="17" t="e">
        <f>VLOOKUP(D328,'Validation rule'!$B$2:$H$1048576,6,FALSE)</f>
        <v>#N/A</v>
      </c>
      <c r="J328" s="17" t="e">
        <f>VLOOKUP(D328,'Validation rule'!$B$2:$H$1048576,7,FALSE)</f>
        <v>#N/A</v>
      </c>
      <c r="K328" s="17"/>
      <c r="L328" s="10"/>
    </row>
    <row r="329" spans="1:12" x14ac:dyDescent="0.25">
      <c r="A329" s="13">
        <v>314</v>
      </c>
      <c r="B329" s="72"/>
      <c r="E329" s="16" t="e">
        <f>VLOOKUP(D329,'Validation rule'!$B$2:$H$1048576,2,FALSE)</f>
        <v>#N/A</v>
      </c>
      <c r="F329" s="13" t="e">
        <f>VLOOKUP(D329,'Validation rule'!$B$2:$H$1048576,3,FALSE)</f>
        <v>#N/A</v>
      </c>
      <c r="G329" s="13" t="e">
        <f>VLOOKUP(D329,'Validation rule'!$B$2:$H$1048576,4,FALSE)</f>
        <v>#N/A</v>
      </c>
      <c r="H329" s="17" t="e">
        <f>VLOOKUP(D329,'Validation rule'!$B$2:$H$1048576,5,FALSE)</f>
        <v>#N/A</v>
      </c>
      <c r="I329" s="17" t="e">
        <f>VLOOKUP(D329,'Validation rule'!$B$2:$H$1048576,6,FALSE)</f>
        <v>#N/A</v>
      </c>
      <c r="J329" s="17" t="e">
        <f>VLOOKUP(D329,'Validation rule'!$B$2:$H$1048576,7,FALSE)</f>
        <v>#N/A</v>
      </c>
      <c r="K329" s="17"/>
      <c r="L329" s="10"/>
    </row>
    <row r="330" spans="1:12" ht="32.25" customHeight="1" x14ac:dyDescent="0.25">
      <c r="A330">
        <v>315</v>
      </c>
      <c r="B330" s="72"/>
      <c r="E330" s="16" t="e">
        <f>VLOOKUP(D330,'Validation rule'!$B$2:$H$1048576,2,FALSE)</f>
        <v>#N/A</v>
      </c>
      <c r="F330" s="13" t="e">
        <f>VLOOKUP(D330,'Validation rule'!$B$2:$H$1048576,3,FALSE)</f>
        <v>#N/A</v>
      </c>
      <c r="G330" s="13" t="e">
        <f>VLOOKUP(D330,'Validation rule'!$B$2:$H$1048576,4,FALSE)</f>
        <v>#N/A</v>
      </c>
      <c r="H330" s="17" t="e">
        <f>VLOOKUP(D330,'Validation rule'!$B$2:$H$1048576,5,FALSE)</f>
        <v>#N/A</v>
      </c>
      <c r="I330" s="17" t="e">
        <f>VLOOKUP(D330,'Validation rule'!$B$2:$H$1048576,6,FALSE)</f>
        <v>#N/A</v>
      </c>
      <c r="J330" s="17" t="e">
        <f>VLOOKUP(D330,'Validation rule'!$B$2:$H$1048576,7,FALSE)</f>
        <v>#N/A</v>
      </c>
      <c r="K330" s="17"/>
      <c r="L330" s="10"/>
    </row>
    <row r="331" spans="1:12" x14ac:dyDescent="0.25">
      <c r="A331" s="13">
        <v>316</v>
      </c>
      <c r="B331" s="72"/>
      <c r="E331" s="16" t="e">
        <f>VLOOKUP(D331,'Validation rule'!$B$2:$H$1048576,2,FALSE)</f>
        <v>#N/A</v>
      </c>
      <c r="F331" s="13" t="e">
        <f>VLOOKUP(D331,'Validation rule'!$B$2:$H$1048576,3,FALSE)</f>
        <v>#N/A</v>
      </c>
      <c r="G331" s="13" t="e">
        <f>VLOOKUP(D331,'Validation rule'!$B$2:$H$1048576,4,FALSE)</f>
        <v>#N/A</v>
      </c>
      <c r="H331" s="17" t="e">
        <f>VLOOKUP(D331,'Validation rule'!$B$2:$H$1048576,5,FALSE)</f>
        <v>#N/A</v>
      </c>
      <c r="I331" s="17" t="e">
        <f>VLOOKUP(D331,'Validation rule'!$B$2:$H$1048576,6,FALSE)</f>
        <v>#N/A</v>
      </c>
      <c r="J331" s="17" t="e">
        <f>VLOOKUP(D331,'Validation rule'!$B$2:$H$1048576,7,FALSE)</f>
        <v>#N/A</v>
      </c>
      <c r="K331" s="17"/>
      <c r="L331" s="10"/>
    </row>
    <row r="332" spans="1:12" x14ac:dyDescent="0.25">
      <c r="A332" s="13">
        <v>317</v>
      </c>
      <c r="B332" s="72"/>
      <c r="E332" s="16" t="e">
        <f>VLOOKUP(D332,'Validation rule'!$B$2:$H$1048576,2,FALSE)</f>
        <v>#N/A</v>
      </c>
      <c r="F332" s="13" t="e">
        <f>VLOOKUP(D332,'Validation rule'!$B$2:$H$1048576,3,FALSE)</f>
        <v>#N/A</v>
      </c>
      <c r="G332" s="13" t="e">
        <f>VLOOKUP(D332,'Validation rule'!$B$2:$H$1048576,4,FALSE)</f>
        <v>#N/A</v>
      </c>
      <c r="H332" s="17" t="e">
        <f>VLOOKUP(D332,'Validation rule'!$B$2:$H$1048576,5,FALSE)</f>
        <v>#N/A</v>
      </c>
      <c r="I332" s="17" t="e">
        <f>VLOOKUP(D332,'Validation rule'!$B$2:$H$1048576,6,FALSE)</f>
        <v>#N/A</v>
      </c>
      <c r="J332" s="17" t="e">
        <f>VLOOKUP(D332,'Validation rule'!$B$2:$H$1048576,7,FALSE)</f>
        <v>#N/A</v>
      </c>
      <c r="K332" s="17"/>
      <c r="L332" s="10"/>
    </row>
    <row r="333" spans="1:12" x14ac:dyDescent="0.25">
      <c r="A333">
        <v>318</v>
      </c>
      <c r="B333" s="72"/>
      <c r="E333" s="16" t="e">
        <f>VLOOKUP(D333,'Validation rule'!$B$2:$H$1048576,2,FALSE)</f>
        <v>#N/A</v>
      </c>
      <c r="F333" s="13" t="e">
        <f>VLOOKUP(D333,'Validation rule'!$B$2:$H$1048576,3,FALSE)</f>
        <v>#N/A</v>
      </c>
      <c r="G333" s="13" t="e">
        <f>VLOOKUP(D333,'Validation rule'!$B$2:$H$1048576,4,FALSE)</f>
        <v>#N/A</v>
      </c>
      <c r="H333" s="17" t="e">
        <f>VLOOKUP(D333,'Validation rule'!$B$2:$H$1048576,5,FALSE)</f>
        <v>#N/A</v>
      </c>
      <c r="I333" s="17" t="e">
        <f>VLOOKUP(D333,'Validation rule'!$B$2:$H$1048576,6,FALSE)</f>
        <v>#N/A</v>
      </c>
      <c r="J333" s="17" t="e">
        <f>VLOOKUP(D333,'Validation rule'!$B$2:$H$1048576,7,FALSE)</f>
        <v>#N/A</v>
      </c>
      <c r="K333" s="17"/>
      <c r="L333" s="10"/>
    </row>
    <row r="334" spans="1:12" x14ac:dyDescent="0.25">
      <c r="A334" s="13">
        <v>319</v>
      </c>
      <c r="B334" s="72"/>
      <c r="E334" s="16" t="e">
        <f>VLOOKUP(D334,'Validation rule'!$B$2:$H$1048576,2,FALSE)</f>
        <v>#N/A</v>
      </c>
      <c r="F334" s="13" t="e">
        <f>VLOOKUP(D334,'Validation rule'!$B$2:$H$1048576,3,FALSE)</f>
        <v>#N/A</v>
      </c>
      <c r="G334" s="13" t="e">
        <f>VLOOKUP(D334,'Validation rule'!$B$2:$H$1048576,4,FALSE)</f>
        <v>#N/A</v>
      </c>
      <c r="H334" s="17" t="e">
        <f>VLOOKUP(D334,'Validation rule'!$B$2:$H$1048576,5,FALSE)</f>
        <v>#N/A</v>
      </c>
      <c r="I334" s="17" t="e">
        <f>VLOOKUP(D334,'Validation rule'!$B$2:$H$1048576,6,FALSE)</f>
        <v>#N/A</v>
      </c>
      <c r="J334" s="17" t="e">
        <f>VLOOKUP(D334,'Validation rule'!$B$2:$H$1048576,7,FALSE)</f>
        <v>#N/A</v>
      </c>
      <c r="K334" s="17"/>
      <c r="L334" s="10"/>
    </row>
    <row r="335" spans="1:12" x14ac:dyDescent="0.25">
      <c r="A335">
        <v>320</v>
      </c>
      <c r="B335" s="72"/>
      <c r="E335" s="16" t="e">
        <f>VLOOKUP(D335,'Validation rule'!$B$2:$H$1048576,2,FALSE)</f>
        <v>#N/A</v>
      </c>
      <c r="F335" s="13" t="e">
        <f>VLOOKUP(D335,'Validation rule'!$B$2:$H$1048576,3,FALSE)</f>
        <v>#N/A</v>
      </c>
      <c r="G335" s="13" t="e">
        <f>VLOOKUP(D335,'Validation rule'!$B$2:$H$1048576,4,FALSE)</f>
        <v>#N/A</v>
      </c>
      <c r="H335" s="17" t="e">
        <f>VLOOKUP(D335,'Validation rule'!$B$2:$H$1048576,5,FALSE)</f>
        <v>#N/A</v>
      </c>
      <c r="I335" s="17" t="e">
        <f>VLOOKUP(D335,'Validation rule'!$B$2:$H$1048576,6,FALSE)</f>
        <v>#N/A</v>
      </c>
      <c r="J335" s="17" t="e">
        <f>VLOOKUP(D335,'Validation rule'!$B$2:$H$1048576,7,FALSE)</f>
        <v>#N/A</v>
      </c>
      <c r="K335" s="17"/>
      <c r="L335" s="10"/>
    </row>
    <row r="336" spans="1:12" x14ac:dyDescent="0.25">
      <c r="A336" s="13">
        <v>321</v>
      </c>
      <c r="B336" s="72"/>
      <c r="E336" s="16" t="e">
        <f>VLOOKUP(D336,'Validation rule'!$B$2:$H$1048576,2,FALSE)</f>
        <v>#N/A</v>
      </c>
      <c r="F336" s="13" t="e">
        <f>VLOOKUP(D336,'Validation rule'!$B$2:$H$1048576,3,FALSE)</f>
        <v>#N/A</v>
      </c>
      <c r="G336" s="13" t="e">
        <f>VLOOKUP(D336,'Validation rule'!$B$2:$H$1048576,4,FALSE)</f>
        <v>#N/A</v>
      </c>
      <c r="H336" s="17" t="e">
        <f>VLOOKUP(D336,'Validation rule'!$B$2:$H$1048576,5,FALSE)</f>
        <v>#N/A</v>
      </c>
      <c r="I336" s="17" t="e">
        <f>VLOOKUP(D336,'Validation rule'!$B$2:$H$1048576,6,FALSE)</f>
        <v>#N/A</v>
      </c>
      <c r="J336" s="17" t="e">
        <f>VLOOKUP(D336,'Validation rule'!$B$2:$H$1048576,7,FALSE)</f>
        <v>#N/A</v>
      </c>
      <c r="K336" s="17"/>
      <c r="L336" s="10"/>
    </row>
    <row r="337" spans="1:12" x14ac:dyDescent="0.25">
      <c r="A337" s="13">
        <v>322</v>
      </c>
      <c r="B337" s="72"/>
      <c r="E337" s="16" t="e">
        <f>VLOOKUP(D337,'Validation rule'!$B$2:$H$1048576,2,FALSE)</f>
        <v>#N/A</v>
      </c>
      <c r="F337" s="13" t="e">
        <f>VLOOKUP(D337,'Validation rule'!$B$2:$H$1048576,3,FALSE)</f>
        <v>#N/A</v>
      </c>
      <c r="G337" s="13" t="e">
        <f>VLOOKUP(D337,'Validation rule'!$B$2:$H$1048576,4,FALSE)</f>
        <v>#N/A</v>
      </c>
      <c r="H337" s="17" t="e">
        <f>VLOOKUP(D337,'Validation rule'!$B$2:$H$1048576,5,FALSE)</f>
        <v>#N/A</v>
      </c>
      <c r="I337" s="17" t="e">
        <f>VLOOKUP(D337,'Validation rule'!$B$2:$H$1048576,6,FALSE)</f>
        <v>#N/A</v>
      </c>
      <c r="J337" s="17" t="e">
        <f>VLOOKUP(D337,'Validation rule'!$B$2:$H$1048576,7,FALSE)</f>
        <v>#N/A</v>
      </c>
      <c r="K337" s="17"/>
      <c r="L337" s="10"/>
    </row>
    <row r="338" spans="1:12" x14ac:dyDescent="0.25">
      <c r="A338">
        <v>323</v>
      </c>
      <c r="B338" s="72"/>
      <c r="E338" s="16" t="e">
        <f>VLOOKUP(D338,'Validation rule'!$B$2:$H$1048576,2,FALSE)</f>
        <v>#N/A</v>
      </c>
      <c r="F338" s="13" t="e">
        <f>VLOOKUP(D338,'Validation rule'!$B$2:$H$1048576,3,FALSE)</f>
        <v>#N/A</v>
      </c>
      <c r="G338" s="13" t="e">
        <f>VLOOKUP(D338,'Validation rule'!$B$2:$H$1048576,4,FALSE)</f>
        <v>#N/A</v>
      </c>
      <c r="H338" s="17" t="e">
        <f>VLOOKUP(D338,'Validation rule'!$B$2:$H$1048576,5,FALSE)</f>
        <v>#N/A</v>
      </c>
      <c r="I338" s="17" t="e">
        <f>VLOOKUP(D338,'Validation rule'!$B$2:$H$1048576,6,FALSE)</f>
        <v>#N/A</v>
      </c>
      <c r="J338" s="17" t="e">
        <f>VLOOKUP(D338,'Validation rule'!$B$2:$H$1048576,7,FALSE)</f>
        <v>#N/A</v>
      </c>
      <c r="K338" s="17"/>
      <c r="L338" s="10"/>
    </row>
    <row r="339" spans="1:12" x14ac:dyDescent="0.25">
      <c r="A339" s="13">
        <v>324</v>
      </c>
      <c r="B339" s="72"/>
      <c r="E339" s="16" t="e">
        <f>VLOOKUP(D339,'Validation rule'!$B$2:$H$1048576,2,FALSE)</f>
        <v>#N/A</v>
      </c>
      <c r="F339" s="13" t="e">
        <f>VLOOKUP(D339,'Validation rule'!$B$2:$H$1048576,3,FALSE)</f>
        <v>#N/A</v>
      </c>
      <c r="G339" s="13" t="e">
        <f>VLOOKUP(D339,'Validation rule'!$B$2:$H$1048576,4,FALSE)</f>
        <v>#N/A</v>
      </c>
      <c r="H339" s="17" t="e">
        <f>VLOOKUP(D339,'Validation rule'!$B$2:$H$1048576,5,FALSE)</f>
        <v>#N/A</v>
      </c>
      <c r="I339" s="17" t="e">
        <f>VLOOKUP(D339,'Validation rule'!$B$2:$H$1048576,6,FALSE)</f>
        <v>#N/A</v>
      </c>
      <c r="J339" s="17" t="e">
        <f>VLOOKUP(D339,'Validation rule'!$B$2:$H$1048576,7,FALSE)</f>
        <v>#N/A</v>
      </c>
      <c r="K339" s="17"/>
      <c r="L339" s="10"/>
    </row>
    <row r="340" spans="1:12" x14ac:dyDescent="0.25">
      <c r="A340">
        <v>325</v>
      </c>
      <c r="B340" s="72"/>
      <c r="E340" s="16" t="e">
        <f>VLOOKUP(D340,'Validation rule'!$B$2:$H$1048576,2,FALSE)</f>
        <v>#N/A</v>
      </c>
      <c r="F340" s="13" t="e">
        <f>VLOOKUP(D340,'Validation rule'!$B$2:$H$1048576,3,FALSE)</f>
        <v>#N/A</v>
      </c>
      <c r="G340" s="13" t="e">
        <f>VLOOKUP(D340,'Validation rule'!$B$2:$H$1048576,4,FALSE)</f>
        <v>#N/A</v>
      </c>
      <c r="H340" s="17" t="e">
        <f>VLOOKUP(D340,'Validation rule'!$B$2:$H$1048576,5,FALSE)</f>
        <v>#N/A</v>
      </c>
      <c r="I340" s="17" t="e">
        <f>VLOOKUP(D340,'Validation rule'!$B$2:$H$1048576,6,FALSE)</f>
        <v>#N/A</v>
      </c>
      <c r="J340" s="17" t="e">
        <f>VLOOKUP(D340,'Validation rule'!$B$2:$H$1048576,7,FALSE)</f>
        <v>#N/A</v>
      </c>
      <c r="K340" s="17"/>
      <c r="L340" s="10"/>
    </row>
    <row r="341" spans="1:12" x14ac:dyDescent="0.25">
      <c r="A341" s="13">
        <v>326</v>
      </c>
      <c r="E341" s="16" t="e">
        <f>VLOOKUP(D341,'Validation rule'!$B$2:$H$1048576,2,FALSE)</f>
        <v>#N/A</v>
      </c>
      <c r="F341" s="13" t="e">
        <f>VLOOKUP(D341,'Validation rule'!$B$2:$H$1048576,3,FALSE)</f>
        <v>#N/A</v>
      </c>
      <c r="G341" s="13" t="e">
        <f>VLOOKUP(D341,'Validation rule'!$B$2:$H$1048576,4,FALSE)</f>
        <v>#N/A</v>
      </c>
      <c r="H341" s="17" t="e">
        <f>VLOOKUP(D341,'Validation rule'!$B$2:$H$1048576,5,FALSE)</f>
        <v>#N/A</v>
      </c>
      <c r="I341" s="17" t="e">
        <f>VLOOKUP(D341,'Validation rule'!$B$2:$H$1048576,6,FALSE)</f>
        <v>#N/A</v>
      </c>
      <c r="J341" s="17" t="e">
        <f>VLOOKUP(D341,'Validation rule'!$B$2:$H$1048576,7,FALSE)</f>
        <v>#N/A</v>
      </c>
      <c r="K341" s="17"/>
      <c r="L341" s="10"/>
    </row>
    <row r="342" spans="1:12" x14ac:dyDescent="0.25">
      <c r="A342" s="13">
        <v>327</v>
      </c>
      <c r="E342" s="16" t="e">
        <f>VLOOKUP(D342,'Validation rule'!$B$2:$H$1048576,2,FALSE)</f>
        <v>#N/A</v>
      </c>
      <c r="F342" s="13" t="e">
        <f>VLOOKUP(D342,'Validation rule'!$B$2:$H$1048576,3,FALSE)</f>
        <v>#N/A</v>
      </c>
      <c r="G342" s="13" t="e">
        <f>VLOOKUP(D342,'Validation rule'!$B$2:$H$1048576,4,FALSE)</f>
        <v>#N/A</v>
      </c>
      <c r="H342" s="17" t="e">
        <f>VLOOKUP(D342,'Validation rule'!$B$2:$H$1048576,5,FALSE)</f>
        <v>#N/A</v>
      </c>
      <c r="I342" s="17" t="e">
        <f>VLOOKUP(D342,'Validation rule'!$B$2:$H$1048576,6,FALSE)</f>
        <v>#N/A</v>
      </c>
      <c r="J342" s="17" t="e">
        <f>VLOOKUP(D342,'Validation rule'!$B$2:$H$1048576,7,FALSE)</f>
        <v>#N/A</v>
      </c>
      <c r="K342" s="17"/>
      <c r="L342" s="10"/>
    </row>
    <row r="343" spans="1:12" x14ac:dyDescent="0.25">
      <c r="A343">
        <v>328</v>
      </c>
      <c r="E343" s="16" t="e">
        <f>VLOOKUP(D343,'Validation rule'!$B$2:$H$1048576,2,FALSE)</f>
        <v>#N/A</v>
      </c>
      <c r="F343" s="13" t="e">
        <f>VLOOKUP(D343,'Validation rule'!$B$2:$H$1048576,3,FALSE)</f>
        <v>#N/A</v>
      </c>
      <c r="G343" s="13" t="e">
        <f>VLOOKUP(D343,'Validation rule'!$B$2:$H$1048576,4,FALSE)</f>
        <v>#N/A</v>
      </c>
      <c r="H343" s="17" t="e">
        <f>VLOOKUP(D343,'Validation rule'!$B$2:$H$1048576,5,FALSE)</f>
        <v>#N/A</v>
      </c>
      <c r="I343" s="17" t="e">
        <f>VLOOKUP(D343,'Validation rule'!$B$2:$H$1048576,6,FALSE)</f>
        <v>#N/A</v>
      </c>
      <c r="J343" s="17" t="e">
        <f>VLOOKUP(D343,'Validation rule'!$B$2:$H$1048576,7,FALSE)</f>
        <v>#N/A</v>
      </c>
      <c r="K343" s="17"/>
      <c r="L343" s="10"/>
    </row>
    <row r="344" spans="1:12" x14ac:dyDescent="0.25">
      <c r="A344" s="13">
        <v>329</v>
      </c>
      <c r="E344" s="16" t="e">
        <f>VLOOKUP(D344,'Validation rule'!$B$2:$H$1048576,2,FALSE)</f>
        <v>#N/A</v>
      </c>
      <c r="F344" s="13" t="e">
        <f>VLOOKUP(D344,'Validation rule'!$B$2:$H$1048576,3,FALSE)</f>
        <v>#N/A</v>
      </c>
      <c r="G344" s="13" t="e">
        <f>VLOOKUP(D344,'Validation rule'!$B$2:$H$1048576,4,FALSE)</f>
        <v>#N/A</v>
      </c>
      <c r="H344" s="17" t="e">
        <f>VLOOKUP(D344,'Validation rule'!$B$2:$H$1048576,5,FALSE)</f>
        <v>#N/A</v>
      </c>
      <c r="I344" s="17" t="e">
        <f>VLOOKUP(D344,'Validation rule'!$B$2:$H$1048576,6,FALSE)</f>
        <v>#N/A</v>
      </c>
      <c r="J344" s="17" t="e">
        <f>VLOOKUP(D344,'Validation rule'!$B$2:$H$1048576,7,FALSE)</f>
        <v>#N/A</v>
      </c>
      <c r="K344" s="17"/>
      <c r="L344" s="10"/>
    </row>
    <row r="345" spans="1:12" x14ac:dyDescent="0.25">
      <c r="A345">
        <v>330</v>
      </c>
      <c r="E345" s="16" t="e">
        <f>VLOOKUP(D345,'Validation rule'!$B$2:$H$1048576,2,FALSE)</f>
        <v>#N/A</v>
      </c>
      <c r="F345" s="13" t="e">
        <f>VLOOKUP(D345,'Validation rule'!$B$2:$H$1048576,3,FALSE)</f>
        <v>#N/A</v>
      </c>
      <c r="G345" s="13" t="e">
        <f>VLOOKUP(D345,'Validation rule'!$B$2:$H$1048576,4,FALSE)</f>
        <v>#N/A</v>
      </c>
      <c r="H345" s="17" t="e">
        <f>VLOOKUP(D345,'Validation rule'!$B$2:$H$1048576,5,FALSE)</f>
        <v>#N/A</v>
      </c>
      <c r="I345" s="17" t="e">
        <f>VLOOKUP(D345,'Validation rule'!$B$2:$H$1048576,6,FALSE)</f>
        <v>#N/A</v>
      </c>
      <c r="J345" s="17" t="e">
        <f>VLOOKUP(D345,'Validation rule'!$B$2:$H$1048576,7,FALSE)</f>
        <v>#N/A</v>
      </c>
      <c r="K345" s="17"/>
      <c r="L345" s="10"/>
    </row>
    <row r="346" spans="1:12" x14ac:dyDescent="0.25">
      <c r="A346" s="13">
        <v>331</v>
      </c>
      <c r="E346" s="16" t="e">
        <f>VLOOKUP(D346,'Validation rule'!$B$2:$H$1048576,2,FALSE)</f>
        <v>#N/A</v>
      </c>
      <c r="F346" s="13" t="e">
        <f>VLOOKUP(D346,'Validation rule'!$B$2:$H$1048576,3,FALSE)</f>
        <v>#N/A</v>
      </c>
      <c r="G346" s="13" t="e">
        <f>VLOOKUP(D346,'Validation rule'!$B$2:$H$1048576,4,FALSE)</f>
        <v>#N/A</v>
      </c>
      <c r="H346" s="17" t="e">
        <f>VLOOKUP(D346,'Validation rule'!$B$2:$H$1048576,5,FALSE)</f>
        <v>#N/A</v>
      </c>
      <c r="I346" s="17" t="e">
        <f>VLOOKUP(D346,'Validation rule'!$B$2:$H$1048576,6,FALSE)</f>
        <v>#N/A</v>
      </c>
      <c r="J346" s="17" t="e">
        <f>VLOOKUP(D346,'Validation rule'!$B$2:$H$1048576,7,FALSE)</f>
        <v>#N/A</v>
      </c>
      <c r="K346" s="17"/>
      <c r="L346" s="10"/>
    </row>
    <row r="347" spans="1:12" x14ac:dyDescent="0.25">
      <c r="A347" s="13">
        <v>332</v>
      </c>
      <c r="E347" s="16" t="e">
        <f>VLOOKUP(D347,'Validation rule'!$B$2:$H$1048576,2,FALSE)</f>
        <v>#N/A</v>
      </c>
      <c r="F347" s="13" t="e">
        <f>VLOOKUP(D347,'Validation rule'!$B$2:$H$1048576,3,FALSE)</f>
        <v>#N/A</v>
      </c>
      <c r="G347" s="13" t="e">
        <f>VLOOKUP(D347,'Validation rule'!$B$2:$H$1048576,4,FALSE)</f>
        <v>#N/A</v>
      </c>
      <c r="H347" s="17" t="e">
        <f>VLOOKUP(D347,'Validation rule'!$B$2:$H$1048576,5,FALSE)</f>
        <v>#N/A</v>
      </c>
      <c r="I347" s="17" t="e">
        <f>VLOOKUP(D347,'Validation rule'!$B$2:$H$1048576,6,FALSE)</f>
        <v>#N/A</v>
      </c>
      <c r="J347" s="17" t="e">
        <f>VLOOKUP(D347,'Validation rule'!$B$2:$H$1048576,7,FALSE)</f>
        <v>#N/A</v>
      </c>
      <c r="K347" s="17"/>
      <c r="L347" s="10"/>
    </row>
    <row r="348" spans="1:12" x14ac:dyDescent="0.25">
      <c r="A348">
        <v>333</v>
      </c>
      <c r="E348" s="16" t="e">
        <f>VLOOKUP(D348,'Validation rule'!$B$2:$H$1048576,2,FALSE)</f>
        <v>#N/A</v>
      </c>
      <c r="F348" s="13" t="e">
        <f>VLOOKUP(D348,'Validation rule'!$B$2:$H$1048576,3,FALSE)</f>
        <v>#N/A</v>
      </c>
      <c r="G348" s="13" t="e">
        <f>VLOOKUP(D348,'Validation rule'!$B$2:$H$1048576,4,FALSE)</f>
        <v>#N/A</v>
      </c>
      <c r="H348" s="17" t="e">
        <f>VLOOKUP(D348,'Validation rule'!$B$2:$H$1048576,5,FALSE)</f>
        <v>#N/A</v>
      </c>
      <c r="I348" s="17" t="e">
        <f>VLOOKUP(D348,'Validation rule'!$B$2:$H$1048576,6,FALSE)</f>
        <v>#N/A</v>
      </c>
      <c r="J348" s="17" t="e">
        <f>VLOOKUP(D348,'Validation rule'!$B$2:$H$1048576,7,FALSE)</f>
        <v>#N/A</v>
      </c>
      <c r="K348" s="17"/>
      <c r="L348" s="10"/>
    </row>
    <row r="349" spans="1:12" x14ac:dyDescent="0.25">
      <c r="A349" s="13">
        <v>334</v>
      </c>
      <c r="E349" s="16" t="e">
        <f>VLOOKUP(D349,'Validation rule'!$B$2:$H$1048576,2,FALSE)</f>
        <v>#N/A</v>
      </c>
      <c r="F349" s="13" t="e">
        <f>VLOOKUP(D349,'Validation rule'!$B$2:$H$1048576,3,FALSE)</f>
        <v>#N/A</v>
      </c>
      <c r="G349" s="13" t="e">
        <f>VLOOKUP(D349,'Validation rule'!$B$2:$H$1048576,4,FALSE)</f>
        <v>#N/A</v>
      </c>
      <c r="H349" s="17" t="e">
        <f>VLOOKUP(D349,'Validation rule'!$B$2:$H$1048576,5,FALSE)</f>
        <v>#N/A</v>
      </c>
      <c r="I349" s="17" t="e">
        <f>VLOOKUP(D349,'Validation rule'!$B$2:$H$1048576,6,FALSE)</f>
        <v>#N/A</v>
      </c>
      <c r="J349" s="17" t="e">
        <f>VLOOKUP(D349,'Validation rule'!$B$2:$H$1048576,7,FALSE)</f>
        <v>#N/A</v>
      </c>
      <c r="K349" s="17"/>
      <c r="L349" s="10"/>
    </row>
    <row r="350" spans="1:12" x14ac:dyDescent="0.25">
      <c r="A350">
        <v>335</v>
      </c>
      <c r="E350" s="16" t="e">
        <f>VLOOKUP(D350,'Validation rule'!$B$2:$H$1048576,2,FALSE)</f>
        <v>#N/A</v>
      </c>
      <c r="F350" s="13" t="e">
        <f>VLOOKUP(D350,'Validation rule'!$B$2:$H$1048576,3,FALSE)</f>
        <v>#N/A</v>
      </c>
      <c r="G350" s="13" t="e">
        <f>VLOOKUP(D350,'Validation rule'!$B$2:$H$1048576,4,FALSE)</f>
        <v>#N/A</v>
      </c>
      <c r="H350" s="17" t="e">
        <f>VLOOKUP(D350,'Validation rule'!$B$2:$H$1048576,5,FALSE)</f>
        <v>#N/A</v>
      </c>
      <c r="I350" s="17" t="e">
        <f>VLOOKUP(D350,'Validation rule'!$B$2:$H$1048576,6,FALSE)</f>
        <v>#N/A</v>
      </c>
      <c r="J350" s="17" t="e">
        <f>VLOOKUP(D350,'Validation rule'!$B$2:$H$1048576,7,FALSE)</f>
        <v>#N/A</v>
      </c>
      <c r="K350" s="17"/>
      <c r="L350" s="10"/>
    </row>
    <row r="351" spans="1:12" x14ac:dyDescent="0.25">
      <c r="A351" s="13">
        <v>336</v>
      </c>
      <c r="E351" s="16" t="e">
        <f>VLOOKUP(D351,'Validation rule'!$B$2:$H$1048576,2,FALSE)</f>
        <v>#N/A</v>
      </c>
      <c r="F351" s="13" t="e">
        <f>VLOOKUP(D351,'Validation rule'!$B$2:$H$1048576,3,FALSE)</f>
        <v>#N/A</v>
      </c>
      <c r="G351" s="13" t="e">
        <f>VLOOKUP(D351,'Validation rule'!$B$2:$H$1048576,4,FALSE)</f>
        <v>#N/A</v>
      </c>
      <c r="H351" s="17" t="e">
        <f>VLOOKUP(D351,'Validation rule'!$B$2:$H$1048576,5,FALSE)</f>
        <v>#N/A</v>
      </c>
      <c r="I351" s="17" t="e">
        <f>VLOOKUP(D351,'Validation rule'!$B$2:$H$1048576,6,FALSE)</f>
        <v>#N/A</v>
      </c>
      <c r="J351" s="17" t="e">
        <f>VLOOKUP(D351,'Validation rule'!$B$2:$H$1048576,7,FALSE)</f>
        <v>#N/A</v>
      </c>
      <c r="K351" s="17"/>
      <c r="L351" s="10"/>
    </row>
    <row r="352" spans="1:12" x14ac:dyDescent="0.25">
      <c r="A352" s="13">
        <v>337</v>
      </c>
      <c r="E352" s="16" t="e">
        <f>VLOOKUP(D352,'Validation rule'!$B$2:$H$1048576,2,FALSE)</f>
        <v>#N/A</v>
      </c>
      <c r="F352" s="13" t="e">
        <f>VLOOKUP(D352,'Validation rule'!$B$2:$H$1048576,3,FALSE)</f>
        <v>#N/A</v>
      </c>
      <c r="G352" s="13" t="e">
        <f>VLOOKUP(D352,'Validation rule'!$B$2:$H$1048576,4,FALSE)</f>
        <v>#N/A</v>
      </c>
      <c r="H352" s="17" t="e">
        <f>VLOOKUP(D352,'Validation rule'!$B$2:$H$1048576,5,FALSE)</f>
        <v>#N/A</v>
      </c>
      <c r="I352" s="17" t="e">
        <f>VLOOKUP(D352,'Validation rule'!$B$2:$H$1048576,6,FALSE)</f>
        <v>#N/A</v>
      </c>
      <c r="J352" s="17" t="e">
        <f>VLOOKUP(D352,'Validation rule'!$B$2:$H$1048576,7,FALSE)</f>
        <v>#N/A</v>
      </c>
      <c r="K352" s="17"/>
      <c r="L352" s="10"/>
    </row>
    <row r="353" spans="1:12" x14ac:dyDescent="0.25">
      <c r="A353">
        <v>338</v>
      </c>
      <c r="E353" s="16" t="e">
        <f>VLOOKUP(D353,'Validation rule'!$B$2:$H$1048576,2,FALSE)</f>
        <v>#N/A</v>
      </c>
      <c r="F353" s="13" t="e">
        <f>VLOOKUP(D353,'Validation rule'!$B$2:$H$1048576,3,FALSE)</f>
        <v>#N/A</v>
      </c>
      <c r="G353" s="13" t="e">
        <f>VLOOKUP(D353,'Validation rule'!$B$2:$H$1048576,4,FALSE)</f>
        <v>#N/A</v>
      </c>
      <c r="H353" s="17" t="e">
        <f>VLOOKUP(D353,'Validation rule'!$B$2:$H$1048576,5,FALSE)</f>
        <v>#N/A</v>
      </c>
      <c r="I353" s="17" t="e">
        <f>VLOOKUP(D353,'Validation rule'!$B$2:$H$1048576,6,FALSE)</f>
        <v>#N/A</v>
      </c>
      <c r="J353" s="17" t="e">
        <f>VLOOKUP(D353,'Validation rule'!$B$2:$H$1048576,7,FALSE)</f>
        <v>#N/A</v>
      </c>
      <c r="K353" s="17"/>
      <c r="L353" s="10"/>
    </row>
    <row r="354" spans="1:12" x14ac:dyDescent="0.25">
      <c r="A354" s="13">
        <v>339</v>
      </c>
      <c r="E354" s="16" t="e">
        <f>VLOOKUP(D354,'Validation rule'!$B$2:$H$1048576,2,FALSE)</f>
        <v>#N/A</v>
      </c>
      <c r="F354" s="13" t="e">
        <f>VLOOKUP(D354,'Validation rule'!$B$2:$H$1048576,3,FALSE)</f>
        <v>#N/A</v>
      </c>
      <c r="G354" s="13" t="e">
        <f>VLOOKUP(D354,'Validation rule'!$B$2:$H$1048576,4,FALSE)</f>
        <v>#N/A</v>
      </c>
      <c r="H354" s="17" t="e">
        <f>VLOOKUP(D354,'Validation rule'!$B$2:$H$1048576,5,FALSE)</f>
        <v>#N/A</v>
      </c>
      <c r="I354" s="17" t="e">
        <f>VLOOKUP(D354,'Validation rule'!$B$2:$H$1048576,6,FALSE)</f>
        <v>#N/A</v>
      </c>
      <c r="J354" s="17" t="e">
        <f>VLOOKUP(D354,'Validation rule'!$B$2:$H$1048576,7,FALSE)</f>
        <v>#N/A</v>
      </c>
      <c r="K354" s="17"/>
      <c r="L354" s="10"/>
    </row>
    <row r="355" spans="1:12" x14ac:dyDescent="0.25">
      <c r="A355">
        <v>340</v>
      </c>
      <c r="E355" s="16" t="e">
        <f>VLOOKUP(D355,'Validation rule'!$B$2:$H$1048576,2,FALSE)</f>
        <v>#N/A</v>
      </c>
      <c r="F355" s="13" t="e">
        <f>VLOOKUP(D355,'Validation rule'!$B$2:$H$1048576,3,FALSE)</f>
        <v>#N/A</v>
      </c>
      <c r="G355" s="13" t="e">
        <f>VLOOKUP(D355,'Validation rule'!$B$2:$H$1048576,4,FALSE)</f>
        <v>#N/A</v>
      </c>
      <c r="H355" s="17" t="e">
        <f>VLOOKUP(D355,'Validation rule'!$B$2:$H$1048576,5,FALSE)</f>
        <v>#N/A</v>
      </c>
      <c r="I355" s="17" t="e">
        <f>VLOOKUP(D355,'Validation rule'!$B$2:$H$1048576,6,FALSE)</f>
        <v>#N/A</v>
      </c>
      <c r="J355" s="17" t="e">
        <f>VLOOKUP(D355,'Validation rule'!$B$2:$H$1048576,7,FALSE)</f>
        <v>#N/A</v>
      </c>
      <c r="K355" s="17"/>
      <c r="L355" s="10"/>
    </row>
    <row r="356" spans="1:12" x14ac:dyDescent="0.25">
      <c r="A356" s="13">
        <v>341</v>
      </c>
      <c r="E356" s="16" t="e">
        <f>VLOOKUP(D356,'Validation rule'!$B$2:$H$1048576,2,FALSE)</f>
        <v>#N/A</v>
      </c>
      <c r="F356" s="13" t="e">
        <f>VLOOKUP(D356,'Validation rule'!$B$2:$H$1048576,3,FALSE)</f>
        <v>#N/A</v>
      </c>
      <c r="G356" s="13" t="e">
        <f>VLOOKUP(D356,'Validation rule'!$B$2:$H$1048576,4,FALSE)</f>
        <v>#N/A</v>
      </c>
      <c r="H356" s="17" t="e">
        <f>VLOOKUP(D356,'Validation rule'!$B$2:$H$1048576,5,FALSE)</f>
        <v>#N/A</v>
      </c>
      <c r="I356" s="17" t="e">
        <f>VLOOKUP(D356,'Validation rule'!$B$2:$H$1048576,6,FALSE)</f>
        <v>#N/A</v>
      </c>
      <c r="J356" s="17" t="e">
        <f>VLOOKUP(D356,'Validation rule'!$B$2:$H$1048576,7,FALSE)</f>
        <v>#N/A</v>
      </c>
      <c r="K356" s="17"/>
      <c r="L356" s="10"/>
    </row>
    <row r="357" spans="1:12" x14ac:dyDescent="0.25">
      <c r="A357" s="13">
        <v>342</v>
      </c>
      <c r="E357" s="16" t="e">
        <f>VLOOKUP(D357,'Validation rule'!$B$2:$H$1048576,2,FALSE)</f>
        <v>#N/A</v>
      </c>
      <c r="F357" s="13" t="e">
        <f>VLOOKUP(D357,'Validation rule'!$B$2:$H$1048576,3,FALSE)</f>
        <v>#N/A</v>
      </c>
      <c r="G357" s="13" t="e">
        <f>VLOOKUP(D357,'Validation rule'!$B$2:$H$1048576,4,FALSE)</f>
        <v>#N/A</v>
      </c>
      <c r="H357" s="17" t="e">
        <f>VLOOKUP(D357,'Validation rule'!$B$2:$H$1048576,5,FALSE)</f>
        <v>#N/A</v>
      </c>
      <c r="I357" s="17" t="e">
        <f>VLOOKUP(D357,'Validation rule'!$B$2:$H$1048576,6,FALSE)</f>
        <v>#N/A</v>
      </c>
      <c r="J357" s="17" t="e">
        <f>VLOOKUP(D357,'Validation rule'!$B$2:$H$1048576,7,FALSE)</f>
        <v>#N/A</v>
      </c>
      <c r="K357" s="17"/>
      <c r="L357" s="10"/>
    </row>
    <row r="358" spans="1:12" x14ac:dyDescent="0.25">
      <c r="A358">
        <v>343</v>
      </c>
      <c r="E358" s="16" t="e">
        <f>VLOOKUP(D358,'Validation rule'!$B$2:$H$1048576,2,FALSE)</f>
        <v>#N/A</v>
      </c>
      <c r="F358" s="13" t="e">
        <f>VLOOKUP(D358,'Validation rule'!$B$2:$H$1048576,3,FALSE)</f>
        <v>#N/A</v>
      </c>
      <c r="G358" s="13" t="e">
        <f>VLOOKUP(D358,'Validation rule'!$B$2:$H$1048576,4,FALSE)</f>
        <v>#N/A</v>
      </c>
      <c r="H358" s="17" t="e">
        <f>VLOOKUP(D358,'Validation rule'!$B$2:$H$1048576,5,FALSE)</f>
        <v>#N/A</v>
      </c>
      <c r="I358" s="17" t="e">
        <f>VLOOKUP(D358,'Validation rule'!$B$2:$H$1048576,6,FALSE)</f>
        <v>#N/A</v>
      </c>
      <c r="J358" s="17" t="e">
        <f>VLOOKUP(D358,'Validation rule'!$B$2:$H$1048576,7,FALSE)</f>
        <v>#N/A</v>
      </c>
      <c r="K358" s="17"/>
      <c r="L358" s="10"/>
    </row>
    <row r="359" spans="1:12" x14ac:dyDescent="0.25">
      <c r="A359" s="13">
        <v>344</v>
      </c>
      <c r="E359" s="16" t="e">
        <f>VLOOKUP(D359,'Validation rule'!$B$2:$H$1048576,2,FALSE)</f>
        <v>#N/A</v>
      </c>
      <c r="F359" s="13" t="e">
        <f>VLOOKUP(D359,'Validation rule'!$B$2:$H$1048576,3,FALSE)</f>
        <v>#N/A</v>
      </c>
      <c r="G359" s="13" t="e">
        <f>VLOOKUP(D359,'Validation rule'!$B$2:$H$1048576,4,FALSE)</f>
        <v>#N/A</v>
      </c>
      <c r="H359" s="17" t="e">
        <f>VLOOKUP(D359,'Validation rule'!$B$2:$H$1048576,5,FALSE)</f>
        <v>#N/A</v>
      </c>
      <c r="I359" s="17" t="e">
        <f>VLOOKUP(D359,'Validation rule'!$B$2:$H$1048576,6,FALSE)</f>
        <v>#N/A</v>
      </c>
      <c r="J359" s="17" t="e">
        <f>VLOOKUP(D359,'Validation rule'!$B$2:$H$1048576,7,FALSE)</f>
        <v>#N/A</v>
      </c>
      <c r="K359" s="17"/>
      <c r="L359" s="10"/>
    </row>
    <row r="360" spans="1:12" x14ac:dyDescent="0.25">
      <c r="A360">
        <v>345</v>
      </c>
      <c r="E360" s="16" t="e">
        <f>VLOOKUP(D360,'Validation rule'!$B$2:$H$1048576,2,FALSE)</f>
        <v>#N/A</v>
      </c>
      <c r="F360" s="13" t="e">
        <f>VLOOKUP(D360,'Validation rule'!$B$2:$H$1048576,3,FALSE)</f>
        <v>#N/A</v>
      </c>
      <c r="G360" s="13" t="e">
        <f>VLOOKUP(D360,'Validation rule'!$B$2:$H$1048576,4,FALSE)</f>
        <v>#N/A</v>
      </c>
      <c r="H360" s="17" t="e">
        <f>VLOOKUP(D360,'Validation rule'!$B$2:$H$1048576,5,FALSE)</f>
        <v>#N/A</v>
      </c>
      <c r="I360" s="17" t="e">
        <f>VLOOKUP(D360,'Validation rule'!$B$2:$H$1048576,6,FALSE)</f>
        <v>#N/A</v>
      </c>
      <c r="J360" s="17" t="e">
        <f>VLOOKUP(D360,'Validation rule'!$B$2:$H$1048576,7,FALSE)</f>
        <v>#N/A</v>
      </c>
      <c r="K360" s="17"/>
      <c r="L360" s="10"/>
    </row>
    <row r="361" spans="1:12" x14ac:dyDescent="0.25">
      <c r="A361" s="13">
        <v>346</v>
      </c>
      <c r="E361" s="16" t="e">
        <f>VLOOKUP(D361,'Validation rule'!$B$2:$H$1048576,2,FALSE)</f>
        <v>#N/A</v>
      </c>
      <c r="F361" s="13" t="e">
        <f>VLOOKUP(D361,'Validation rule'!$B$2:$H$1048576,3,FALSE)</f>
        <v>#N/A</v>
      </c>
      <c r="G361" s="13" t="e">
        <f>VLOOKUP(D361,'Validation rule'!$B$2:$H$1048576,4,FALSE)</f>
        <v>#N/A</v>
      </c>
      <c r="H361" s="17" t="e">
        <f>VLOOKUP(D361,'Validation rule'!$B$2:$H$1048576,5,FALSE)</f>
        <v>#N/A</v>
      </c>
      <c r="I361" s="17" t="e">
        <f>VLOOKUP(D361,'Validation rule'!$B$2:$H$1048576,6,FALSE)</f>
        <v>#N/A</v>
      </c>
      <c r="J361" s="17" t="e">
        <f>VLOOKUP(D361,'Validation rule'!$B$2:$H$1048576,7,FALSE)</f>
        <v>#N/A</v>
      </c>
      <c r="K361" s="17"/>
      <c r="L361" s="10"/>
    </row>
    <row r="362" spans="1:12" x14ac:dyDescent="0.25">
      <c r="A362" s="13">
        <v>347</v>
      </c>
      <c r="E362" s="16" t="e">
        <f>VLOOKUP(D362,'Validation rule'!$B$2:$H$1048576,2,FALSE)</f>
        <v>#N/A</v>
      </c>
      <c r="F362" s="13" t="e">
        <f>VLOOKUP(D362,'Validation rule'!$B$2:$H$1048576,3,FALSE)</f>
        <v>#N/A</v>
      </c>
      <c r="G362" s="13" t="e">
        <f>VLOOKUP(D362,'Validation rule'!$B$2:$H$1048576,4,FALSE)</f>
        <v>#N/A</v>
      </c>
      <c r="H362" s="17" t="e">
        <f>VLOOKUP(D362,'Validation rule'!$B$2:$H$1048576,5,FALSE)</f>
        <v>#N/A</v>
      </c>
      <c r="I362" s="17" t="e">
        <f>VLOOKUP(D362,'Validation rule'!$B$2:$H$1048576,6,FALSE)</f>
        <v>#N/A</v>
      </c>
      <c r="J362" s="17" t="e">
        <f>VLOOKUP(D362,'Validation rule'!$B$2:$H$1048576,7,FALSE)</f>
        <v>#N/A</v>
      </c>
      <c r="K362" s="17"/>
      <c r="L362" s="10"/>
    </row>
    <row r="363" spans="1:12" x14ac:dyDescent="0.25">
      <c r="A363">
        <v>348</v>
      </c>
      <c r="E363" s="16" t="e">
        <f>VLOOKUP(D363,'Validation rule'!$B$2:$H$1048576,2,FALSE)</f>
        <v>#N/A</v>
      </c>
      <c r="F363" s="13" t="e">
        <f>VLOOKUP(D363,'Validation rule'!$B$2:$H$1048576,3,FALSE)</f>
        <v>#N/A</v>
      </c>
      <c r="G363" s="13" t="e">
        <f>VLOOKUP(D363,'Validation rule'!$B$2:$H$1048576,4,FALSE)</f>
        <v>#N/A</v>
      </c>
      <c r="H363" s="17" t="e">
        <f>VLOOKUP(D363,'Validation rule'!$B$2:$H$1048576,5,FALSE)</f>
        <v>#N/A</v>
      </c>
      <c r="I363" s="17" t="e">
        <f>VLOOKUP(D363,'Validation rule'!$B$2:$H$1048576,6,FALSE)</f>
        <v>#N/A</v>
      </c>
      <c r="J363" s="17" t="e">
        <f>VLOOKUP(D363,'Validation rule'!$B$2:$H$1048576,7,FALSE)</f>
        <v>#N/A</v>
      </c>
      <c r="K363" s="17"/>
      <c r="L363" s="10"/>
    </row>
    <row r="364" spans="1:12" x14ac:dyDescent="0.25">
      <c r="A364" s="13">
        <v>349</v>
      </c>
      <c r="E364" s="16" t="e">
        <f>VLOOKUP(D364,'Validation rule'!$B$2:$H$1048576,2,FALSE)</f>
        <v>#N/A</v>
      </c>
      <c r="F364" s="13" t="e">
        <f>VLOOKUP(D364,'Validation rule'!$B$2:$H$1048576,3,FALSE)</f>
        <v>#N/A</v>
      </c>
      <c r="G364" s="13" t="e">
        <f>VLOOKUP(D364,'Validation rule'!$B$2:$H$1048576,4,FALSE)</f>
        <v>#N/A</v>
      </c>
      <c r="H364" s="17" t="e">
        <f>VLOOKUP(D364,'Validation rule'!$B$2:$H$1048576,5,FALSE)</f>
        <v>#N/A</v>
      </c>
      <c r="I364" s="17" t="e">
        <f>VLOOKUP(D364,'Validation rule'!$B$2:$H$1048576,6,FALSE)</f>
        <v>#N/A</v>
      </c>
      <c r="J364" s="17" t="e">
        <f>VLOOKUP(D364,'Validation rule'!$B$2:$H$1048576,7,FALSE)</f>
        <v>#N/A</v>
      </c>
      <c r="K364" s="17"/>
      <c r="L364" s="10"/>
    </row>
    <row r="365" spans="1:12" x14ac:dyDescent="0.25">
      <c r="A365">
        <v>350</v>
      </c>
      <c r="E365" s="16" t="e">
        <f>VLOOKUP(D365,'Validation rule'!$B$2:$H$1048576,2,FALSE)</f>
        <v>#N/A</v>
      </c>
      <c r="F365" s="13" t="e">
        <f>VLOOKUP(D365,'Validation rule'!$B$2:$H$1048576,3,FALSE)</f>
        <v>#N/A</v>
      </c>
      <c r="G365" s="13" t="e">
        <f>VLOOKUP(D365,'Validation rule'!$B$2:$H$1048576,4,FALSE)</f>
        <v>#N/A</v>
      </c>
      <c r="H365" s="17" t="e">
        <f>VLOOKUP(D365,'Validation rule'!$B$2:$H$1048576,5,FALSE)</f>
        <v>#N/A</v>
      </c>
      <c r="I365" s="17" t="e">
        <f>VLOOKUP(D365,'Validation rule'!$B$2:$H$1048576,6,FALSE)</f>
        <v>#N/A</v>
      </c>
      <c r="J365" s="17" t="e">
        <f>VLOOKUP(D365,'Validation rule'!$B$2:$H$1048576,7,FALSE)</f>
        <v>#N/A</v>
      </c>
      <c r="K365" s="17"/>
      <c r="L365" s="10"/>
    </row>
    <row r="366" spans="1:12" x14ac:dyDescent="0.25">
      <c r="A366" s="13">
        <v>351</v>
      </c>
      <c r="E366" s="16" t="e">
        <f>VLOOKUP(D366,'Validation rule'!$B$2:$H$1048576,2,FALSE)</f>
        <v>#N/A</v>
      </c>
      <c r="F366" s="13" t="e">
        <f>VLOOKUP(D366,'Validation rule'!$B$2:$H$1048576,3,FALSE)</f>
        <v>#N/A</v>
      </c>
      <c r="G366" s="13" t="e">
        <f>VLOOKUP(D366,'Validation rule'!$B$2:$H$1048576,4,FALSE)</f>
        <v>#N/A</v>
      </c>
      <c r="H366" s="17" t="e">
        <f>VLOOKUP(D366,'Validation rule'!$B$2:$H$1048576,5,FALSE)</f>
        <v>#N/A</v>
      </c>
      <c r="I366" s="17" t="e">
        <f>VLOOKUP(D366,'Validation rule'!$B$2:$H$1048576,6,FALSE)</f>
        <v>#N/A</v>
      </c>
      <c r="J366" s="17" t="e">
        <f>VLOOKUP(D366,'Validation rule'!$B$2:$H$1048576,7,FALSE)</f>
        <v>#N/A</v>
      </c>
      <c r="K366" s="17"/>
      <c r="L366" s="10"/>
    </row>
    <row r="367" spans="1:12" x14ac:dyDescent="0.25">
      <c r="A367" s="13">
        <v>352</v>
      </c>
      <c r="E367" s="16" t="e">
        <f>VLOOKUP(D367,'Validation rule'!$B$2:$H$1048576,2,FALSE)</f>
        <v>#N/A</v>
      </c>
      <c r="F367" s="13" t="e">
        <f>VLOOKUP(D367,'Validation rule'!$B$2:$H$1048576,3,FALSE)</f>
        <v>#N/A</v>
      </c>
      <c r="G367" s="13" t="e">
        <f>VLOOKUP(D367,'Validation rule'!$B$2:$H$1048576,4,FALSE)</f>
        <v>#N/A</v>
      </c>
      <c r="H367" s="17" t="e">
        <f>VLOOKUP(D367,'Validation rule'!$B$2:$H$1048576,5,FALSE)</f>
        <v>#N/A</v>
      </c>
      <c r="I367" s="17" t="e">
        <f>VLOOKUP(D367,'Validation rule'!$B$2:$H$1048576,6,FALSE)</f>
        <v>#N/A</v>
      </c>
      <c r="J367" s="17" t="e">
        <f>VLOOKUP(D367,'Validation rule'!$B$2:$H$1048576,7,FALSE)</f>
        <v>#N/A</v>
      </c>
      <c r="K367" s="17"/>
      <c r="L367" s="10"/>
    </row>
    <row r="368" spans="1:12" x14ac:dyDescent="0.25">
      <c r="A368">
        <v>353</v>
      </c>
      <c r="E368" s="16" t="e">
        <f>VLOOKUP(D368,'Validation rule'!$B$2:$H$1048576,2,FALSE)</f>
        <v>#N/A</v>
      </c>
      <c r="F368" s="13" t="e">
        <f>VLOOKUP(D368,'Validation rule'!$B$2:$H$1048576,3,FALSE)</f>
        <v>#N/A</v>
      </c>
      <c r="G368" s="13" t="e">
        <f>VLOOKUP(D368,'Validation rule'!$B$2:$H$1048576,4,FALSE)</f>
        <v>#N/A</v>
      </c>
      <c r="H368" s="17" t="e">
        <f>VLOOKUP(D368,'Validation rule'!$B$2:$H$1048576,5,FALSE)</f>
        <v>#N/A</v>
      </c>
      <c r="I368" s="17" t="e">
        <f>VLOOKUP(D368,'Validation rule'!$B$2:$H$1048576,6,FALSE)</f>
        <v>#N/A</v>
      </c>
      <c r="J368" s="17" t="e">
        <f>VLOOKUP(D368,'Validation rule'!$B$2:$H$1048576,7,FALSE)</f>
        <v>#N/A</v>
      </c>
      <c r="K368" s="17"/>
      <c r="L368" s="10"/>
    </row>
    <row r="369" spans="1:12" x14ac:dyDescent="0.25">
      <c r="A369" s="13">
        <v>354</v>
      </c>
      <c r="E369" s="16" t="e">
        <f>VLOOKUP(D369,'Validation rule'!$B$2:$H$1048576,2,FALSE)</f>
        <v>#N/A</v>
      </c>
      <c r="F369" s="13" t="e">
        <f>VLOOKUP(D369,'Validation rule'!$B$2:$H$1048576,3,FALSE)</f>
        <v>#N/A</v>
      </c>
      <c r="G369" s="13" t="e">
        <f>VLOOKUP(D369,'Validation rule'!$B$2:$H$1048576,4,FALSE)</f>
        <v>#N/A</v>
      </c>
      <c r="H369" s="17" t="e">
        <f>VLOOKUP(D369,'Validation rule'!$B$2:$H$1048576,5,FALSE)</f>
        <v>#N/A</v>
      </c>
      <c r="I369" s="17" t="e">
        <f>VLOOKUP(D369,'Validation rule'!$B$2:$H$1048576,6,FALSE)</f>
        <v>#N/A</v>
      </c>
      <c r="J369" s="17" t="e">
        <f>VLOOKUP(D369,'Validation rule'!$B$2:$H$1048576,7,FALSE)</f>
        <v>#N/A</v>
      </c>
      <c r="K369" s="17"/>
      <c r="L369" s="10"/>
    </row>
    <row r="370" spans="1:12" x14ac:dyDescent="0.25">
      <c r="A370">
        <v>355</v>
      </c>
      <c r="E370" s="16" t="e">
        <f>VLOOKUP(D370,'Validation rule'!$B$2:$H$1048576,2,FALSE)</f>
        <v>#N/A</v>
      </c>
      <c r="F370" s="13" t="e">
        <f>VLOOKUP(D370,'Validation rule'!$B$2:$H$1048576,3,FALSE)</f>
        <v>#N/A</v>
      </c>
      <c r="G370" s="13" t="e">
        <f>VLOOKUP(D370,'Validation rule'!$B$2:$H$1048576,4,FALSE)</f>
        <v>#N/A</v>
      </c>
      <c r="H370" s="17" t="e">
        <f>VLOOKUP(D370,'Validation rule'!$B$2:$H$1048576,5,FALSE)</f>
        <v>#N/A</v>
      </c>
      <c r="I370" s="17" t="e">
        <f>VLOOKUP(D370,'Validation rule'!$B$2:$H$1048576,6,FALSE)</f>
        <v>#N/A</v>
      </c>
      <c r="J370" s="17" t="e">
        <f>VLOOKUP(D370,'Validation rule'!$B$2:$H$1048576,7,FALSE)</f>
        <v>#N/A</v>
      </c>
      <c r="K370" s="17"/>
      <c r="L370" s="10"/>
    </row>
    <row r="371" spans="1:12" x14ac:dyDescent="0.25">
      <c r="A371" s="13">
        <v>356</v>
      </c>
      <c r="E371" s="16" t="e">
        <f>VLOOKUP(D371,'Validation rule'!$B$2:$H$1048576,2,FALSE)</f>
        <v>#N/A</v>
      </c>
      <c r="F371" s="13" t="e">
        <f>VLOOKUP(D371,'Validation rule'!$B$2:$H$1048576,3,FALSE)</f>
        <v>#N/A</v>
      </c>
      <c r="G371" s="13" t="e">
        <f>VLOOKUP(D371,'Validation rule'!$B$2:$H$1048576,4,FALSE)</f>
        <v>#N/A</v>
      </c>
      <c r="H371" s="17" t="e">
        <f>VLOOKUP(D371,'Validation rule'!$B$2:$H$1048576,5,FALSE)</f>
        <v>#N/A</v>
      </c>
      <c r="I371" s="17" t="e">
        <f>VLOOKUP(D371,'Validation rule'!$B$2:$H$1048576,6,FALSE)</f>
        <v>#N/A</v>
      </c>
      <c r="J371" s="17" t="e">
        <f>VLOOKUP(D371,'Validation rule'!$B$2:$H$1048576,7,FALSE)</f>
        <v>#N/A</v>
      </c>
      <c r="K371" s="17"/>
      <c r="L371" s="10"/>
    </row>
    <row r="372" spans="1:12" x14ac:dyDescent="0.25">
      <c r="A372" s="13">
        <v>357</v>
      </c>
      <c r="E372" s="16" t="e">
        <f>VLOOKUP(D372,'Validation rule'!$B$2:$H$1048576,2,FALSE)</f>
        <v>#N/A</v>
      </c>
      <c r="F372" s="13" t="e">
        <f>VLOOKUP(D372,'Validation rule'!$B$2:$H$1048576,3,FALSE)</f>
        <v>#N/A</v>
      </c>
      <c r="G372" s="13" t="e">
        <f>VLOOKUP(D372,'Validation rule'!$B$2:$H$1048576,4,FALSE)</f>
        <v>#N/A</v>
      </c>
      <c r="H372" s="17" t="e">
        <f>VLOOKUP(D372,'Validation rule'!$B$2:$H$1048576,5,FALSE)</f>
        <v>#N/A</v>
      </c>
      <c r="I372" s="17" t="e">
        <f>VLOOKUP(D372,'Validation rule'!$B$2:$H$1048576,6,FALSE)</f>
        <v>#N/A</v>
      </c>
      <c r="J372" s="17" t="e">
        <f>VLOOKUP(D372,'Validation rule'!$B$2:$H$1048576,7,FALSE)</f>
        <v>#N/A</v>
      </c>
      <c r="K372" s="17"/>
      <c r="L372" s="10"/>
    </row>
    <row r="373" spans="1:12" x14ac:dyDescent="0.25">
      <c r="A373">
        <v>358</v>
      </c>
      <c r="E373" s="16" t="e">
        <f>VLOOKUP(D373,'Validation rule'!$B$2:$H$1048576,2,FALSE)</f>
        <v>#N/A</v>
      </c>
      <c r="F373" s="13" t="e">
        <f>VLOOKUP(D373,'Validation rule'!$B$2:$H$1048576,3,FALSE)</f>
        <v>#N/A</v>
      </c>
      <c r="G373" s="13" t="e">
        <f>VLOOKUP(D373,'Validation rule'!$B$2:$H$1048576,4,FALSE)</f>
        <v>#N/A</v>
      </c>
      <c r="H373" s="17" t="e">
        <f>VLOOKUP(D373,'Validation rule'!$B$2:$H$1048576,5,FALSE)</f>
        <v>#N/A</v>
      </c>
      <c r="I373" s="17" t="e">
        <f>VLOOKUP(D373,'Validation rule'!$B$2:$H$1048576,6,FALSE)</f>
        <v>#N/A</v>
      </c>
      <c r="J373" s="17" t="e">
        <f>VLOOKUP(D373,'Validation rule'!$B$2:$H$1048576,7,FALSE)</f>
        <v>#N/A</v>
      </c>
      <c r="K373" s="17"/>
      <c r="L373" s="10"/>
    </row>
    <row r="374" spans="1:12" x14ac:dyDescent="0.25">
      <c r="A374" s="13">
        <v>359</v>
      </c>
      <c r="E374" s="16" t="e">
        <f>VLOOKUP(D374,'Validation rule'!$B$2:$H$1048576,2,FALSE)</f>
        <v>#N/A</v>
      </c>
      <c r="F374" s="13" t="e">
        <f>VLOOKUP(D374,'Validation rule'!$B$2:$H$1048576,3,FALSE)</f>
        <v>#N/A</v>
      </c>
      <c r="G374" s="13" t="e">
        <f>VLOOKUP(D374,'Validation rule'!$B$2:$H$1048576,4,FALSE)</f>
        <v>#N/A</v>
      </c>
      <c r="H374" s="17" t="e">
        <f>VLOOKUP(D374,'Validation rule'!$B$2:$H$1048576,5,FALSE)</f>
        <v>#N/A</v>
      </c>
      <c r="I374" s="17" t="e">
        <f>VLOOKUP(D374,'Validation rule'!$B$2:$H$1048576,6,FALSE)</f>
        <v>#N/A</v>
      </c>
      <c r="J374" s="17" t="e">
        <f>VLOOKUP(D374,'Validation rule'!$B$2:$H$1048576,7,FALSE)</f>
        <v>#N/A</v>
      </c>
      <c r="K374" s="17"/>
      <c r="L374" s="10"/>
    </row>
    <row r="375" spans="1:12" x14ac:dyDescent="0.25">
      <c r="A375">
        <v>360</v>
      </c>
      <c r="E375" s="16" t="e">
        <f>VLOOKUP(D375,'Validation rule'!$B$2:$H$1048576,2,FALSE)</f>
        <v>#N/A</v>
      </c>
      <c r="F375" s="13" t="e">
        <f>VLOOKUP(D375,'Validation rule'!$B$2:$H$1048576,3,FALSE)</f>
        <v>#N/A</v>
      </c>
      <c r="G375" s="13" t="e">
        <f>VLOOKUP(D375,'Validation rule'!$B$2:$H$1048576,4,FALSE)</f>
        <v>#N/A</v>
      </c>
      <c r="H375" s="17" t="e">
        <f>VLOOKUP(D375,'Validation rule'!$B$2:$H$1048576,5,FALSE)</f>
        <v>#N/A</v>
      </c>
      <c r="I375" s="17" t="e">
        <f>VLOOKUP(D375,'Validation rule'!$B$2:$H$1048576,6,FALSE)</f>
        <v>#N/A</v>
      </c>
      <c r="J375" s="17" t="e">
        <f>VLOOKUP(D375,'Validation rule'!$B$2:$H$1048576,7,FALSE)</f>
        <v>#N/A</v>
      </c>
      <c r="K375" s="17"/>
      <c r="L375" s="10"/>
    </row>
    <row r="376" spans="1:12" x14ac:dyDescent="0.25">
      <c r="A376" s="13">
        <v>361</v>
      </c>
      <c r="E376" s="16" t="e">
        <f>VLOOKUP(D376,'Validation rule'!$B$2:$H$1048576,2,FALSE)</f>
        <v>#N/A</v>
      </c>
      <c r="F376" s="13" t="e">
        <f>VLOOKUP(D376,'Validation rule'!$B$2:$H$1048576,3,FALSE)</f>
        <v>#N/A</v>
      </c>
      <c r="G376" s="13" t="e">
        <f>VLOOKUP(D376,'Validation rule'!$B$2:$H$1048576,4,FALSE)</f>
        <v>#N/A</v>
      </c>
      <c r="H376" s="17" t="e">
        <f>VLOOKUP(D376,'Validation rule'!$B$2:$H$1048576,5,FALSE)</f>
        <v>#N/A</v>
      </c>
      <c r="I376" s="17" t="e">
        <f>VLOOKUP(D376,'Validation rule'!$B$2:$H$1048576,6,FALSE)</f>
        <v>#N/A</v>
      </c>
      <c r="J376" s="17" t="e">
        <f>VLOOKUP(D376,'Validation rule'!$B$2:$H$1048576,7,FALSE)</f>
        <v>#N/A</v>
      </c>
      <c r="K376" s="17"/>
      <c r="L376" s="10"/>
    </row>
    <row r="377" spans="1:12" x14ac:dyDescent="0.25">
      <c r="A377" s="13">
        <v>362</v>
      </c>
      <c r="E377" s="16" t="e">
        <f>VLOOKUP(D377,'Validation rule'!$B$2:$H$1048576,2,FALSE)</f>
        <v>#N/A</v>
      </c>
      <c r="F377" s="13" t="e">
        <f>VLOOKUP(D377,'Validation rule'!$B$2:$H$1048576,3,FALSE)</f>
        <v>#N/A</v>
      </c>
      <c r="G377" s="13" t="e">
        <f>VLOOKUP(D377,'Validation rule'!$B$2:$H$1048576,4,FALSE)</f>
        <v>#N/A</v>
      </c>
      <c r="H377" s="17" t="e">
        <f>VLOOKUP(D377,'Validation rule'!$B$2:$H$1048576,5,FALSE)</f>
        <v>#N/A</v>
      </c>
      <c r="I377" s="17" t="e">
        <f>VLOOKUP(D377,'Validation rule'!$B$2:$H$1048576,6,FALSE)</f>
        <v>#N/A</v>
      </c>
      <c r="J377" s="17" t="e">
        <f>VLOOKUP(D377,'Validation rule'!$B$2:$H$1048576,7,FALSE)</f>
        <v>#N/A</v>
      </c>
      <c r="K377" s="17"/>
      <c r="L377" s="10"/>
    </row>
    <row r="378" spans="1:12" x14ac:dyDescent="0.25">
      <c r="A378">
        <v>363</v>
      </c>
      <c r="E378" s="16" t="e">
        <f>VLOOKUP(D378,'Validation rule'!$B$2:$H$1048576,2,FALSE)</f>
        <v>#N/A</v>
      </c>
      <c r="F378" s="13" t="e">
        <f>VLOOKUP(D378,'Validation rule'!$B$2:$H$1048576,3,FALSE)</f>
        <v>#N/A</v>
      </c>
      <c r="G378" s="13" t="e">
        <f>VLOOKUP(D378,'Validation rule'!$B$2:$H$1048576,4,FALSE)</f>
        <v>#N/A</v>
      </c>
      <c r="H378" s="17" t="e">
        <f>VLOOKUP(D378,'Validation rule'!$B$2:$H$1048576,5,FALSE)</f>
        <v>#N/A</v>
      </c>
      <c r="I378" s="17" t="e">
        <f>VLOOKUP(D378,'Validation rule'!$B$2:$H$1048576,6,FALSE)</f>
        <v>#N/A</v>
      </c>
      <c r="J378" s="17" t="e">
        <f>VLOOKUP(D378,'Validation rule'!$B$2:$H$1048576,7,FALSE)</f>
        <v>#N/A</v>
      </c>
      <c r="K378" s="17"/>
      <c r="L378" s="10"/>
    </row>
    <row r="379" spans="1:12" x14ac:dyDescent="0.25">
      <c r="A379">
        <v>364</v>
      </c>
      <c r="E379" s="16" t="e">
        <f>VLOOKUP(D379,'Validation rule'!$B$2:$H$1048576,2,FALSE)</f>
        <v>#N/A</v>
      </c>
      <c r="F379" s="13" t="e">
        <f>VLOOKUP(D379,'Validation rule'!$B$2:$H$1048576,3,FALSE)</f>
        <v>#N/A</v>
      </c>
      <c r="G379" s="13" t="e">
        <f>VLOOKUP(D379,'Validation rule'!$B$2:$H$1048576,4,FALSE)</f>
        <v>#N/A</v>
      </c>
      <c r="H379" s="17" t="e">
        <f>VLOOKUP(D379,'Validation rule'!$B$2:$H$1048576,5,FALSE)</f>
        <v>#N/A</v>
      </c>
      <c r="I379" s="17" t="e">
        <f>VLOOKUP(D379,'Validation rule'!$B$2:$H$1048576,6,FALSE)</f>
        <v>#N/A</v>
      </c>
      <c r="J379" s="17" t="e">
        <f>VLOOKUP(D379,'Validation rule'!$B$2:$H$1048576,7,FALSE)</f>
        <v>#N/A</v>
      </c>
      <c r="K379" s="17"/>
      <c r="L379" s="10"/>
    </row>
    <row r="380" spans="1:12" x14ac:dyDescent="0.25">
      <c r="A380" s="13">
        <v>365</v>
      </c>
      <c r="E380" s="16" t="e">
        <f>VLOOKUP(D380,'Validation rule'!$B$2:$H$1048576,2,FALSE)</f>
        <v>#N/A</v>
      </c>
      <c r="F380" s="13" t="e">
        <f>VLOOKUP(D380,'Validation rule'!$B$2:$H$1048576,3,FALSE)</f>
        <v>#N/A</v>
      </c>
      <c r="G380" s="13" t="e">
        <f>VLOOKUP(D380,'Validation rule'!$B$2:$H$1048576,4,FALSE)</f>
        <v>#N/A</v>
      </c>
      <c r="H380" s="17" t="e">
        <f>VLOOKUP(D380,'Validation rule'!$B$2:$H$1048576,5,FALSE)</f>
        <v>#N/A</v>
      </c>
      <c r="I380" s="17" t="e">
        <f>VLOOKUP(D380,'Validation rule'!$B$2:$H$1048576,6,FALSE)</f>
        <v>#N/A</v>
      </c>
      <c r="J380" s="17" t="e">
        <f>VLOOKUP(D380,'Validation rule'!$B$2:$H$1048576,7,FALSE)</f>
        <v>#N/A</v>
      </c>
      <c r="K380" s="17"/>
      <c r="L380" s="10"/>
    </row>
    <row r="381" spans="1:12" x14ac:dyDescent="0.25">
      <c r="A381" s="13">
        <v>366</v>
      </c>
      <c r="E381" s="16" t="e">
        <f>VLOOKUP(D381,'Validation rule'!$B$2:$H$1048576,2,FALSE)</f>
        <v>#N/A</v>
      </c>
      <c r="F381" s="13" t="e">
        <f>VLOOKUP(D381,'Validation rule'!$B$2:$H$1048576,3,FALSE)</f>
        <v>#N/A</v>
      </c>
      <c r="G381" s="13" t="e">
        <f>VLOOKUP(D381,'Validation rule'!$B$2:$H$1048576,4,FALSE)</f>
        <v>#N/A</v>
      </c>
      <c r="H381" s="17" t="e">
        <f>VLOOKUP(D381,'Validation rule'!$B$2:$H$1048576,5,FALSE)</f>
        <v>#N/A</v>
      </c>
      <c r="I381" s="17" t="e">
        <f>VLOOKUP(D381,'Validation rule'!$B$2:$H$1048576,6,FALSE)</f>
        <v>#N/A</v>
      </c>
      <c r="J381" s="17" t="e">
        <f>VLOOKUP(D381,'Validation rule'!$B$2:$H$1048576,7,FALSE)</f>
        <v>#N/A</v>
      </c>
      <c r="K381" s="17"/>
      <c r="L381" s="10"/>
    </row>
    <row r="382" spans="1:12" x14ac:dyDescent="0.25">
      <c r="A382">
        <v>367</v>
      </c>
      <c r="E382" s="16" t="e">
        <f>VLOOKUP(D382,'Validation rule'!$B$2:$H$1048576,2,FALSE)</f>
        <v>#N/A</v>
      </c>
      <c r="F382" s="13" t="e">
        <f>VLOOKUP(D382,'Validation rule'!$B$2:$H$1048576,3,FALSE)</f>
        <v>#N/A</v>
      </c>
      <c r="G382" s="13" t="e">
        <f>VLOOKUP(D382,'Validation rule'!$B$2:$H$1048576,4,FALSE)</f>
        <v>#N/A</v>
      </c>
      <c r="H382" s="17" t="e">
        <f>VLOOKUP(D382,'Validation rule'!$B$2:$H$1048576,5,FALSE)</f>
        <v>#N/A</v>
      </c>
      <c r="I382" s="17" t="e">
        <f>VLOOKUP(D382,'Validation rule'!$B$2:$H$1048576,6,FALSE)</f>
        <v>#N/A</v>
      </c>
      <c r="J382" s="17" t="e">
        <f>VLOOKUP(D382,'Validation rule'!$B$2:$H$1048576,7,FALSE)</f>
        <v>#N/A</v>
      </c>
      <c r="K382" s="17"/>
      <c r="L382" s="10"/>
    </row>
    <row r="383" spans="1:12" x14ac:dyDescent="0.25">
      <c r="A383" s="13">
        <v>368</v>
      </c>
      <c r="E383" s="16" t="e">
        <f>VLOOKUP(D383,'Validation rule'!$B$2:$H$1048576,2,FALSE)</f>
        <v>#N/A</v>
      </c>
      <c r="F383" s="13" t="e">
        <f>VLOOKUP(D383,'Validation rule'!$B$2:$H$1048576,3,FALSE)</f>
        <v>#N/A</v>
      </c>
      <c r="G383" s="13" t="e">
        <f>VLOOKUP(D383,'Validation rule'!$B$2:$H$1048576,4,FALSE)</f>
        <v>#N/A</v>
      </c>
      <c r="H383" s="17" t="e">
        <f>VLOOKUP(D383,'Validation rule'!$B$2:$H$1048576,5,FALSE)</f>
        <v>#N/A</v>
      </c>
      <c r="I383" s="17" t="e">
        <f>VLOOKUP(D383,'Validation rule'!$B$2:$H$1048576,6,FALSE)</f>
        <v>#N/A</v>
      </c>
      <c r="J383" s="17" t="e">
        <f>VLOOKUP(D383,'Validation rule'!$B$2:$H$1048576,7,FALSE)</f>
        <v>#N/A</v>
      </c>
      <c r="K383" s="17"/>
      <c r="L383" s="10"/>
    </row>
    <row r="384" spans="1:12" x14ac:dyDescent="0.25">
      <c r="A384">
        <v>369</v>
      </c>
      <c r="E384" s="16" t="e">
        <f>VLOOKUP(D384,'Validation rule'!$B$2:$H$1048576,2,FALSE)</f>
        <v>#N/A</v>
      </c>
      <c r="F384" s="13" t="e">
        <f>VLOOKUP(D384,'Validation rule'!$B$2:$H$1048576,3,FALSE)</f>
        <v>#N/A</v>
      </c>
      <c r="G384" s="13" t="e">
        <f>VLOOKUP(D384,'Validation rule'!$B$2:$H$1048576,4,FALSE)</f>
        <v>#N/A</v>
      </c>
      <c r="H384" s="17" t="e">
        <f>VLOOKUP(D384,'Validation rule'!$B$2:$H$1048576,5,FALSE)</f>
        <v>#N/A</v>
      </c>
      <c r="I384" s="17" t="e">
        <f>VLOOKUP(D384,'Validation rule'!$B$2:$H$1048576,6,FALSE)</f>
        <v>#N/A</v>
      </c>
      <c r="J384" s="17" t="e">
        <f>VLOOKUP(D384,'Validation rule'!$B$2:$H$1048576,7,FALSE)</f>
        <v>#N/A</v>
      </c>
      <c r="K384" s="17"/>
      <c r="L384" s="10"/>
    </row>
    <row r="385" spans="1:12" x14ac:dyDescent="0.25">
      <c r="A385" s="13">
        <v>370</v>
      </c>
      <c r="E385" s="16" t="e">
        <f>VLOOKUP(D385,'Validation rule'!$B$2:$H$1048576,2,FALSE)</f>
        <v>#N/A</v>
      </c>
      <c r="F385" s="13" t="e">
        <f>VLOOKUP(D385,'Validation rule'!$B$2:$H$1048576,3,FALSE)</f>
        <v>#N/A</v>
      </c>
      <c r="G385" s="13" t="e">
        <f>VLOOKUP(D385,'Validation rule'!$B$2:$H$1048576,4,FALSE)</f>
        <v>#N/A</v>
      </c>
      <c r="H385" s="17" t="e">
        <f>VLOOKUP(D385,'Validation rule'!$B$2:$H$1048576,5,FALSE)</f>
        <v>#N/A</v>
      </c>
      <c r="I385" s="17" t="e">
        <f>VLOOKUP(D385,'Validation rule'!$B$2:$H$1048576,6,FALSE)</f>
        <v>#N/A</v>
      </c>
      <c r="J385" s="17" t="e">
        <f>VLOOKUP(D385,'Validation rule'!$B$2:$H$1048576,7,FALSE)</f>
        <v>#N/A</v>
      </c>
      <c r="K385" s="17"/>
      <c r="L385" s="10"/>
    </row>
    <row r="386" spans="1:12" x14ac:dyDescent="0.25">
      <c r="A386" s="13">
        <v>371</v>
      </c>
      <c r="E386" s="16" t="e">
        <f>VLOOKUP(D386,'Validation rule'!$B$2:$H$1048576,2,FALSE)</f>
        <v>#N/A</v>
      </c>
      <c r="F386" s="13" t="e">
        <f>VLOOKUP(D386,'Validation rule'!$B$2:$H$1048576,3,FALSE)</f>
        <v>#N/A</v>
      </c>
      <c r="G386" s="13" t="e">
        <f>VLOOKUP(D386,'Validation rule'!$B$2:$H$1048576,4,FALSE)</f>
        <v>#N/A</v>
      </c>
      <c r="H386" s="17" t="e">
        <f>VLOOKUP(D386,'Validation rule'!$B$2:$H$1048576,5,FALSE)</f>
        <v>#N/A</v>
      </c>
      <c r="I386" s="17" t="e">
        <f>VLOOKUP(D386,'Validation rule'!$B$2:$H$1048576,6,FALSE)</f>
        <v>#N/A</v>
      </c>
      <c r="J386" s="17" t="e">
        <f>VLOOKUP(D386,'Validation rule'!$B$2:$H$1048576,7,FALSE)</f>
        <v>#N/A</v>
      </c>
      <c r="K386" s="17"/>
      <c r="L386" s="10"/>
    </row>
    <row r="387" spans="1:12" x14ac:dyDescent="0.25">
      <c r="A387">
        <v>372</v>
      </c>
      <c r="E387" s="16" t="e">
        <f>VLOOKUP(D387,'Validation rule'!$B$2:$H$1048576,2,FALSE)</f>
        <v>#N/A</v>
      </c>
      <c r="F387" s="13" t="e">
        <f>VLOOKUP(D387,'Validation rule'!$B$2:$H$1048576,3,FALSE)</f>
        <v>#N/A</v>
      </c>
      <c r="G387" s="13" t="e">
        <f>VLOOKUP(D387,'Validation rule'!$B$2:$H$1048576,4,FALSE)</f>
        <v>#N/A</v>
      </c>
      <c r="H387" s="17" t="e">
        <f>VLOOKUP(D387,'Validation rule'!$B$2:$H$1048576,5,FALSE)</f>
        <v>#N/A</v>
      </c>
      <c r="I387" s="17" t="e">
        <f>VLOOKUP(D387,'Validation rule'!$B$2:$H$1048576,6,FALSE)</f>
        <v>#N/A</v>
      </c>
      <c r="J387" s="17" t="e">
        <f>VLOOKUP(D387,'Validation rule'!$B$2:$H$1048576,7,FALSE)</f>
        <v>#N/A</v>
      </c>
      <c r="K387" s="17"/>
      <c r="L387" s="10"/>
    </row>
    <row r="388" spans="1:12" x14ac:dyDescent="0.25">
      <c r="A388" s="13">
        <v>373</v>
      </c>
      <c r="E388" s="16" t="e">
        <f>VLOOKUP(D388,'Validation rule'!$B$2:$H$1048576,2,FALSE)</f>
        <v>#N/A</v>
      </c>
      <c r="F388" s="13" t="e">
        <f>VLOOKUP(D388,'Validation rule'!$B$2:$H$1048576,3,FALSE)</f>
        <v>#N/A</v>
      </c>
      <c r="G388" s="13" t="e">
        <f>VLOOKUP(D388,'Validation rule'!$B$2:$H$1048576,4,FALSE)</f>
        <v>#N/A</v>
      </c>
      <c r="H388" s="17" t="e">
        <f>VLOOKUP(D388,'Validation rule'!$B$2:$H$1048576,5,FALSE)</f>
        <v>#N/A</v>
      </c>
      <c r="I388" s="17" t="e">
        <f>VLOOKUP(D388,'Validation rule'!$B$2:$H$1048576,6,FALSE)</f>
        <v>#N/A</v>
      </c>
      <c r="J388" s="17" t="e">
        <f>VLOOKUP(D388,'Validation rule'!$B$2:$H$1048576,7,FALSE)</f>
        <v>#N/A</v>
      </c>
      <c r="K388" s="17"/>
      <c r="L388" s="10"/>
    </row>
    <row r="389" spans="1:12" x14ac:dyDescent="0.25">
      <c r="A389">
        <v>374</v>
      </c>
      <c r="E389" s="16" t="e">
        <f>VLOOKUP(D389,'Validation rule'!$B$2:$H$1048576,2,FALSE)</f>
        <v>#N/A</v>
      </c>
      <c r="F389" s="13" t="e">
        <f>VLOOKUP(D389,'Validation rule'!$B$2:$H$1048576,3,FALSE)</f>
        <v>#N/A</v>
      </c>
      <c r="G389" s="13" t="e">
        <f>VLOOKUP(D389,'Validation rule'!$B$2:$H$1048576,4,FALSE)</f>
        <v>#N/A</v>
      </c>
      <c r="H389" s="17" t="e">
        <f>VLOOKUP(D389,'Validation rule'!$B$2:$H$1048576,5,FALSE)</f>
        <v>#N/A</v>
      </c>
      <c r="I389" s="17" t="e">
        <f>VLOOKUP(D389,'Validation rule'!$B$2:$H$1048576,6,FALSE)</f>
        <v>#N/A</v>
      </c>
      <c r="J389" s="17" t="e">
        <f>VLOOKUP(D389,'Validation rule'!$B$2:$H$1048576,7,FALSE)</f>
        <v>#N/A</v>
      </c>
      <c r="K389" s="17"/>
      <c r="L389" s="10"/>
    </row>
    <row r="390" spans="1:12" x14ac:dyDescent="0.25">
      <c r="A390" s="13">
        <v>375</v>
      </c>
      <c r="E390" s="16" t="e">
        <f>VLOOKUP(D390,'Validation rule'!$B$2:$H$1048576,2,FALSE)</f>
        <v>#N/A</v>
      </c>
      <c r="F390" s="13" t="e">
        <f>VLOOKUP(D390,'Validation rule'!$B$2:$H$1048576,3,FALSE)</f>
        <v>#N/A</v>
      </c>
      <c r="G390" s="13" t="e">
        <f>VLOOKUP(D390,'Validation rule'!$B$2:$H$1048576,4,FALSE)</f>
        <v>#N/A</v>
      </c>
      <c r="H390" s="17" t="e">
        <f>VLOOKUP(D390,'Validation rule'!$B$2:$H$1048576,5,FALSE)</f>
        <v>#N/A</v>
      </c>
      <c r="I390" s="17" t="e">
        <f>VLOOKUP(D390,'Validation rule'!$B$2:$H$1048576,6,FALSE)</f>
        <v>#N/A</v>
      </c>
      <c r="J390" s="17" t="e">
        <f>VLOOKUP(D390,'Validation rule'!$B$2:$H$1048576,7,FALSE)</f>
        <v>#N/A</v>
      </c>
      <c r="K390" s="17"/>
      <c r="L390" s="10"/>
    </row>
    <row r="391" spans="1:12" x14ac:dyDescent="0.25">
      <c r="A391" s="13">
        <v>376</v>
      </c>
      <c r="E391" s="16" t="e">
        <f>VLOOKUP(D391,'Validation rule'!$B$2:$H$1048576,2,FALSE)</f>
        <v>#N/A</v>
      </c>
      <c r="F391" s="13" t="e">
        <f>VLOOKUP(D391,'Validation rule'!$B$2:$H$1048576,3,FALSE)</f>
        <v>#N/A</v>
      </c>
      <c r="G391" s="13" t="e">
        <f>VLOOKUP(D391,'Validation rule'!$B$2:$H$1048576,4,FALSE)</f>
        <v>#N/A</v>
      </c>
      <c r="H391" s="17" t="e">
        <f>VLOOKUP(D391,'Validation rule'!$B$2:$H$1048576,5,FALSE)</f>
        <v>#N/A</v>
      </c>
      <c r="I391" s="17" t="e">
        <f>VLOOKUP(D391,'Validation rule'!$B$2:$H$1048576,6,FALSE)</f>
        <v>#N/A</v>
      </c>
      <c r="J391" s="17" t="e">
        <f>VLOOKUP(D391,'Validation rule'!$B$2:$H$1048576,7,FALSE)</f>
        <v>#N/A</v>
      </c>
      <c r="K391" s="17"/>
      <c r="L391" s="10"/>
    </row>
    <row r="392" spans="1:12" x14ac:dyDescent="0.25">
      <c r="A392">
        <v>377</v>
      </c>
      <c r="E392" s="16" t="e">
        <f>VLOOKUP(D392,'Validation rule'!$B$2:$H$1048576,2,FALSE)</f>
        <v>#N/A</v>
      </c>
      <c r="F392" s="13" t="e">
        <f>VLOOKUP(D392,'Validation rule'!$B$2:$H$1048576,3,FALSE)</f>
        <v>#N/A</v>
      </c>
      <c r="G392" s="13" t="e">
        <f>VLOOKUP(D392,'Validation rule'!$B$2:$H$1048576,4,FALSE)</f>
        <v>#N/A</v>
      </c>
      <c r="H392" s="17" t="e">
        <f>VLOOKUP(D392,'Validation rule'!$B$2:$H$1048576,5,FALSE)</f>
        <v>#N/A</v>
      </c>
      <c r="I392" s="17" t="e">
        <f>VLOOKUP(D392,'Validation rule'!$B$2:$H$1048576,6,FALSE)</f>
        <v>#N/A</v>
      </c>
      <c r="J392" s="17" t="e">
        <f>VLOOKUP(D392,'Validation rule'!$B$2:$H$1048576,7,FALSE)</f>
        <v>#N/A</v>
      </c>
      <c r="K392" s="17"/>
      <c r="L392" s="10"/>
    </row>
    <row r="393" spans="1:12" x14ac:dyDescent="0.25">
      <c r="A393" s="13">
        <v>378</v>
      </c>
      <c r="E393" s="16" t="e">
        <f>VLOOKUP(D393,'Validation rule'!$B$2:$H$1048576,2,FALSE)</f>
        <v>#N/A</v>
      </c>
      <c r="F393" s="13" t="e">
        <f>VLOOKUP(D393,'Validation rule'!$B$2:$H$1048576,3,FALSE)</f>
        <v>#N/A</v>
      </c>
      <c r="G393" s="13" t="e">
        <f>VLOOKUP(D393,'Validation rule'!$B$2:$H$1048576,4,FALSE)</f>
        <v>#N/A</v>
      </c>
      <c r="H393" s="17" t="e">
        <f>VLOOKUP(D393,'Validation rule'!$B$2:$H$1048576,5,FALSE)</f>
        <v>#N/A</v>
      </c>
      <c r="I393" s="17" t="e">
        <f>VLOOKUP(D393,'Validation rule'!$B$2:$H$1048576,6,FALSE)</f>
        <v>#N/A</v>
      </c>
      <c r="J393" s="17" t="e">
        <f>VLOOKUP(D393,'Validation rule'!$B$2:$H$1048576,7,FALSE)</f>
        <v>#N/A</v>
      </c>
      <c r="K393" s="17"/>
      <c r="L393" s="10"/>
    </row>
    <row r="394" spans="1:12" x14ac:dyDescent="0.25">
      <c r="A394">
        <v>379</v>
      </c>
      <c r="E394" s="16" t="e">
        <f>VLOOKUP(D394,'Validation rule'!$B$2:$H$1048576,2,FALSE)</f>
        <v>#N/A</v>
      </c>
      <c r="F394" s="13" t="e">
        <f>VLOOKUP(D394,'Validation rule'!$B$2:$H$1048576,3,FALSE)</f>
        <v>#N/A</v>
      </c>
      <c r="G394" s="13" t="e">
        <f>VLOOKUP(D394,'Validation rule'!$B$2:$H$1048576,4,FALSE)</f>
        <v>#N/A</v>
      </c>
      <c r="H394" s="17" t="e">
        <f>VLOOKUP(D394,'Validation rule'!$B$2:$H$1048576,5,FALSE)</f>
        <v>#N/A</v>
      </c>
      <c r="I394" s="17" t="e">
        <f>VLOOKUP(D394,'Validation rule'!$B$2:$H$1048576,6,FALSE)</f>
        <v>#N/A</v>
      </c>
      <c r="J394" s="17" t="e">
        <f>VLOOKUP(D394,'Validation rule'!$B$2:$H$1048576,7,FALSE)</f>
        <v>#N/A</v>
      </c>
      <c r="K394" s="17"/>
      <c r="L394" s="10"/>
    </row>
    <row r="395" spans="1:12" x14ac:dyDescent="0.25">
      <c r="A395" s="13">
        <v>380</v>
      </c>
      <c r="E395" s="16" t="e">
        <f>VLOOKUP(D395,'Validation rule'!$B$2:$H$1048576,2,FALSE)</f>
        <v>#N/A</v>
      </c>
      <c r="F395" s="13" t="e">
        <f>VLOOKUP(D395,'Validation rule'!$B$2:$H$1048576,3,FALSE)</f>
        <v>#N/A</v>
      </c>
      <c r="G395" s="13" t="e">
        <f>VLOOKUP(D395,'Validation rule'!$B$2:$H$1048576,4,FALSE)</f>
        <v>#N/A</v>
      </c>
      <c r="H395" s="17" t="e">
        <f>VLOOKUP(D395,'Validation rule'!$B$2:$H$1048576,5,FALSE)</f>
        <v>#N/A</v>
      </c>
      <c r="I395" s="17" t="e">
        <f>VLOOKUP(D395,'Validation rule'!$B$2:$H$1048576,6,FALSE)</f>
        <v>#N/A</v>
      </c>
      <c r="J395" s="17" t="e">
        <f>VLOOKUP(D395,'Validation rule'!$B$2:$H$1048576,7,FALSE)</f>
        <v>#N/A</v>
      </c>
      <c r="K395" s="17"/>
      <c r="L395" s="10"/>
    </row>
    <row r="396" spans="1:12" x14ac:dyDescent="0.25">
      <c r="A396" s="13">
        <v>381</v>
      </c>
      <c r="E396" s="16" t="e">
        <f>VLOOKUP(D396,'Validation rule'!$B$2:$H$1048576,2,FALSE)</f>
        <v>#N/A</v>
      </c>
      <c r="F396" s="13" t="e">
        <f>VLOOKUP(D396,'Validation rule'!$B$2:$H$1048576,3,FALSE)</f>
        <v>#N/A</v>
      </c>
      <c r="G396" s="13" t="e">
        <f>VLOOKUP(D396,'Validation rule'!$B$2:$H$1048576,4,FALSE)</f>
        <v>#N/A</v>
      </c>
      <c r="H396" s="17" t="e">
        <f>VLOOKUP(D396,'Validation rule'!$B$2:$H$1048576,5,FALSE)</f>
        <v>#N/A</v>
      </c>
      <c r="I396" s="17" t="e">
        <f>VLOOKUP(D396,'Validation rule'!$B$2:$H$1048576,6,FALSE)</f>
        <v>#N/A</v>
      </c>
      <c r="J396" s="17" t="e">
        <f>VLOOKUP(D396,'Validation rule'!$B$2:$H$1048576,7,FALSE)</f>
        <v>#N/A</v>
      </c>
      <c r="K396" s="17"/>
      <c r="L396" s="10"/>
    </row>
    <row r="397" spans="1:12" x14ac:dyDescent="0.25">
      <c r="A397">
        <v>382</v>
      </c>
      <c r="E397" s="16" t="e">
        <f>VLOOKUP(D397,'Validation rule'!$B$2:$H$1048576,2,FALSE)</f>
        <v>#N/A</v>
      </c>
      <c r="F397" s="13" t="e">
        <f>VLOOKUP(D397,'Validation rule'!$B$2:$H$1048576,3,FALSE)</f>
        <v>#N/A</v>
      </c>
      <c r="G397" s="13" t="e">
        <f>VLOOKUP(D397,'Validation rule'!$B$2:$H$1048576,4,FALSE)</f>
        <v>#N/A</v>
      </c>
      <c r="H397" s="17" t="e">
        <f>VLOOKUP(D397,'Validation rule'!$B$2:$H$1048576,5,FALSE)</f>
        <v>#N/A</v>
      </c>
      <c r="I397" s="17" t="e">
        <f>VLOOKUP(D397,'Validation rule'!$B$2:$H$1048576,6,FALSE)</f>
        <v>#N/A</v>
      </c>
      <c r="J397" s="17" t="e">
        <f>VLOOKUP(D397,'Validation rule'!$B$2:$H$1048576,7,FALSE)</f>
        <v>#N/A</v>
      </c>
      <c r="K397" s="17"/>
      <c r="L397" s="10"/>
    </row>
    <row r="398" spans="1:12" x14ac:dyDescent="0.25">
      <c r="A398" s="13">
        <v>383</v>
      </c>
      <c r="E398" s="16" t="e">
        <f>VLOOKUP(D398,'Validation rule'!$B$2:$H$1048576,2,FALSE)</f>
        <v>#N/A</v>
      </c>
      <c r="F398" s="13" t="e">
        <f>VLOOKUP(D398,'Validation rule'!$B$2:$H$1048576,3,FALSE)</f>
        <v>#N/A</v>
      </c>
      <c r="G398" s="13" t="e">
        <f>VLOOKUP(D398,'Validation rule'!$B$2:$H$1048576,4,FALSE)</f>
        <v>#N/A</v>
      </c>
      <c r="H398" s="17" t="e">
        <f>VLOOKUP(D398,'Validation rule'!$B$2:$H$1048576,5,FALSE)</f>
        <v>#N/A</v>
      </c>
      <c r="I398" s="17" t="e">
        <f>VLOOKUP(D398,'Validation rule'!$B$2:$H$1048576,6,FALSE)</f>
        <v>#N/A</v>
      </c>
      <c r="J398" s="17" t="e">
        <f>VLOOKUP(D398,'Validation rule'!$B$2:$H$1048576,7,FALSE)</f>
        <v>#N/A</v>
      </c>
      <c r="K398" s="17"/>
      <c r="L398" s="10"/>
    </row>
    <row r="399" spans="1:12" x14ac:dyDescent="0.25">
      <c r="A399">
        <v>384</v>
      </c>
      <c r="E399" s="16" t="e">
        <f>VLOOKUP(D399,'Validation rule'!$B$2:$H$1048576,2,FALSE)</f>
        <v>#N/A</v>
      </c>
      <c r="F399" s="13" t="e">
        <f>VLOOKUP(D399,'Validation rule'!$B$2:$H$1048576,3,FALSE)</f>
        <v>#N/A</v>
      </c>
      <c r="G399" s="13" t="e">
        <f>VLOOKUP(D399,'Validation rule'!$B$2:$H$1048576,4,FALSE)</f>
        <v>#N/A</v>
      </c>
      <c r="H399" s="17" t="e">
        <f>VLOOKUP(D399,'Validation rule'!$B$2:$H$1048576,5,FALSE)</f>
        <v>#N/A</v>
      </c>
      <c r="I399" s="17" t="e">
        <f>VLOOKUP(D399,'Validation rule'!$B$2:$H$1048576,6,FALSE)</f>
        <v>#N/A</v>
      </c>
      <c r="J399" s="17" t="e">
        <f>VLOOKUP(D399,'Validation rule'!$B$2:$H$1048576,7,FALSE)</f>
        <v>#N/A</v>
      </c>
      <c r="K399" s="17"/>
      <c r="L399" s="10"/>
    </row>
    <row r="400" spans="1:12" x14ac:dyDescent="0.25">
      <c r="A400" s="13">
        <v>385</v>
      </c>
      <c r="E400" s="16" t="e">
        <f>VLOOKUP(D400,'Validation rule'!$B$2:$H$1048576,2,FALSE)</f>
        <v>#N/A</v>
      </c>
      <c r="F400" s="13" t="e">
        <f>VLOOKUP(D400,'Validation rule'!$B$2:$H$1048576,3,FALSE)</f>
        <v>#N/A</v>
      </c>
      <c r="G400" s="13" t="e">
        <f>VLOOKUP(D400,'Validation rule'!$B$2:$H$1048576,4,FALSE)</f>
        <v>#N/A</v>
      </c>
      <c r="H400" s="17" t="e">
        <f>VLOOKUP(D400,'Validation rule'!$B$2:$H$1048576,5,FALSE)</f>
        <v>#N/A</v>
      </c>
      <c r="I400" s="17" t="e">
        <f>VLOOKUP(D400,'Validation rule'!$B$2:$H$1048576,6,FALSE)</f>
        <v>#N/A</v>
      </c>
      <c r="J400" s="17" t="e">
        <f>VLOOKUP(D400,'Validation rule'!$B$2:$H$1048576,7,FALSE)</f>
        <v>#N/A</v>
      </c>
      <c r="K400" s="17"/>
      <c r="L400" s="10"/>
    </row>
    <row r="401" spans="1:13" x14ac:dyDescent="0.25">
      <c r="A401" s="13">
        <v>386</v>
      </c>
      <c r="E401" s="16" t="e">
        <f>VLOOKUP(D401,'Validation rule'!$B$2:$H$1048576,2,FALSE)</f>
        <v>#N/A</v>
      </c>
      <c r="F401" s="13" t="e">
        <f>VLOOKUP(D401,'Validation rule'!$B$2:$H$1048576,3,FALSE)</f>
        <v>#N/A</v>
      </c>
      <c r="G401" s="13" t="e">
        <f>VLOOKUP(D401,'Validation rule'!$B$2:$H$1048576,4,FALSE)</f>
        <v>#N/A</v>
      </c>
      <c r="H401" s="17" t="e">
        <f>VLOOKUP(D401,'Validation rule'!$B$2:$H$1048576,5,FALSE)</f>
        <v>#N/A</v>
      </c>
      <c r="I401" s="17" t="e">
        <f>VLOOKUP(D401,'Validation rule'!$B$2:$H$1048576,6,FALSE)</f>
        <v>#N/A</v>
      </c>
      <c r="J401" s="17" t="e">
        <f>VLOOKUP(D401,'Validation rule'!$B$2:$H$1048576,7,FALSE)</f>
        <v>#N/A</v>
      </c>
      <c r="K401" s="17"/>
      <c r="L401" s="10"/>
    </row>
    <row r="402" spans="1:13" x14ac:dyDescent="0.25">
      <c r="A402">
        <v>387</v>
      </c>
      <c r="E402" s="16" t="e">
        <f>VLOOKUP(D402,'Validation rule'!$B$2:$H$1048576,2,FALSE)</f>
        <v>#N/A</v>
      </c>
      <c r="F402" s="13" t="e">
        <f>VLOOKUP(D402,'Validation rule'!$B$2:$H$1048576,3,FALSE)</f>
        <v>#N/A</v>
      </c>
      <c r="G402" s="13" t="e">
        <f>VLOOKUP(D402,'Validation rule'!$B$2:$H$1048576,4,FALSE)</f>
        <v>#N/A</v>
      </c>
      <c r="H402" s="17" t="e">
        <f>VLOOKUP(D402,'Validation rule'!$B$2:$H$1048576,5,FALSE)</f>
        <v>#N/A</v>
      </c>
      <c r="I402" s="17" t="e">
        <f>VLOOKUP(D402,'Validation rule'!$B$2:$H$1048576,6,FALSE)</f>
        <v>#N/A</v>
      </c>
      <c r="J402" s="17" t="e">
        <f>VLOOKUP(D402,'Validation rule'!$B$2:$H$1048576,7,FALSE)</f>
        <v>#N/A</v>
      </c>
      <c r="K402" s="17"/>
      <c r="L402" s="10"/>
    </row>
    <row r="403" spans="1:13" x14ac:dyDescent="0.25">
      <c r="A403" s="13">
        <v>388</v>
      </c>
      <c r="E403" s="16" t="e">
        <f>VLOOKUP(D403,'Validation rule'!$B$2:$H$1048576,2,FALSE)</f>
        <v>#N/A</v>
      </c>
      <c r="F403" s="13" t="e">
        <f>VLOOKUP(D403,'Validation rule'!$B$2:$H$1048576,3,FALSE)</f>
        <v>#N/A</v>
      </c>
      <c r="G403" s="13" t="e">
        <f>VLOOKUP(D403,'Validation rule'!$B$2:$H$1048576,4,FALSE)</f>
        <v>#N/A</v>
      </c>
      <c r="H403" s="17" t="e">
        <f>VLOOKUP(D403,'Validation rule'!$B$2:$H$1048576,5,FALSE)</f>
        <v>#N/A</v>
      </c>
      <c r="I403" s="17" t="e">
        <f>VLOOKUP(D403,'Validation rule'!$B$2:$H$1048576,6,FALSE)</f>
        <v>#N/A</v>
      </c>
      <c r="J403" s="17" t="e">
        <f>VLOOKUP(D403,'Validation rule'!$B$2:$H$1048576,7,FALSE)</f>
        <v>#N/A</v>
      </c>
      <c r="K403" s="17"/>
      <c r="L403" s="10"/>
    </row>
    <row r="404" spans="1:13" x14ac:dyDescent="0.25">
      <c r="A404">
        <v>389</v>
      </c>
      <c r="E404" s="16" t="e">
        <f>VLOOKUP(D404,'Validation rule'!$B$2:$H$1048576,2,FALSE)</f>
        <v>#N/A</v>
      </c>
      <c r="F404" s="13" t="e">
        <f>VLOOKUP(D404,'Validation rule'!$B$2:$H$1048576,3,FALSE)</f>
        <v>#N/A</v>
      </c>
      <c r="G404" s="13" t="e">
        <f>VLOOKUP(D404,'Validation rule'!$B$2:$H$1048576,4,FALSE)</f>
        <v>#N/A</v>
      </c>
      <c r="H404" s="17" t="e">
        <f>VLOOKUP(D404,'Validation rule'!$B$2:$H$1048576,5,FALSE)</f>
        <v>#N/A</v>
      </c>
      <c r="I404" s="17" t="e">
        <f>VLOOKUP(D404,'Validation rule'!$B$2:$H$1048576,6,FALSE)</f>
        <v>#N/A</v>
      </c>
      <c r="J404" s="17" t="e">
        <f>VLOOKUP(D404,'Validation rule'!$B$2:$H$1048576,7,FALSE)</f>
        <v>#N/A</v>
      </c>
      <c r="K404" s="17"/>
      <c r="L404" s="10"/>
    </row>
    <row r="405" spans="1:13" x14ac:dyDescent="0.25">
      <c r="A405" s="13">
        <v>390</v>
      </c>
      <c r="E405" s="16" t="e">
        <f>VLOOKUP(D405,'Validation rule'!$B$2:$H$1048576,2,FALSE)</f>
        <v>#N/A</v>
      </c>
      <c r="F405" s="13" t="e">
        <f>VLOOKUP(D405,'Validation rule'!$B$2:$H$1048576,3,FALSE)</f>
        <v>#N/A</v>
      </c>
      <c r="G405" s="13" t="e">
        <f>VLOOKUP(D405,'Validation rule'!$B$2:$H$1048576,4,FALSE)</f>
        <v>#N/A</v>
      </c>
      <c r="H405" s="17" t="e">
        <f>VLOOKUP(D405,'Validation rule'!$B$2:$H$1048576,5,FALSE)</f>
        <v>#N/A</v>
      </c>
      <c r="I405" s="17" t="e">
        <f>VLOOKUP(D405,'Validation rule'!$B$2:$H$1048576,6,FALSE)</f>
        <v>#N/A</v>
      </c>
      <c r="J405" s="17" t="e">
        <f>VLOOKUP(D405,'Validation rule'!$B$2:$H$1048576,7,FALSE)</f>
        <v>#N/A</v>
      </c>
      <c r="K405" s="17"/>
      <c r="L405" s="10"/>
    </row>
    <row r="406" spans="1:13" x14ac:dyDescent="0.25">
      <c r="A406" s="13">
        <v>391</v>
      </c>
      <c r="E406" s="16" t="e">
        <f>VLOOKUP(D406,'Validation rule'!$B$2:$H$1048576,2,FALSE)</f>
        <v>#N/A</v>
      </c>
      <c r="F406" s="13" t="e">
        <f>VLOOKUP(D406,'Validation rule'!$B$2:$H$1048576,3,FALSE)</f>
        <v>#N/A</v>
      </c>
      <c r="G406" s="13" t="e">
        <f>VLOOKUP(D406,'Validation rule'!$B$2:$H$1048576,4,FALSE)</f>
        <v>#N/A</v>
      </c>
      <c r="H406" s="17" t="e">
        <f>VLOOKUP(D406,'Validation rule'!$B$2:$H$1048576,5,FALSE)</f>
        <v>#N/A</v>
      </c>
      <c r="I406" s="17" t="e">
        <f>VLOOKUP(D406,'Validation rule'!$B$2:$H$1048576,6,FALSE)</f>
        <v>#N/A</v>
      </c>
      <c r="J406" s="17" t="e">
        <f>VLOOKUP(D406,'Validation rule'!$B$2:$H$1048576,7,FALSE)</f>
        <v>#N/A</v>
      </c>
      <c r="K406" s="17"/>
      <c r="L406" s="10"/>
    </row>
    <row r="407" spans="1:13" x14ac:dyDescent="0.25">
      <c r="L407" s="10"/>
    </row>
    <row r="408" spans="1:13" ht="15" x14ac:dyDescent="0.25">
      <c r="B408" s="151"/>
      <c r="J408" s="10"/>
      <c r="L408" s="10"/>
    </row>
    <row r="409" spans="1:13" ht="30" x14ac:dyDescent="0.25">
      <c r="A409" t="s">
        <v>0</v>
      </c>
      <c r="B409" s="151" t="s">
        <v>547</v>
      </c>
      <c r="C409" s="15" t="s">
        <v>2</v>
      </c>
      <c r="D409" s="16" t="s">
        <v>3</v>
      </c>
      <c r="E409" s="16" t="s">
        <v>4</v>
      </c>
      <c r="F409" s="16" t="s">
        <v>5</v>
      </c>
      <c r="G409" t="s">
        <v>6</v>
      </c>
      <c r="H409" t="s">
        <v>7</v>
      </c>
      <c r="I409" s="10" t="s">
        <v>8</v>
      </c>
      <c r="J409" s="10" t="s">
        <v>9</v>
      </c>
      <c r="K409" s="10" t="s">
        <v>10</v>
      </c>
      <c r="L409" s="10" t="s">
        <v>11</v>
      </c>
      <c r="M409" s="10" t="s">
        <v>12</v>
      </c>
    </row>
    <row r="410" spans="1:13" ht="15" x14ac:dyDescent="0.25">
      <c r="A410" s="152" cm="1">
        <f t="array" ref="A410">ROW()-ROW(Table2[#Headers])</f>
        <v>1</v>
      </c>
      <c r="B410" s="156" t="s">
        <v>13</v>
      </c>
      <c r="C410" s="153" t="s">
        <v>14</v>
      </c>
      <c r="D410" s="154" t="s">
        <v>15</v>
      </c>
      <c r="E410" s="154"/>
      <c r="F410" s="152"/>
      <c r="G410" s="152"/>
      <c r="H410" s="155"/>
      <c r="I410" s="155"/>
      <c r="J410" s="155"/>
      <c r="K410" s="155"/>
      <c r="L410" s="155"/>
      <c r="M410" s="155"/>
    </row>
    <row r="411" spans="1:13" ht="15" x14ac:dyDescent="0.25">
      <c r="A411" cm="1">
        <f t="array" ref="A411">ROW()-ROW(Table2[#Headers])</f>
        <v>2</v>
      </c>
      <c r="B411" s="151"/>
      <c r="J411" s="10"/>
      <c r="L411" s="10"/>
      <c r="M411" s="10"/>
    </row>
    <row r="412" spans="1:13" ht="15" x14ac:dyDescent="0.25">
      <c r="A412" s="152" cm="1">
        <f t="array" ref="A412">ROW()-ROW(Table2[#Headers])</f>
        <v>3</v>
      </c>
      <c r="B412" s="156" t="s">
        <v>23</v>
      </c>
      <c r="C412" s="153" t="s">
        <v>24</v>
      </c>
      <c r="D412" s="154" t="s">
        <v>25</v>
      </c>
      <c r="E412" s="154"/>
      <c r="F412" s="152"/>
      <c r="G412" s="152"/>
      <c r="H412" s="155"/>
      <c r="I412" s="155"/>
      <c r="J412" s="155"/>
      <c r="K412" s="155"/>
      <c r="L412" s="155"/>
      <c r="M412" s="155"/>
    </row>
    <row r="413" spans="1:13" ht="15" x14ac:dyDescent="0.25">
      <c r="A413" cm="1">
        <f t="array" ref="A413">ROW()-ROW(Table2[#Headers])</f>
        <v>4</v>
      </c>
      <c r="B413" s="151"/>
      <c r="J413" s="10"/>
      <c r="L413" s="10"/>
      <c r="M413" s="10"/>
    </row>
    <row r="414" spans="1:13" ht="15" x14ac:dyDescent="0.25">
      <c r="A414" s="152" cm="1">
        <f t="array" ref="A414">ROW()-ROW(Table2[#Headers])</f>
        <v>5</v>
      </c>
      <c r="B414" s="156" t="s">
        <v>26</v>
      </c>
      <c r="C414" s="153" t="s">
        <v>27</v>
      </c>
      <c r="D414" s="154" t="s">
        <v>28</v>
      </c>
      <c r="E414" s="154"/>
      <c r="F414" s="152"/>
      <c r="G414" s="152"/>
      <c r="H414" s="155"/>
      <c r="I414" s="155"/>
      <c r="J414" s="155"/>
      <c r="K414" s="155"/>
      <c r="L414" s="155"/>
      <c r="M414" s="155"/>
    </row>
    <row r="415" spans="1:13" ht="15" x14ac:dyDescent="0.25">
      <c r="A415" cm="1">
        <f t="array" ref="A415">ROW()-ROW(Table2[#Headers])</f>
        <v>6</v>
      </c>
      <c r="B415" s="151"/>
      <c r="J415" s="10"/>
      <c r="L415" s="10"/>
      <c r="M415" s="10"/>
    </row>
    <row r="416" spans="1:13" ht="15" x14ac:dyDescent="0.25">
      <c r="A416" s="152" cm="1">
        <f t="array" ref="A416">ROW()-ROW(Table2[#Headers])</f>
        <v>7</v>
      </c>
      <c r="B416" s="156" t="s">
        <v>26</v>
      </c>
      <c r="C416" s="153" t="s">
        <v>38</v>
      </c>
      <c r="D416" s="154" t="s">
        <v>39</v>
      </c>
      <c r="E416" s="154"/>
      <c r="F416" s="152"/>
      <c r="G416" s="152"/>
      <c r="H416" s="155"/>
      <c r="I416" s="155"/>
      <c r="J416" s="155"/>
      <c r="K416" s="155"/>
      <c r="L416" s="155"/>
      <c r="M416" s="155"/>
    </row>
    <row r="417" spans="1:13" ht="15" x14ac:dyDescent="0.25">
      <c r="A417" cm="1">
        <f t="array" ref="A417">ROW()-ROW(Table2[#Headers])</f>
        <v>8</v>
      </c>
      <c r="B417" s="151"/>
      <c r="J417" s="10"/>
      <c r="L417" s="10"/>
      <c r="M417" s="10"/>
    </row>
    <row r="418" spans="1:13" ht="15" x14ac:dyDescent="0.25">
      <c r="A418" s="152" cm="1">
        <f t="array" ref="A418">ROW()-ROW(Table2[#Headers])</f>
        <v>9</v>
      </c>
      <c r="B418" s="156" t="s">
        <v>42</v>
      </c>
      <c r="C418" s="153" t="s">
        <v>43</v>
      </c>
      <c r="D418" s="154" t="s">
        <v>44</v>
      </c>
      <c r="E418" s="154"/>
      <c r="F418" s="152"/>
      <c r="G418" s="152"/>
      <c r="H418" s="155"/>
      <c r="I418" s="155"/>
      <c r="J418" s="155"/>
      <c r="K418" s="155"/>
      <c r="L418" s="155"/>
      <c r="M418" s="155"/>
    </row>
    <row r="419" spans="1:13" ht="15" x14ac:dyDescent="0.25">
      <c r="A419" cm="1">
        <f t="array" ref="A419">ROW()-ROW(Table2[#Headers])</f>
        <v>10</v>
      </c>
      <c r="B419" s="151"/>
      <c r="J419" s="10"/>
      <c r="L419" s="10"/>
      <c r="M419" s="10"/>
    </row>
    <row r="420" spans="1:13" ht="15" x14ac:dyDescent="0.25">
      <c r="A420" s="152" cm="1">
        <f t="array" ref="A420">ROW()-ROW(Table2[#Headers])</f>
        <v>11</v>
      </c>
      <c r="B420" s="156" t="s">
        <v>56</v>
      </c>
      <c r="C420" s="153" t="s">
        <v>57</v>
      </c>
      <c r="D420" s="154" t="s">
        <v>58</v>
      </c>
      <c r="E420" s="154"/>
      <c r="F420" s="152"/>
      <c r="G420" s="152"/>
      <c r="H420" s="155"/>
      <c r="I420" s="155"/>
      <c r="J420" s="155"/>
      <c r="K420" s="155"/>
      <c r="L420" s="155"/>
      <c r="M420" s="155"/>
    </row>
    <row r="421" spans="1:13" ht="15" x14ac:dyDescent="0.25">
      <c r="A421" cm="1">
        <f t="array" ref="A421">ROW()-ROW(Table2[#Headers])</f>
        <v>12</v>
      </c>
      <c r="B421" s="151"/>
      <c r="J421" s="10"/>
      <c r="L421" s="10"/>
      <c r="M421" s="10"/>
    </row>
    <row r="422" spans="1:13" ht="15" x14ac:dyDescent="0.25">
      <c r="A422" s="152" cm="1">
        <f t="array" ref="A422">ROW()-ROW(Table2[#Headers])</f>
        <v>13</v>
      </c>
      <c r="B422" s="156" t="s">
        <v>64</v>
      </c>
      <c r="C422" s="153" t="s">
        <v>65</v>
      </c>
      <c r="D422" s="154" t="s">
        <v>66</v>
      </c>
      <c r="E422" s="154"/>
      <c r="F422" s="152"/>
      <c r="G422" s="152"/>
      <c r="H422" s="155"/>
      <c r="I422" s="155"/>
      <c r="J422" s="155"/>
      <c r="K422" s="155"/>
      <c r="L422" s="155"/>
      <c r="M422" s="155"/>
    </row>
    <row r="423" spans="1:13" ht="15" x14ac:dyDescent="0.25">
      <c r="A423" cm="1">
        <f t="array" ref="A423">ROW()-ROW(Table2[#Headers])</f>
        <v>14</v>
      </c>
      <c r="B423" s="151"/>
      <c r="J423" s="10"/>
      <c r="L423" s="10"/>
      <c r="M423" s="10"/>
    </row>
    <row r="424" spans="1:13" ht="15" x14ac:dyDescent="0.25">
      <c r="A424" s="152" cm="1">
        <f t="array" ref="A424">ROW()-ROW(Table2[#Headers])</f>
        <v>15</v>
      </c>
      <c r="B424" s="156" t="s">
        <v>70</v>
      </c>
      <c r="C424" s="153" t="s">
        <v>71</v>
      </c>
      <c r="D424" s="154" t="s">
        <v>72</v>
      </c>
      <c r="E424" s="154"/>
      <c r="F424" s="152"/>
      <c r="G424" s="152"/>
      <c r="H424" s="155"/>
      <c r="I424" s="155"/>
      <c r="J424" s="155"/>
      <c r="K424" s="155"/>
      <c r="L424" s="155"/>
      <c r="M424" s="155"/>
    </row>
    <row r="425" spans="1:13" ht="15" x14ac:dyDescent="0.25">
      <c r="A425" cm="1">
        <f t="array" ref="A425">ROW()-ROW(Table2[#Headers])</f>
        <v>16</v>
      </c>
      <c r="B425" s="151"/>
      <c r="J425" s="10"/>
      <c r="L425" s="10"/>
      <c r="M425" s="10"/>
    </row>
    <row r="426" spans="1:13" ht="15" x14ac:dyDescent="0.25">
      <c r="A426" s="152" cm="1">
        <f t="array" ref="A426">ROW()-ROW(Table2[#Headers])</f>
        <v>17</v>
      </c>
      <c r="B426" s="156" t="s">
        <v>105</v>
      </c>
      <c r="C426" s="153" t="s">
        <v>81</v>
      </c>
      <c r="D426" s="154" t="s">
        <v>82</v>
      </c>
      <c r="E426" s="154"/>
      <c r="F426" s="152"/>
      <c r="G426" s="152"/>
      <c r="H426" s="155"/>
      <c r="I426" s="155"/>
      <c r="J426" s="155"/>
      <c r="K426" s="155"/>
      <c r="L426" s="155"/>
      <c r="M426" s="155"/>
    </row>
    <row r="427" spans="1:13" ht="15" x14ac:dyDescent="0.25">
      <c r="A427" cm="1">
        <f t="array" ref="A427">ROW()-ROW(Table2[#Headers])</f>
        <v>18</v>
      </c>
      <c r="B427" s="151"/>
      <c r="J427" s="10"/>
      <c r="L427" s="10"/>
      <c r="M427" s="10"/>
    </row>
    <row r="428" spans="1:13" ht="15" x14ac:dyDescent="0.25">
      <c r="A428" s="152" cm="1">
        <f t="array" ref="A428">ROW()-ROW(Table2[#Headers])</f>
        <v>19</v>
      </c>
      <c r="B428" s="156" t="s">
        <v>105</v>
      </c>
      <c r="C428" s="153" t="s">
        <v>84</v>
      </c>
      <c r="D428" s="154" t="s">
        <v>85</v>
      </c>
      <c r="E428" s="154"/>
      <c r="F428" s="152"/>
      <c r="G428" s="152"/>
      <c r="H428" s="155"/>
      <c r="I428" s="155"/>
      <c r="J428" s="155"/>
      <c r="K428" s="155"/>
      <c r="L428" s="155"/>
      <c r="M428" s="155"/>
    </row>
    <row r="429" spans="1:13" ht="15" x14ac:dyDescent="0.25">
      <c r="A429" cm="1">
        <f t="array" ref="A429">ROW()-ROW(Table2[#Headers])</f>
        <v>20</v>
      </c>
      <c r="B429" s="151"/>
      <c r="J429" s="10"/>
      <c r="L429" s="10"/>
      <c r="M429" s="10"/>
    </row>
    <row r="430" spans="1:13" ht="15" x14ac:dyDescent="0.25">
      <c r="A430" s="152" cm="1">
        <f t="array" ref="A430">ROW()-ROW(Table2[#Headers])</f>
        <v>21</v>
      </c>
      <c r="B430" s="156" t="s">
        <v>87</v>
      </c>
      <c r="C430" s="153" t="s">
        <v>88</v>
      </c>
      <c r="D430" s="154" t="s">
        <v>89</v>
      </c>
      <c r="E430" s="154"/>
      <c r="F430" s="152"/>
      <c r="G430" s="152"/>
      <c r="H430" s="155"/>
      <c r="I430" s="155"/>
      <c r="J430" s="155"/>
      <c r="K430" s="155"/>
      <c r="L430" s="155"/>
      <c r="M430" s="155"/>
    </row>
    <row r="431" spans="1:13" ht="15" x14ac:dyDescent="0.25">
      <c r="A431" cm="1">
        <f t="array" ref="A431">ROW()-ROW(Table2[#Headers])</f>
        <v>22</v>
      </c>
      <c r="B431" s="151"/>
      <c r="J431" s="10"/>
      <c r="L431" s="10"/>
      <c r="M431" s="10"/>
    </row>
    <row r="432" spans="1:13" ht="15" x14ac:dyDescent="0.25">
      <c r="A432" cm="1">
        <f t="array" ref="A432">ROW()-ROW(Table2[#Headers])</f>
        <v>23</v>
      </c>
      <c r="B432" s="151" t="s">
        <v>90</v>
      </c>
      <c r="C432" s="15" t="s">
        <v>91</v>
      </c>
      <c r="D432" s="16" t="s">
        <v>92</v>
      </c>
      <c r="J432" s="10"/>
      <c r="L432" s="10"/>
      <c r="M432" s="10"/>
    </row>
    <row r="433" spans="1:13" ht="15" x14ac:dyDescent="0.25">
      <c r="A433" cm="1">
        <f t="array" ref="A433">ROW()-ROW(Table2[#Headers])</f>
        <v>24</v>
      </c>
      <c r="B433" s="151"/>
      <c r="J433" s="10"/>
      <c r="L433" s="10"/>
      <c r="M433" s="10"/>
    </row>
    <row r="434" spans="1:13" ht="15" x14ac:dyDescent="0.25">
      <c r="A434" cm="1">
        <f t="array" ref="A434">ROW()-ROW(Table2[#Headers])</f>
        <v>25</v>
      </c>
      <c r="B434" s="151" t="s">
        <v>93</v>
      </c>
      <c r="C434" s="15" t="s">
        <v>94</v>
      </c>
      <c r="D434" s="16" t="s">
        <v>95</v>
      </c>
      <c r="J434" s="10"/>
      <c r="L434" s="10"/>
      <c r="M434" s="10"/>
    </row>
    <row r="435" spans="1:13" ht="15" x14ac:dyDescent="0.25">
      <c r="A435" cm="1">
        <f t="array" ref="A435">ROW()-ROW(Table2[#Headers])</f>
        <v>26</v>
      </c>
      <c r="B435" s="151"/>
      <c r="J435" s="10"/>
      <c r="L435" s="10"/>
      <c r="M435" s="10"/>
    </row>
    <row r="436" spans="1:13" ht="15" x14ac:dyDescent="0.25">
      <c r="A436" cm="1">
        <f t="array" ref="A436">ROW()-ROW(Table2[#Headers])</f>
        <v>27</v>
      </c>
      <c r="B436" s="151" t="s">
        <v>96</v>
      </c>
      <c r="C436" s="15" t="s">
        <v>97</v>
      </c>
      <c r="D436" s="16" t="s">
        <v>98</v>
      </c>
      <c r="J436" s="10"/>
      <c r="L436" s="10"/>
      <c r="M436" s="10"/>
    </row>
    <row r="437" spans="1:13" ht="15" x14ac:dyDescent="0.25">
      <c r="A437" cm="1">
        <f t="array" ref="A437">ROW()-ROW(Table2[#Headers])</f>
        <v>28</v>
      </c>
      <c r="B437" s="151"/>
      <c r="J437" s="10"/>
      <c r="L437" s="10"/>
      <c r="M437" s="10"/>
    </row>
    <row r="438" spans="1:13" ht="15" x14ac:dyDescent="0.25">
      <c r="A438" cm="1">
        <f t="array" ref="A438">ROW()-ROW(Table2[#Headers])</f>
        <v>29</v>
      </c>
      <c r="B438" s="151" t="s">
        <v>105</v>
      </c>
      <c r="C438" s="15" t="s">
        <v>106</v>
      </c>
      <c r="D438" s="16" t="s">
        <v>107</v>
      </c>
      <c r="J438" s="10"/>
      <c r="L438" s="10"/>
      <c r="M438" s="10"/>
    </row>
    <row r="439" spans="1:13" ht="15" x14ac:dyDescent="0.25">
      <c r="A439" cm="1">
        <f t="array" ref="A439">ROW()-ROW(Table2[#Headers])</f>
        <v>30</v>
      </c>
      <c r="B439" s="151"/>
      <c r="J439" s="10"/>
      <c r="L439" s="10"/>
      <c r="M439" s="10"/>
    </row>
    <row r="440" spans="1:13" ht="15" x14ac:dyDescent="0.25">
      <c r="A440" cm="1">
        <f t="array" ref="A440">ROW()-ROW(Table2[#Headers])</f>
        <v>31</v>
      </c>
      <c r="B440" s="151" t="s">
        <v>117</v>
      </c>
      <c r="C440" s="15" t="s">
        <v>118</v>
      </c>
      <c r="D440" s="16" t="s">
        <v>119</v>
      </c>
      <c r="J440" s="10"/>
      <c r="L440" s="10"/>
      <c r="M440" s="10"/>
    </row>
    <row r="441" spans="1:13" ht="15" x14ac:dyDescent="0.25">
      <c r="A441" cm="1">
        <f t="array" ref="A441">ROW()-ROW(Table2[#Headers])</f>
        <v>32</v>
      </c>
      <c r="B441" s="151"/>
      <c r="J441" s="10"/>
      <c r="L441" s="10"/>
      <c r="M441" s="10"/>
    </row>
    <row r="442" spans="1:13" ht="15" x14ac:dyDescent="0.25">
      <c r="A442" cm="1">
        <f t="array" ref="A442">ROW()-ROW(Table2[#Headers])</f>
        <v>33</v>
      </c>
      <c r="B442" s="151" t="s">
        <v>124</v>
      </c>
      <c r="C442" s="15" t="s">
        <v>125</v>
      </c>
      <c r="D442" s="16" t="s">
        <v>126</v>
      </c>
      <c r="J442" s="10"/>
      <c r="L442" s="10"/>
      <c r="M442" s="10"/>
    </row>
    <row r="443" spans="1:13" ht="15" x14ac:dyDescent="0.25">
      <c r="A443" cm="1">
        <f t="array" ref="A443">ROW()-ROW(Table2[#Headers])</f>
        <v>34</v>
      </c>
      <c r="B443" s="151"/>
      <c r="J443" s="10"/>
      <c r="L443" s="10"/>
      <c r="M443" s="10"/>
    </row>
    <row r="444" spans="1:13" ht="15" x14ac:dyDescent="0.25">
      <c r="A444" cm="1">
        <f t="array" ref="A444">ROW()-ROW(Table2[#Headers])</f>
        <v>35</v>
      </c>
      <c r="B444" s="151" t="s">
        <v>127</v>
      </c>
      <c r="C444" s="15" t="s">
        <v>128</v>
      </c>
      <c r="D444" s="16" t="s">
        <v>129</v>
      </c>
      <c r="J444" s="10"/>
      <c r="L444" s="10"/>
      <c r="M444" s="10"/>
    </row>
    <row r="445" spans="1:13" ht="15" x14ac:dyDescent="0.25">
      <c r="A445" cm="1">
        <f t="array" ref="A445">ROW()-ROW(Table2[#Headers])</f>
        <v>36</v>
      </c>
      <c r="B445" s="151"/>
      <c r="J445" s="10"/>
      <c r="L445" s="10"/>
      <c r="M445" s="10"/>
    </row>
    <row r="446" spans="1:13" ht="15" x14ac:dyDescent="0.25">
      <c r="A446" cm="1">
        <f t="array" ref="A446">ROW()-ROW(Table2[#Headers])</f>
        <v>37</v>
      </c>
      <c r="B446" s="151" t="s">
        <v>133</v>
      </c>
      <c r="C446" s="15" t="s">
        <v>134</v>
      </c>
      <c r="D446" s="16" t="s">
        <v>126</v>
      </c>
      <c r="J446" s="10"/>
      <c r="L446" s="10"/>
      <c r="M446" s="10"/>
    </row>
    <row r="447" spans="1:13" ht="15" x14ac:dyDescent="0.25">
      <c r="A447" cm="1">
        <f t="array" ref="A447">ROW()-ROW(Table2[#Headers])</f>
        <v>38</v>
      </c>
      <c r="B447" s="151"/>
      <c r="J447" s="10"/>
      <c r="L447" s="10"/>
      <c r="M447" s="10"/>
    </row>
    <row r="448" spans="1:13" ht="15" x14ac:dyDescent="0.25">
      <c r="A448" cm="1">
        <f t="array" ref="A448">ROW()-ROW(Table2[#Headers])</f>
        <v>39</v>
      </c>
      <c r="B448" s="151" t="s">
        <v>139</v>
      </c>
      <c r="C448" s="15" t="s">
        <v>140</v>
      </c>
      <c r="D448" s="16" t="s">
        <v>141</v>
      </c>
      <c r="J448" s="10"/>
      <c r="L448" s="10"/>
      <c r="M448" s="10"/>
    </row>
    <row r="449" spans="1:13" ht="15" x14ac:dyDescent="0.25">
      <c r="A449" cm="1">
        <f t="array" ref="A449">ROW()-ROW(Table2[#Headers])</f>
        <v>40</v>
      </c>
      <c r="B449" s="151"/>
      <c r="J449" s="10"/>
      <c r="L449" s="10"/>
      <c r="M449" s="10"/>
    </row>
    <row r="450" spans="1:13" ht="15" x14ac:dyDescent="0.25">
      <c r="A450" cm="1">
        <f t="array" ref="A450">ROW()-ROW(Table2[#Headers])</f>
        <v>41</v>
      </c>
      <c r="B450" s="151" t="s">
        <v>146</v>
      </c>
      <c r="C450" s="19" t="s">
        <v>147</v>
      </c>
      <c r="D450" s="16" t="s">
        <v>126</v>
      </c>
      <c r="J450" s="10"/>
      <c r="L450" s="10"/>
      <c r="M450" s="10"/>
    </row>
    <row r="451" spans="1:13" ht="15" x14ac:dyDescent="0.25">
      <c r="A451" cm="1">
        <f t="array" ref="A451">ROW()-ROW(Table2[#Headers])</f>
        <v>42</v>
      </c>
      <c r="B451" s="151"/>
      <c r="J451" s="10"/>
      <c r="L451" s="10"/>
      <c r="M451" s="10"/>
    </row>
    <row r="452" spans="1:13" ht="15" x14ac:dyDescent="0.25">
      <c r="A452" cm="1">
        <f t="array" ref="A452">ROW()-ROW(Table2[#Headers])</f>
        <v>43</v>
      </c>
      <c r="B452" s="151" t="s">
        <v>152</v>
      </c>
      <c r="C452" s="15" t="s">
        <v>153</v>
      </c>
      <c r="D452" s="16" t="s">
        <v>154</v>
      </c>
      <c r="J452" s="10"/>
      <c r="L452" s="10"/>
      <c r="M452" s="10"/>
    </row>
    <row r="453" spans="1:13" ht="15" x14ac:dyDescent="0.25">
      <c r="A453" cm="1">
        <f t="array" ref="A453">ROW()-ROW(Table2[#Headers])</f>
        <v>44</v>
      </c>
      <c r="B453" s="151"/>
      <c r="J453" s="10"/>
      <c r="L453" s="10"/>
      <c r="M453" s="10"/>
    </row>
    <row r="454" spans="1:13" ht="15" x14ac:dyDescent="0.25">
      <c r="A454" cm="1">
        <f t="array" ref="A454">ROW()-ROW(Table2[#Headers])</f>
        <v>45</v>
      </c>
      <c r="B454" s="151" t="s">
        <v>156</v>
      </c>
      <c r="C454" s="15" t="s">
        <v>157</v>
      </c>
      <c r="D454" s="16" t="s">
        <v>126</v>
      </c>
      <c r="J454" s="10"/>
      <c r="L454" s="10"/>
      <c r="M454" s="10"/>
    </row>
    <row r="455" spans="1:13" ht="15" x14ac:dyDescent="0.25">
      <c r="A455" cm="1">
        <f t="array" ref="A455">ROW()-ROW(Table2[#Headers])</f>
        <v>46</v>
      </c>
      <c r="B455" s="151"/>
      <c r="J455" s="10"/>
      <c r="L455" s="10"/>
      <c r="M455" s="10"/>
    </row>
    <row r="456" spans="1:13" ht="15" x14ac:dyDescent="0.25">
      <c r="A456" cm="1">
        <f t="array" ref="A456">ROW()-ROW(Table2[#Headers])</f>
        <v>47</v>
      </c>
      <c r="B456" s="151" t="s">
        <v>159</v>
      </c>
      <c r="C456" s="15" t="s">
        <v>160</v>
      </c>
      <c r="D456" s="16" t="s">
        <v>161</v>
      </c>
      <c r="J456" s="10"/>
      <c r="L456" s="10"/>
      <c r="M456" s="10"/>
    </row>
    <row r="457" spans="1:13" ht="15" x14ac:dyDescent="0.25">
      <c r="A457" cm="1">
        <f t="array" ref="A457">ROW()-ROW(Table2[#Headers])</f>
        <v>48</v>
      </c>
      <c r="B457" s="151"/>
      <c r="J457" s="10"/>
      <c r="L457" s="10"/>
      <c r="M457" s="10"/>
    </row>
    <row r="458" spans="1:13" ht="15" x14ac:dyDescent="0.25">
      <c r="A458" cm="1">
        <f t="array" ref="A458">ROW()-ROW(Table2[#Headers])</f>
        <v>49</v>
      </c>
      <c r="B458" s="151"/>
      <c r="J458" s="10"/>
      <c r="L458" s="10"/>
      <c r="M458" s="10"/>
    </row>
    <row r="459" spans="1:13" ht="15" x14ac:dyDescent="0.25">
      <c r="A459" cm="1">
        <f t="array" ref="A459">ROW()-ROW(Table2[#Headers])</f>
        <v>50</v>
      </c>
      <c r="B459" s="151"/>
      <c r="J459" s="10"/>
      <c r="L459" s="10"/>
      <c r="M459" s="10"/>
    </row>
    <row r="460" spans="1:13" ht="15" x14ac:dyDescent="0.25">
      <c r="A460" cm="1">
        <f t="array" ref="A460">ROW()-ROW(Table2[#Headers])</f>
        <v>51</v>
      </c>
      <c r="B460" s="151"/>
      <c r="J460" s="10"/>
      <c r="L460" s="10"/>
      <c r="M460" s="10"/>
    </row>
    <row r="461" spans="1:13" ht="15" x14ac:dyDescent="0.25">
      <c r="A461" cm="1">
        <f t="array" ref="A461">ROW()-ROW(Table2[#Headers])</f>
        <v>52</v>
      </c>
      <c r="B461" s="151"/>
      <c r="J461" s="10"/>
      <c r="L461" s="10"/>
      <c r="M461" s="10"/>
    </row>
    <row r="462" spans="1:13" ht="15" x14ac:dyDescent="0.25">
      <c r="A462" cm="1">
        <f t="array" ref="A462">ROW()-ROW(Table2[#Headers])</f>
        <v>53</v>
      </c>
      <c r="B462" s="151"/>
      <c r="J462" s="10"/>
      <c r="L462" s="10"/>
      <c r="M462" s="10"/>
    </row>
    <row r="463" spans="1:13" ht="15" x14ac:dyDescent="0.25">
      <c r="A463" cm="1">
        <f t="array" ref="A463">ROW()-ROW(Table2[#Headers])</f>
        <v>54</v>
      </c>
      <c r="B463" s="151"/>
      <c r="J463" s="10"/>
      <c r="L463" s="10"/>
      <c r="M463" s="10"/>
    </row>
    <row r="464" spans="1:13" ht="15" x14ac:dyDescent="0.25">
      <c r="A464" cm="1">
        <f t="array" ref="A464">ROW()-ROW(Table2[#Headers])</f>
        <v>55</v>
      </c>
      <c r="B464" s="151"/>
      <c r="J464" s="10"/>
      <c r="L464" s="10"/>
      <c r="M464" s="10"/>
    </row>
  </sheetData>
  <sheetProtection insertColumns="0" insertRows="0" deleteColumns="0" deleteRows="0" pivotTables="0"/>
  <sortState xmlns:xlrd2="http://schemas.microsoft.com/office/spreadsheetml/2017/richdata2" ref="A2:K406">
    <sortCondition ref="K3:K406"/>
  </sortState>
  <phoneticPr fontId="34"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5439D-7E2E-4587-8687-97B7ECC4B78D}">
  <sheetPr>
    <tabColor rgb="FF548235"/>
  </sheetPr>
  <dimension ref="A1:O468"/>
  <sheetViews>
    <sheetView tabSelected="1" zoomScale="90" zoomScaleNormal="90" workbookViewId="0">
      <pane ySplit="1" topLeftCell="A433" activePane="bottomLeft" state="frozen"/>
      <selection pane="bottomLeft" activeCell="C443" sqref="C443"/>
    </sheetView>
  </sheetViews>
  <sheetFormatPr defaultRowHeight="15" x14ac:dyDescent="0.25"/>
  <cols>
    <col min="1" max="1" width="14" style="116" bestFit="1" customWidth="1"/>
    <col min="2" max="2" width="70.28515625" style="13" customWidth="1"/>
    <col min="3" max="3" width="47.85546875" customWidth="1"/>
    <col min="4" max="4" width="16.7109375" bestFit="1" customWidth="1"/>
    <col min="5" max="5" width="14.85546875" bestFit="1" customWidth="1"/>
    <col min="6" max="6" width="79.5703125" style="17" customWidth="1"/>
    <col min="7" max="7" width="82.85546875" style="10" customWidth="1"/>
    <col min="8" max="8" width="50.5703125" bestFit="1" customWidth="1"/>
    <col min="9" max="9" width="28" customWidth="1"/>
    <col min="10" max="10" width="14.42578125" customWidth="1"/>
    <col min="11" max="11" width="22.5703125" customWidth="1"/>
    <col min="13" max="13" width="32.85546875" bestFit="1" customWidth="1"/>
  </cols>
  <sheetData>
    <row r="1" spans="1:15" ht="35.25" customHeight="1" x14ac:dyDescent="0.25">
      <c r="A1" s="115" t="s">
        <v>548</v>
      </c>
      <c r="B1" s="115" t="s">
        <v>414</v>
      </c>
      <c r="C1" s="44" t="s">
        <v>549</v>
      </c>
      <c r="D1" s="33" t="s">
        <v>550</v>
      </c>
      <c r="E1" s="33" t="s">
        <v>551</v>
      </c>
      <c r="F1" s="115" t="s">
        <v>552</v>
      </c>
      <c r="G1" s="33" t="s">
        <v>553</v>
      </c>
      <c r="H1" s="33" t="s">
        <v>420</v>
      </c>
      <c r="I1" s="33" t="s">
        <v>554</v>
      </c>
      <c r="J1" s="33" t="s">
        <v>555</v>
      </c>
      <c r="K1" s="33" t="s">
        <v>556</v>
      </c>
      <c r="M1" s="51" t="s">
        <v>557</v>
      </c>
    </row>
    <row r="2" spans="1:15" ht="73.5" customHeight="1" x14ac:dyDescent="0.25">
      <c r="A2" s="20"/>
      <c r="B2" s="23" t="s">
        <v>558</v>
      </c>
      <c r="C2" s="191"/>
      <c r="D2" s="22"/>
      <c r="E2" s="22" t="s">
        <v>559</v>
      </c>
      <c r="F2" s="16" t="s">
        <v>560</v>
      </c>
      <c r="G2" s="23" t="s">
        <v>561</v>
      </c>
      <c r="H2" s="22" t="s">
        <v>562</v>
      </c>
      <c r="I2" s="37">
        <v>10075</v>
      </c>
      <c r="J2" s="37"/>
      <c r="K2" s="39"/>
      <c r="M2" s="50" t="s">
        <v>563</v>
      </c>
      <c r="N2" s="49"/>
      <c r="O2" s="49"/>
    </row>
    <row r="3" spans="1:15" ht="66.75" customHeight="1" x14ac:dyDescent="0.25">
      <c r="A3" s="20"/>
      <c r="B3" s="23" t="s">
        <v>564</v>
      </c>
      <c r="C3" s="295"/>
      <c r="D3" s="22"/>
      <c r="E3" s="22" t="s">
        <v>565</v>
      </c>
      <c r="F3" s="16" t="s">
        <v>566</v>
      </c>
      <c r="G3" s="23" t="s">
        <v>567</v>
      </c>
      <c r="H3" s="22" t="s">
        <v>562</v>
      </c>
      <c r="I3" s="37">
        <v>10075</v>
      </c>
      <c r="J3" s="37"/>
      <c r="K3" s="16"/>
      <c r="M3" s="50" t="str">
        <f>$M$2</f>
        <v>29-01-2021 (link to Liquibase script)</v>
      </c>
    </row>
    <row r="4" spans="1:15" ht="94.5" customHeight="1" x14ac:dyDescent="0.25">
      <c r="A4" s="20"/>
      <c r="B4" s="23" t="s">
        <v>568</v>
      </c>
      <c r="C4" s="295"/>
      <c r="D4" s="22"/>
      <c r="E4" s="22" t="s">
        <v>569</v>
      </c>
      <c r="F4" s="16" t="s">
        <v>570</v>
      </c>
      <c r="G4" s="23" t="s">
        <v>571</v>
      </c>
      <c r="H4" s="22" t="s">
        <v>562</v>
      </c>
      <c r="I4" s="37">
        <v>10075</v>
      </c>
      <c r="J4" s="37"/>
      <c r="K4" s="39"/>
      <c r="M4" s="50" t="str">
        <f>$M$2</f>
        <v>29-01-2021 (link to Liquibase script)</v>
      </c>
    </row>
    <row r="5" spans="1:15" ht="80.25" customHeight="1" x14ac:dyDescent="0.25">
      <c r="A5" s="20" t="s">
        <v>52</v>
      </c>
      <c r="B5" s="23" t="s">
        <v>572</v>
      </c>
      <c r="C5" s="23" t="s">
        <v>573</v>
      </c>
      <c r="D5" s="23">
        <v>10080</v>
      </c>
      <c r="E5" s="23" t="s">
        <v>574</v>
      </c>
      <c r="F5" s="53" t="s">
        <v>575</v>
      </c>
      <c r="G5" s="23" t="s">
        <v>576</v>
      </c>
      <c r="H5" s="23" t="s">
        <v>577</v>
      </c>
      <c r="I5" s="37">
        <v>10075</v>
      </c>
      <c r="J5" s="37"/>
      <c r="K5" s="39" t="s">
        <v>578</v>
      </c>
      <c r="M5" s="50" t="str">
        <f t="shared" ref="M5:M32" si="0">$M$2</f>
        <v>29-01-2021 (link to Liquibase script)</v>
      </c>
    </row>
    <row r="6" spans="1:15" ht="59.25" customHeight="1" x14ac:dyDescent="0.25">
      <c r="A6" s="20"/>
      <c r="B6" s="80"/>
      <c r="C6" s="295"/>
      <c r="D6" s="22"/>
      <c r="E6" s="22" t="s">
        <v>579</v>
      </c>
      <c r="F6" s="16" t="s">
        <v>580</v>
      </c>
      <c r="G6" s="23" t="s">
        <v>581</v>
      </c>
      <c r="H6" s="22" t="s">
        <v>582</v>
      </c>
      <c r="I6" s="37">
        <v>10075</v>
      </c>
      <c r="J6" s="37"/>
      <c r="K6" s="39"/>
      <c r="M6" s="50" t="str">
        <f t="shared" si="0"/>
        <v>29-01-2021 (link to Liquibase script)</v>
      </c>
    </row>
    <row r="7" spans="1:15" ht="75" customHeight="1" x14ac:dyDescent="0.25">
      <c r="A7" s="20" t="s">
        <v>186</v>
      </c>
      <c r="B7" s="161" t="s">
        <v>583</v>
      </c>
      <c r="C7" s="55"/>
      <c r="D7" s="22">
        <v>10080</v>
      </c>
      <c r="E7" s="22" t="s">
        <v>584</v>
      </c>
      <c r="F7" s="53" t="s">
        <v>585</v>
      </c>
      <c r="G7" s="23" t="s">
        <v>586</v>
      </c>
      <c r="H7" s="23" t="s">
        <v>587</v>
      </c>
      <c r="I7" s="37">
        <v>10075</v>
      </c>
      <c r="J7" s="37"/>
      <c r="K7" s="39" t="s">
        <v>588</v>
      </c>
      <c r="M7" s="50" t="str">
        <f t="shared" si="0"/>
        <v>29-01-2021 (link to Liquibase script)</v>
      </c>
    </row>
    <row r="8" spans="1:15" ht="84.75" customHeight="1" x14ac:dyDescent="0.25">
      <c r="A8" s="144" t="s">
        <v>355</v>
      </c>
      <c r="B8" s="23" t="s">
        <v>589</v>
      </c>
      <c r="C8" s="55" t="s">
        <v>590</v>
      </c>
      <c r="D8" s="22">
        <v>10080</v>
      </c>
      <c r="E8" s="22" t="s">
        <v>591</v>
      </c>
      <c r="F8" s="181" t="s">
        <v>589</v>
      </c>
      <c r="G8" s="176" t="s">
        <v>592</v>
      </c>
      <c r="H8" s="22" t="s">
        <v>593</v>
      </c>
      <c r="I8" s="37">
        <v>10075</v>
      </c>
      <c r="J8" s="37" t="s">
        <v>594</v>
      </c>
      <c r="K8" s="251" t="s">
        <v>595</v>
      </c>
      <c r="M8" s="50" t="str">
        <f t="shared" si="0"/>
        <v>29-01-2021 (link to Liquibase script)</v>
      </c>
    </row>
    <row r="9" spans="1:15" x14ac:dyDescent="0.25">
      <c r="A9" s="144" t="s">
        <v>354</v>
      </c>
      <c r="B9" s="23" t="s">
        <v>596</v>
      </c>
      <c r="C9" s="304" t="s">
        <v>590</v>
      </c>
      <c r="D9" s="22">
        <v>10080</v>
      </c>
      <c r="E9" s="22" t="s">
        <v>591</v>
      </c>
      <c r="F9" s="333" t="s">
        <v>596</v>
      </c>
      <c r="G9" s="176" t="s">
        <v>597</v>
      </c>
      <c r="H9" s="22" t="s">
        <v>593</v>
      </c>
      <c r="I9" s="37">
        <v>10075</v>
      </c>
      <c r="J9" s="37" t="s">
        <v>598</v>
      </c>
      <c r="K9" s="251" t="s">
        <v>595</v>
      </c>
      <c r="M9" s="50" t="str">
        <f t="shared" si="0"/>
        <v>29-01-2021 (link to Liquibase script)</v>
      </c>
    </row>
    <row r="10" spans="1:15" ht="91.5" customHeight="1" x14ac:dyDescent="0.3">
      <c r="A10" s="269" t="s">
        <v>190</v>
      </c>
      <c r="B10" s="23" t="s">
        <v>599</v>
      </c>
      <c r="C10" s="23" t="s">
        <v>600</v>
      </c>
      <c r="D10" s="22">
        <v>10080</v>
      </c>
      <c r="E10" s="22" t="s">
        <v>601</v>
      </c>
      <c r="F10" s="23" t="s">
        <v>602</v>
      </c>
      <c r="G10" s="23" t="s">
        <v>603</v>
      </c>
      <c r="H10" s="22" t="s">
        <v>604</v>
      </c>
      <c r="I10" s="37">
        <v>10075</v>
      </c>
      <c r="J10" s="37" t="s">
        <v>605</v>
      </c>
      <c r="K10" s="39"/>
      <c r="M10" s="50" t="str">
        <f t="shared" si="0"/>
        <v>29-01-2021 (link to Liquibase script)</v>
      </c>
    </row>
    <row r="11" spans="1:15" ht="77.45" customHeight="1" x14ac:dyDescent="0.25">
      <c r="A11" s="20" t="s">
        <v>606</v>
      </c>
      <c r="B11" s="23" t="s">
        <v>607</v>
      </c>
      <c r="C11" s="298" t="s">
        <v>608</v>
      </c>
      <c r="D11" s="22">
        <v>10080</v>
      </c>
      <c r="E11" s="22" t="s">
        <v>609</v>
      </c>
      <c r="F11" s="23" t="s">
        <v>610</v>
      </c>
      <c r="G11" s="23" t="s">
        <v>611</v>
      </c>
      <c r="H11" s="22" t="s">
        <v>612</v>
      </c>
      <c r="I11" s="37"/>
      <c r="J11" s="37"/>
      <c r="K11" s="39"/>
      <c r="M11" s="50" t="str">
        <f t="shared" si="0"/>
        <v>29-01-2021 (link to Liquibase script)</v>
      </c>
    </row>
    <row r="12" spans="1:15" ht="105" customHeight="1" x14ac:dyDescent="0.25">
      <c r="A12" s="20"/>
      <c r="B12" s="81" t="s">
        <v>613</v>
      </c>
      <c r="C12" s="298" t="s">
        <v>614</v>
      </c>
      <c r="D12" s="22">
        <v>10080</v>
      </c>
      <c r="E12" s="22" t="s">
        <v>615</v>
      </c>
      <c r="F12" s="16" t="s">
        <v>616</v>
      </c>
      <c r="G12" s="23" t="s">
        <v>617</v>
      </c>
      <c r="H12" s="351" t="s">
        <v>618</v>
      </c>
      <c r="I12" s="37"/>
      <c r="J12" s="37"/>
      <c r="K12" s="39"/>
      <c r="M12" s="50" t="str">
        <f t="shared" si="0"/>
        <v>29-01-2021 (link to Liquibase script)</v>
      </c>
    </row>
    <row r="13" spans="1:15" ht="93.75" customHeight="1" x14ac:dyDescent="0.25">
      <c r="A13" s="20"/>
      <c r="B13" s="81" t="s">
        <v>619</v>
      </c>
      <c r="C13" s="298" t="s">
        <v>614</v>
      </c>
      <c r="D13" s="22">
        <v>10080</v>
      </c>
      <c r="E13" s="22" t="s">
        <v>620</v>
      </c>
      <c r="F13" s="16" t="s">
        <v>621</v>
      </c>
      <c r="G13" s="23" t="s">
        <v>622</v>
      </c>
      <c r="H13" s="351" t="s">
        <v>618</v>
      </c>
      <c r="I13" s="37"/>
      <c r="J13" s="37"/>
      <c r="K13" s="39"/>
      <c r="M13" s="50" t="str">
        <f t="shared" si="0"/>
        <v>29-01-2021 (link to Liquibase script)</v>
      </c>
    </row>
    <row r="14" spans="1:15" ht="78" customHeight="1" x14ac:dyDescent="0.25">
      <c r="A14" s="267"/>
      <c r="B14" s="81" t="s">
        <v>623</v>
      </c>
      <c r="C14" s="298" t="s">
        <v>614</v>
      </c>
      <c r="D14" s="22">
        <v>10080</v>
      </c>
      <c r="E14" s="23" t="s">
        <v>624</v>
      </c>
      <c r="F14" s="16" t="s">
        <v>625</v>
      </c>
      <c r="G14" s="23" t="s">
        <v>626</v>
      </c>
      <c r="H14" s="351" t="s">
        <v>618</v>
      </c>
      <c r="I14" s="37"/>
      <c r="J14" s="37"/>
      <c r="K14" s="39"/>
      <c r="M14" s="50" t="str">
        <f t="shared" si="0"/>
        <v>29-01-2021 (link to Liquibase script)</v>
      </c>
    </row>
    <row r="15" spans="1:15" ht="81.75" customHeight="1" x14ac:dyDescent="0.25">
      <c r="A15" s="20"/>
      <c r="B15" s="81" t="s">
        <v>627</v>
      </c>
      <c r="C15" s="298" t="s">
        <v>614</v>
      </c>
      <c r="D15" s="22">
        <v>10080</v>
      </c>
      <c r="E15" s="22" t="s">
        <v>628</v>
      </c>
      <c r="F15" s="23" t="s">
        <v>629</v>
      </c>
      <c r="G15" s="23" t="s">
        <v>630</v>
      </c>
      <c r="H15" s="351" t="s">
        <v>618</v>
      </c>
      <c r="I15" s="37"/>
      <c r="J15" s="37"/>
      <c r="K15" s="39"/>
      <c r="M15" s="50" t="str">
        <f t="shared" si="0"/>
        <v>29-01-2021 (link to Liquibase script)</v>
      </c>
    </row>
    <row r="16" spans="1:15" ht="78" customHeight="1" x14ac:dyDescent="0.25">
      <c r="A16" s="20"/>
      <c r="B16" s="81" t="s">
        <v>631</v>
      </c>
      <c r="C16" s="298" t="s">
        <v>614</v>
      </c>
      <c r="D16" s="22">
        <v>10080</v>
      </c>
      <c r="E16" s="22" t="s">
        <v>632</v>
      </c>
      <c r="F16" s="23" t="s">
        <v>633</v>
      </c>
      <c r="G16" s="23" t="s">
        <v>634</v>
      </c>
      <c r="H16" s="351" t="s">
        <v>618</v>
      </c>
      <c r="I16" s="37"/>
      <c r="J16" s="37"/>
      <c r="K16" s="39"/>
      <c r="L16" s="46"/>
      <c r="M16" s="50" t="str">
        <f t="shared" si="0"/>
        <v>29-01-2021 (link to Liquibase script)</v>
      </c>
    </row>
    <row r="17" spans="1:13" ht="82.5" customHeight="1" x14ac:dyDescent="0.25">
      <c r="A17" s="267"/>
      <c r="B17" s="81" t="s">
        <v>635</v>
      </c>
      <c r="C17" s="298" t="s">
        <v>614</v>
      </c>
      <c r="D17" s="22">
        <v>10080</v>
      </c>
      <c r="E17" s="23" t="s">
        <v>636</v>
      </c>
      <c r="F17" s="16" t="s">
        <v>637</v>
      </c>
      <c r="G17" s="23" t="s">
        <v>638</v>
      </c>
      <c r="H17" s="351" t="s">
        <v>618</v>
      </c>
      <c r="I17" s="37"/>
      <c r="J17" s="37"/>
      <c r="K17" s="39"/>
      <c r="M17" s="50" t="str">
        <f t="shared" si="0"/>
        <v>29-01-2021 (link to Liquibase script)</v>
      </c>
    </row>
    <row r="18" spans="1:13" ht="87" customHeight="1" x14ac:dyDescent="0.25">
      <c r="A18" s="268" t="s">
        <v>246</v>
      </c>
      <c r="B18" s="130" t="s">
        <v>639</v>
      </c>
      <c r="C18" s="23" t="s">
        <v>640</v>
      </c>
      <c r="D18" s="22">
        <v>10080</v>
      </c>
      <c r="E18" s="22" t="s">
        <v>641</v>
      </c>
      <c r="F18" s="332" t="s">
        <v>642</v>
      </c>
      <c r="G18" s="332" t="s">
        <v>643</v>
      </c>
      <c r="H18" s="23" t="s">
        <v>644</v>
      </c>
      <c r="I18" s="37">
        <v>10075</v>
      </c>
      <c r="J18" s="37"/>
      <c r="K18" s="39"/>
      <c r="M18" s="50" t="str">
        <f t="shared" si="0"/>
        <v>29-01-2021 (link to Liquibase script)</v>
      </c>
    </row>
    <row r="19" spans="1:13" ht="95.25" customHeight="1" x14ac:dyDescent="0.25">
      <c r="A19" s="20"/>
      <c r="B19" s="80"/>
      <c r="C19" s="295"/>
      <c r="D19" s="22"/>
      <c r="E19" s="22" t="s">
        <v>645</v>
      </c>
      <c r="F19" s="21" t="s">
        <v>646</v>
      </c>
      <c r="G19" s="21" t="s">
        <v>647</v>
      </c>
      <c r="H19" s="295" t="s">
        <v>648</v>
      </c>
      <c r="I19" s="37"/>
      <c r="J19" s="22"/>
      <c r="K19" s="39"/>
      <c r="M19" s="50" t="str">
        <f t="shared" si="0"/>
        <v>29-01-2021 (link to Liquibase script)</v>
      </c>
    </row>
    <row r="20" spans="1:13" ht="123" customHeight="1" x14ac:dyDescent="0.25">
      <c r="A20" s="20" t="s">
        <v>285</v>
      </c>
      <c r="B20" s="23" t="s">
        <v>649</v>
      </c>
      <c r="C20" s="318" t="s">
        <v>650</v>
      </c>
      <c r="D20" s="22">
        <v>10080</v>
      </c>
      <c r="E20" s="22" t="s">
        <v>651</v>
      </c>
      <c r="F20" s="340" t="s">
        <v>652</v>
      </c>
      <c r="G20" s="23" t="s">
        <v>653</v>
      </c>
      <c r="H20" s="23" t="s">
        <v>654</v>
      </c>
      <c r="I20" s="37">
        <v>10075</v>
      </c>
      <c r="J20" s="37"/>
      <c r="K20" s="39" t="s">
        <v>655</v>
      </c>
      <c r="M20" s="50" t="str">
        <f t="shared" si="0"/>
        <v>29-01-2021 (link to Liquibase script)</v>
      </c>
    </row>
    <row r="21" spans="1:13" ht="78.75" customHeight="1" x14ac:dyDescent="0.25">
      <c r="A21" s="20" t="s">
        <v>656</v>
      </c>
      <c r="B21" s="23" t="s">
        <v>657</v>
      </c>
      <c r="C21" s="298" t="s">
        <v>608</v>
      </c>
      <c r="D21" s="22">
        <v>10080</v>
      </c>
      <c r="E21" s="22" t="s">
        <v>658</v>
      </c>
      <c r="F21" s="23" t="s">
        <v>659</v>
      </c>
      <c r="G21" s="23" t="s">
        <v>660</v>
      </c>
      <c r="H21" s="112" t="s">
        <v>661</v>
      </c>
      <c r="I21" s="37"/>
      <c r="J21" s="22"/>
      <c r="K21" s="39"/>
      <c r="M21" s="50" t="str">
        <f t="shared" si="0"/>
        <v>29-01-2021 (link to Liquibase script)</v>
      </c>
    </row>
    <row r="22" spans="1:13" ht="84.75" customHeight="1" x14ac:dyDescent="0.25">
      <c r="A22" s="20" t="s">
        <v>662</v>
      </c>
      <c r="B22" s="23" t="s">
        <v>663</v>
      </c>
      <c r="C22" s="298" t="s">
        <v>608</v>
      </c>
      <c r="D22" s="22">
        <v>10080</v>
      </c>
      <c r="E22" s="22" t="s">
        <v>664</v>
      </c>
      <c r="F22" s="16" t="s">
        <v>663</v>
      </c>
      <c r="G22" s="23" t="s">
        <v>665</v>
      </c>
      <c r="H22" s="22" t="s">
        <v>666</v>
      </c>
      <c r="I22" s="37"/>
      <c r="J22" s="22"/>
      <c r="K22" s="39" t="s">
        <v>667</v>
      </c>
      <c r="M22" s="50" t="str">
        <f t="shared" si="0"/>
        <v>29-01-2021 (link to Liquibase script)</v>
      </c>
    </row>
    <row r="23" spans="1:13" ht="85.5" customHeight="1" x14ac:dyDescent="0.25">
      <c r="A23" s="20"/>
      <c r="B23" s="80"/>
      <c r="C23" s="295"/>
      <c r="D23" s="22"/>
      <c r="E23" s="22" t="s">
        <v>668</v>
      </c>
      <c r="F23" s="255" t="s">
        <v>669</v>
      </c>
      <c r="G23" s="21" t="s">
        <v>670</v>
      </c>
      <c r="H23" s="295" t="s">
        <v>648</v>
      </c>
      <c r="I23" s="37"/>
      <c r="J23" s="37"/>
      <c r="K23" s="39"/>
      <c r="M23" s="50" t="str">
        <f t="shared" si="0"/>
        <v>29-01-2021 (link to Liquibase script)</v>
      </c>
    </row>
    <row r="24" spans="1:13" ht="60.75" customHeight="1" x14ac:dyDescent="0.25">
      <c r="A24" s="20" t="s">
        <v>671</v>
      </c>
      <c r="B24" s="81" t="s">
        <v>672</v>
      </c>
      <c r="C24" s="81" t="s">
        <v>673</v>
      </c>
      <c r="D24" s="22">
        <v>10080</v>
      </c>
      <c r="E24" s="22" t="s">
        <v>674</v>
      </c>
      <c r="F24" s="16" t="s">
        <v>675</v>
      </c>
      <c r="G24" s="23" t="s">
        <v>676</v>
      </c>
      <c r="H24" s="22" t="s">
        <v>677</v>
      </c>
      <c r="I24" s="37"/>
      <c r="J24" s="37"/>
      <c r="K24" s="39"/>
      <c r="M24" s="50" t="str">
        <f t="shared" si="0"/>
        <v>29-01-2021 (link to Liquibase script)</v>
      </c>
    </row>
    <row r="25" spans="1:13" ht="83.25" customHeight="1" x14ac:dyDescent="0.25">
      <c r="A25" s="20" t="s">
        <v>678</v>
      </c>
      <c r="B25" s="81" t="s">
        <v>679</v>
      </c>
      <c r="C25" s="81" t="s">
        <v>673</v>
      </c>
      <c r="D25" s="22">
        <v>10080</v>
      </c>
      <c r="E25" s="22" t="s">
        <v>680</v>
      </c>
      <c r="F25" s="16" t="s">
        <v>681</v>
      </c>
      <c r="G25" s="23" t="s">
        <v>682</v>
      </c>
      <c r="H25" s="22" t="s">
        <v>677</v>
      </c>
      <c r="I25" s="37"/>
      <c r="J25" s="37"/>
      <c r="K25" s="39"/>
      <c r="M25" s="50" t="str">
        <f t="shared" si="0"/>
        <v>29-01-2021 (link to Liquibase script)</v>
      </c>
    </row>
    <row r="26" spans="1:13" ht="108.75" customHeight="1" x14ac:dyDescent="0.25">
      <c r="A26" s="20" t="s">
        <v>683</v>
      </c>
      <c r="B26" s="81" t="s">
        <v>684</v>
      </c>
      <c r="C26" s="81" t="s">
        <v>673</v>
      </c>
      <c r="D26" s="22">
        <v>10080</v>
      </c>
      <c r="E26" s="22" t="s">
        <v>685</v>
      </c>
      <c r="F26" s="16" t="s">
        <v>686</v>
      </c>
      <c r="G26" s="23" t="s">
        <v>687</v>
      </c>
      <c r="H26" s="22" t="s">
        <v>677</v>
      </c>
      <c r="I26" s="37"/>
      <c r="J26" s="37"/>
      <c r="K26" s="39"/>
      <c r="M26" s="50" t="str">
        <f t="shared" si="0"/>
        <v>29-01-2021 (link to Liquibase script)</v>
      </c>
    </row>
    <row r="27" spans="1:13" ht="52.5" customHeight="1" x14ac:dyDescent="0.25">
      <c r="A27" s="144" t="s">
        <v>353</v>
      </c>
      <c r="B27" s="23" t="s">
        <v>688</v>
      </c>
      <c r="C27" s="55" t="s">
        <v>590</v>
      </c>
      <c r="D27" s="22">
        <v>10080</v>
      </c>
      <c r="E27" s="22" t="s">
        <v>689</v>
      </c>
      <c r="F27" s="331" t="s">
        <v>688</v>
      </c>
      <c r="G27" s="343" t="s">
        <v>690</v>
      </c>
      <c r="H27" s="22" t="s">
        <v>593</v>
      </c>
      <c r="I27" s="37">
        <v>10075</v>
      </c>
      <c r="J27" s="37"/>
      <c r="K27" s="251" t="s">
        <v>691</v>
      </c>
      <c r="M27" s="50" t="str">
        <f t="shared" si="0"/>
        <v>29-01-2021 (link to Liquibase script)</v>
      </c>
    </row>
    <row r="28" spans="1:13" ht="63" customHeight="1" x14ac:dyDescent="0.25">
      <c r="A28" s="144" t="s">
        <v>352</v>
      </c>
      <c r="B28" s="23" t="s">
        <v>692</v>
      </c>
      <c r="C28" s="55" t="s">
        <v>590</v>
      </c>
      <c r="D28" s="22">
        <v>10080</v>
      </c>
      <c r="E28" s="22" t="s">
        <v>693</v>
      </c>
      <c r="F28" s="331" t="s">
        <v>692</v>
      </c>
      <c r="G28" s="130" t="s">
        <v>694</v>
      </c>
      <c r="H28" s="22" t="s">
        <v>593</v>
      </c>
      <c r="I28" s="37">
        <v>10075</v>
      </c>
      <c r="J28" s="37"/>
      <c r="K28" s="39" t="s">
        <v>595</v>
      </c>
      <c r="M28" s="50" t="str">
        <f t="shared" si="0"/>
        <v>29-01-2021 (link to Liquibase script)</v>
      </c>
    </row>
    <row r="29" spans="1:13" ht="95.25" customHeight="1" x14ac:dyDescent="0.25">
      <c r="A29" s="20" t="s">
        <v>695</v>
      </c>
      <c r="B29" s="23" t="s">
        <v>696</v>
      </c>
      <c r="C29" s="298" t="s">
        <v>608</v>
      </c>
      <c r="D29" s="22">
        <v>10080</v>
      </c>
      <c r="E29" s="22" t="s">
        <v>697</v>
      </c>
      <c r="F29" s="16" t="s">
        <v>698</v>
      </c>
      <c r="G29" s="23" t="s">
        <v>699</v>
      </c>
      <c r="H29" s="22" t="s">
        <v>700</v>
      </c>
      <c r="I29" s="37"/>
      <c r="J29" s="37"/>
      <c r="K29" s="39" t="s">
        <v>701</v>
      </c>
      <c r="M29" s="50" t="str">
        <f t="shared" si="0"/>
        <v>29-01-2021 (link to Liquibase script)</v>
      </c>
    </row>
    <row r="30" spans="1:13" ht="59.25" customHeight="1" x14ac:dyDescent="0.25">
      <c r="A30" s="20" t="s">
        <v>702</v>
      </c>
      <c r="B30" s="81" t="s">
        <v>703</v>
      </c>
      <c r="C30" s="81" t="s">
        <v>673</v>
      </c>
      <c r="D30" s="22">
        <v>10080</v>
      </c>
      <c r="E30" s="22" t="s">
        <v>704</v>
      </c>
      <c r="F30" s="16" t="s">
        <v>705</v>
      </c>
      <c r="G30" s="23" t="s">
        <v>706</v>
      </c>
      <c r="H30" s="22" t="s">
        <v>677</v>
      </c>
      <c r="I30" s="37"/>
      <c r="J30" s="37"/>
      <c r="K30" s="39"/>
      <c r="M30" s="50" t="str">
        <f t="shared" si="0"/>
        <v>29-01-2021 (link to Liquibase script)</v>
      </c>
    </row>
    <row r="31" spans="1:13" ht="87" customHeight="1" x14ac:dyDescent="0.25">
      <c r="A31" s="252"/>
      <c r="B31" s="103" t="s">
        <v>707</v>
      </c>
      <c r="C31" s="88" t="s">
        <v>708</v>
      </c>
      <c r="D31" s="323"/>
      <c r="E31" s="323"/>
      <c r="F31" s="215" t="s">
        <v>709</v>
      </c>
      <c r="G31" s="346" t="s">
        <v>710</v>
      </c>
      <c r="H31" s="323" t="s">
        <v>711</v>
      </c>
      <c r="I31" s="171">
        <v>10075</v>
      </c>
      <c r="J31" s="171" t="s">
        <v>712</v>
      </c>
      <c r="K31" s="227"/>
      <c r="M31" s="50" t="str">
        <f t="shared" si="0"/>
        <v>29-01-2021 (link to Liquibase script)</v>
      </c>
    </row>
    <row r="32" spans="1:13" ht="94.5" customHeight="1" x14ac:dyDescent="0.25">
      <c r="A32" s="252"/>
      <c r="B32" s="103" t="s">
        <v>707</v>
      </c>
      <c r="C32" s="88" t="s">
        <v>708</v>
      </c>
      <c r="D32" s="323"/>
      <c r="E32" s="323"/>
      <c r="F32" s="215" t="s">
        <v>713</v>
      </c>
      <c r="G32" s="346" t="s">
        <v>714</v>
      </c>
      <c r="H32" s="323" t="s">
        <v>711</v>
      </c>
      <c r="I32" s="171">
        <v>10075</v>
      </c>
      <c r="J32" s="171" t="s">
        <v>715</v>
      </c>
      <c r="K32" s="227"/>
      <c r="M32" s="50" t="str">
        <f t="shared" si="0"/>
        <v>29-01-2021 (link to Liquibase script)</v>
      </c>
    </row>
    <row r="33" spans="1:14" ht="64.5" customHeight="1" x14ac:dyDescent="0.25">
      <c r="A33" s="42"/>
      <c r="B33" s="46" t="s">
        <v>716</v>
      </c>
      <c r="C33" s="317" t="s">
        <v>708</v>
      </c>
      <c r="D33" s="323"/>
      <c r="E33" s="109"/>
      <c r="F33" s="110" t="s">
        <v>717</v>
      </c>
      <c r="G33" s="346" t="s">
        <v>718</v>
      </c>
      <c r="H33" s="109" t="s">
        <v>711</v>
      </c>
      <c r="I33" s="109">
        <v>10075</v>
      </c>
      <c r="J33" s="109" t="s">
        <v>719</v>
      </c>
      <c r="K33" s="110"/>
    </row>
    <row r="34" spans="1:14" ht="94.5" customHeight="1" x14ac:dyDescent="0.25">
      <c r="A34" s="30"/>
      <c r="B34" s="17" t="s">
        <v>720</v>
      </c>
      <c r="C34" s="295"/>
      <c r="D34" s="22"/>
      <c r="E34" s="29"/>
      <c r="F34" s="194" t="s">
        <v>721</v>
      </c>
      <c r="G34" s="194" t="s">
        <v>722</v>
      </c>
      <c r="H34" s="29" t="s">
        <v>723</v>
      </c>
      <c r="I34" s="29">
        <v>10075</v>
      </c>
      <c r="J34" s="29" t="s">
        <v>724</v>
      </c>
      <c r="K34" s="28" t="s">
        <v>725</v>
      </c>
      <c r="M34" s="50" t="str">
        <f>$M$2</f>
        <v>29-01-2021 (link to Liquibase script)</v>
      </c>
    </row>
    <row r="35" spans="1:14" ht="70.5" customHeight="1" x14ac:dyDescent="0.25">
      <c r="A35" s="20"/>
      <c r="B35" s="80" t="s">
        <v>726</v>
      </c>
      <c r="C35" s="55" t="s">
        <v>590</v>
      </c>
      <c r="D35" s="22">
        <v>10080</v>
      </c>
      <c r="E35" s="22" t="s">
        <v>727</v>
      </c>
      <c r="F35" s="16" t="s">
        <v>726</v>
      </c>
      <c r="G35" s="23"/>
      <c r="H35" s="22"/>
      <c r="I35" s="37"/>
      <c r="J35" s="37"/>
      <c r="K35" s="39"/>
      <c r="M35" s="50" t="str">
        <f t="shared" ref="M35:M71" si="1">$M$2</f>
        <v>29-01-2021 (link to Liquibase script)</v>
      </c>
    </row>
    <row r="36" spans="1:14" s="13" customFormat="1" ht="93.75" customHeight="1" x14ac:dyDescent="0.25">
      <c r="A36" s="20"/>
      <c r="B36" s="284" t="s">
        <v>728</v>
      </c>
      <c r="C36" s="295"/>
      <c r="D36" s="22"/>
      <c r="E36" s="22" t="s">
        <v>729</v>
      </c>
      <c r="F36" s="16" t="s">
        <v>730</v>
      </c>
      <c r="G36" s="23" t="s">
        <v>731</v>
      </c>
      <c r="H36" s="22" t="s">
        <v>732</v>
      </c>
      <c r="I36" s="37"/>
      <c r="J36" s="37"/>
      <c r="K36" s="39"/>
      <c r="M36" s="50" t="str">
        <f t="shared" si="1"/>
        <v>29-01-2021 (link to Liquibase script)</v>
      </c>
    </row>
    <row r="37" spans="1:14" s="13" customFormat="1" ht="88.5" customHeight="1" x14ac:dyDescent="0.25">
      <c r="A37" s="20"/>
      <c r="B37" s="80" t="s">
        <v>733</v>
      </c>
      <c r="C37" s="55" t="s">
        <v>590</v>
      </c>
      <c r="D37" s="22">
        <v>10080</v>
      </c>
      <c r="E37" s="27" t="s">
        <v>734</v>
      </c>
      <c r="F37" s="16" t="s">
        <v>735</v>
      </c>
      <c r="G37" s="23" t="s">
        <v>736</v>
      </c>
      <c r="H37" s="22"/>
      <c r="I37" s="37">
        <v>10075</v>
      </c>
      <c r="J37" s="37" t="s">
        <v>737</v>
      </c>
      <c r="K37" s="39"/>
      <c r="M37" s="50" t="str">
        <f t="shared" si="1"/>
        <v>29-01-2021 (link to Liquibase script)</v>
      </c>
    </row>
    <row r="38" spans="1:14" ht="78.75" customHeight="1" x14ac:dyDescent="0.25">
      <c r="A38" s="275"/>
      <c r="B38" s="26" t="s">
        <v>738</v>
      </c>
      <c r="C38" s="253" t="s">
        <v>590</v>
      </c>
      <c r="D38" s="59">
        <v>10080</v>
      </c>
      <c r="E38" s="25" t="s">
        <v>739</v>
      </c>
      <c r="F38" s="16" t="s">
        <v>738</v>
      </c>
      <c r="G38" s="26" t="s">
        <v>740</v>
      </c>
      <c r="H38" s="27"/>
      <c r="I38" s="37"/>
      <c r="J38" s="37"/>
      <c r="K38" s="39"/>
      <c r="M38" s="50" t="str">
        <f t="shared" si="1"/>
        <v>29-01-2021 (link to Liquibase script)</v>
      </c>
      <c r="N38" s="32"/>
    </row>
    <row r="39" spans="1:14" ht="48.75" customHeight="1" x14ac:dyDescent="0.25">
      <c r="A39" s="30"/>
      <c r="B39" s="28" t="s">
        <v>741</v>
      </c>
      <c r="C39" s="114" t="s">
        <v>590</v>
      </c>
      <c r="D39" s="29">
        <v>10080</v>
      </c>
      <c r="E39" s="37" t="s">
        <v>742</v>
      </c>
      <c r="F39" s="16" t="s">
        <v>741</v>
      </c>
      <c r="G39" s="28" t="s">
        <v>743</v>
      </c>
      <c r="H39" s="29"/>
      <c r="I39" s="37"/>
      <c r="J39" s="37"/>
      <c r="K39" s="39"/>
      <c r="M39" s="50" t="str">
        <f t="shared" si="1"/>
        <v>29-01-2021 (link to Liquibase script)</v>
      </c>
    </row>
    <row r="40" spans="1:14" ht="81.75" customHeight="1" x14ac:dyDescent="0.25">
      <c r="A40" s="30"/>
      <c r="B40" s="28" t="s">
        <v>744</v>
      </c>
      <c r="C40" s="114" t="s">
        <v>590</v>
      </c>
      <c r="D40" s="29">
        <v>10080</v>
      </c>
      <c r="E40" s="29" t="s">
        <v>745</v>
      </c>
      <c r="F40" s="16" t="s">
        <v>744</v>
      </c>
      <c r="G40" s="28" t="s">
        <v>746</v>
      </c>
      <c r="H40" s="29"/>
      <c r="I40" s="37"/>
      <c r="J40" s="37"/>
      <c r="K40" s="39"/>
      <c r="M40" s="50" t="str">
        <f t="shared" si="1"/>
        <v>29-01-2021 (link to Liquibase script)</v>
      </c>
    </row>
    <row r="41" spans="1:14" ht="45.75" customHeight="1" x14ac:dyDescent="0.25">
      <c r="A41" s="30"/>
      <c r="B41" s="28" t="s">
        <v>747</v>
      </c>
      <c r="C41" s="114" t="s">
        <v>590</v>
      </c>
      <c r="D41" s="29">
        <v>10080</v>
      </c>
      <c r="E41" s="29" t="s">
        <v>748</v>
      </c>
      <c r="F41" s="16" t="s">
        <v>747</v>
      </c>
      <c r="G41" s="28" t="s">
        <v>749</v>
      </c>
      <c r="H41" s="29"/>
      <c r="I41" s="37"/>
      <c r="J41" s="37"/>
      <c r="K41" s="39"/>
      <c r="M41" s="50" t="str">
        <f t="shared" si="1"/>
        <v>29-01-2021 (link to Liquibase script)</v>
      </c>
    </row>
    <row r="42" spans="1:14" ht="81" customHeight="1" x14ac:dyDescent="0.25">
      <c r="A42" s="31"/>
      <c r="B42" s="24" t="s">
        <v>750</v>
      </c>
      <c r="C42" s="61" t="s">
        <v>590</v>
      </c>
      <c r="D42" s="25">
        <v>10080</v>
      </c>
      <c r="E42" s="25" t="s">
        <v>751</v>
      </c>
      <c r="F42" s="24" t="s">
        <v>750</v>
      </c>
      <c r="G42" s="16" t="s">
        <v>752</v>
      </c>
      <c r="H42" s="25"/>
      <c r="I42" s="37"/>
      <c r="J42" s="37"/>
      <c r="K42" s="39"/>
      <c r="M42" s="50" t="str">
        <f t="shared" si="1"/>
        <v>29-01-2021 (link to Liquibase script)</v>
      </c>
    </row>
    <row r="43" spans="1:14" ht="99" customHeight="1" x14ac:dyDescent="0.25">
      <c r="A43" s="31"/>
      <c r="B43" s="24" t="s">
        <v>753</v>
      </c>
      <c r="C43" s="61" t="s">
        <v>590</v>
      </c>
      <c r="D43" s="25">
        <v>10080</v>
      </c>
      <c r="E43" s="25" t="s">
        <v>754</v>
      </c>
      <c r="F43" s="16" t="s">
        <v>753</v>
      </c>
      <c r="G43" s="186"/>
      <c r="H43" s="25"/>
      <c r="I43" s="37"/>
      <c r="J43" s="37"/>
      <c r="K43" s="39"/>
      <c r="M43" s="50" t="str">
        <f t="shared" si="1"/>
        <v>29-01-2021 (link to Liquibase script)</v>
      </c>
    </row>
    <row r="44" spans="1:14" ht="93" customHeight="1" x14ac:dyDescent="0.25">
      <c r="A44" s="31"/>
      <c r="B44" s="223"/>
      <c r="C44" s="223" t="s">
        <v>590</v>
      </c>
      <c r="D44" s="25">
        <v>10080</v>
      </c>
      <c r="E44" s="25" t="s">
        <v>755</v>
      </c>
      <c r="F44" s="16" t="s">
        <v>756</v>
      </c>
      <c r="G44" s="347" t="s">
        <v>757</v>
      </c>
      <c r="H44" s="25"/>
      <c r="I44" s="37">
        <v>10075</v>
      </c>
      <c r="J44" s="37" t="s">
        <v>758</v>
      </c>
      <c r="K44" s="39"/>
      <c r="M44" s="50" t="str">
        <f t="shared" si="1"/>
        <v>29-01-2021 (link to Liquibase script)</v>
      </c>
    </row>
    <row r="45" spans="1:14" ht="91.5" customHeight="1" x14ac:dyDescent="0.25">
      <c r="A45" s="31"/>
      <c r="B45" s="24" t="s">
        <v>759</v>
      </c>
      <c r="C45" s="61" t="s">
        <v>590</v>
      </c>
      <c r="D45" s="25">
        <v>10080</v>
      </c>
      <c r="E45" s="25" t="s">
        <v>760</v>
      </c>
      <c r="F45" s="16" t="s">
        <v>759</v>
      </c>
      <c r="G45" s="24" t="s">
        <v>761</v>
      </c>
      <c r="H45" s="25"/>
      <c r="I45" s="37"/>
      <c r="J45" s="37"/>
      <c r="K45" s="39"/>
      <c r="M45" s="50"/>
    </row>
    <row r="46" spans="1:14" ht="81" customHeight="1" x14ac:dyDescent="0.25">
      <c r="A46" s="30"/>
      <c r="B46" s="24" t="s">
        <v>762</v>
      </c>
      <c r="C46" s="61" t="s">
        <v>590</v>
      </c>
      <c r="D46" s="29">
        <v>10080</v>
      </c>
      <c r="E46" s="29" t="s">
        <v>763</v>
      </c>
      <c r="F46" s="16" t="s">
        <v>762</v>
      </c>
      <c r="G46" s="165" t="s">
        <v>764</v>
      </c>
      <c r="H46" s="29"/>
      <c r="I46" s="29"/>
      <c r="J46" s="37"/>
      <c r="K46" s="28"/>
      <c r="M46" s="50"/>
    </row>
    <row r="47" spans="1:14" x14ac:dyDescent="0.25">
      <c r="A47" s="30"/>
      <c r="B47" s="24" t="s">
        <v>765</v>
      </c>
      <c r="C47" s="61" t="s">
        <v>590</v>
      </c>
      <c r="D47" s="29">
        <v>10080</v>
      </c>
      <c r="E47" s="29" t="s">
        <v>766</v>
      </c>
      <c r="F47" s="16" t="s">
        <v>765</v>
      </c>
      <c r="G47" s="28" t="s">
        <v>767</v>
      </c>
      <c r="H47" s="29"/>
      <c r="I47" s="29"/>
      <c r="J47" s="29"/>
      <c r="K47" s="16"/>
      <c r="M47" s="50"/>
    </row>
    <row r="48" spans="1:14" x14ac:dyDescent="0.25">
      <c r="A48" s="30" t="s">
        <v>768</v>
      </c>
      <c r="B48" s="24" t="s">
        <v>769</v>
      </c>
      <c r="C48" s="105" t="s">
        <v>770</v>
      </c>
      <c r="D48" s="29">
        <v>10080</v>
      </c>
      <c r="E48" s="29" t="s">
        <v>771</v>
      </c>
      <c r="F48" s="16" t="s">
        <v>772</v>
      </c>
      <c r="G48" s="38" t="s">
        <v>773</v>
      </c>
      <c r="H48" s="29" t="s">
        <v>774</v>
      </c>
      <c r="I48" s="29" t="s">
        <v>775</v>
      </c>
      <c r="J48" s="29" t="s">
        <v>775</v>
      </c>
      <c r="K48" s="16" t="s">
        <v>776</v>
      </c>
      <c r="M48" s="50"/>
    </row>
    <row r="49" spans="1:13" ht="94.5" customHeight="1" x14ac:dyDescent="0.25">
      <c r="A49" s="30"/>
      <c r="B49" s="166" t="s">
        <v>777</v>
      </c>
      <c r="C49" s="236" t="s">
        <v>778</v>
      </c>
      <c r="D49" s="29">
        <v>10040</v>
      </c>
      <c r="E49" s="29" t="s">
        <v>779</v>
      </c>
      <c r="F49" s="16" t="s">
        <v>780</v>
      </c>
      <c r="G49" s="28" t="s">
        <v>781</v>
      </c>
      <c r="H49" s="355" t="s">
        <v>782</v>
      </c>
      <c r="I49" s="29" t="s">
        <v>775</v>
      </c>
      <c r="J49" s="29" t="s">
        <v>775</v>
      </c>
      <c r="K49" s="16"/>
      <c r="M49" s="50" t="str">
        <f t="shared" si="1"/>
        <v>29-01-2021 (link to Liquibase script)</v>
      </c>
    </row>
    <row r="50" spans="1:13" ht="30" x14ac:dyDescent="0.25">
      <c r="A50" s="31"/>
      <c r="B50" s="166" t="s">
        <v>783</v>
      </c>
      <c r="C50" s="166" t="s">
        <v>673</v>
      </c>
      <c r="D50" s="25">
        <v>10080</v>
      </c>
      <c r="E50" s="25" t="s">
        <v>784</v>
      </c>
      <c r="F50" s="16" t="s">
        <v>785</v>
      </c>
      <c r="G50" s="24" t="s">
        <v>786</v>
      </c>
      <c r="H50" s="25"/>
      <c r="I50" s="37"/>
      <c r="J50" s="37"/>
      <c r="K50" s="39"/>
      <c r="M50" s="50" t="str">
        <f t="shared" si="1"/>
        <v>29-01-2021 (link to Liquibase script)</v>
      </c>
    </row>
    <row r="51" spans="1:13" x14ac:dyDescent="0.25">
      <c r="A51" s="30"/>
      <c r="B51" s="28" t="s">
        <v>787</v>
      </c>
      <c r="C51" s="114" t="s">
        <v>590</v>
      </c>
      <c r="D51" s="29">
        <v>10080</v>
      </c>
      <c r="E51" s="29" t="s">
        <v>788</v>
      </c>
      <c r="F51" s="16" t="s">
        <v>787</v>
      </c>
      <c r="G51" s="28" t="s">
        <v>789</v>
      </c>
      <c r="H51" s="29"/>
      <c r="I51" s="37"/>
      <c r="J51" s="37"/>
      <c r="K51" s="39"/>
      <c r="M51" s="50" t="str">
        <f t="shared" si="1"/>
        <v>29-01-2021 (link to Liquibase script)</v>
      </c>
    </row>
    <row r="52" spans="1:13" ht="61.5" customHeight="1" x14ac:dyDescent="0.25">
      <c r="A52" s="30"/>
      <c r="B52" s="128" t="s">
        <v>790</v>
      </c>
      <c r="C52" s="114" t="s">
        <v>590</v>
      </c>
      <c r="D52" s="22">
        <v>10080</v>
      </c>
      <c r="E52" s="29" t="s">
        <v>791</v>
      </c>
      <c r="F52" s="16" t="s">
        <v>790</v>
      </c>
      <c r="G52" s="28" t="s">
        <v>792</v>
      </c>
      <c r="H52" s="29"/>
      <c r="I52" s="37"/>
      <c r="J52" s="37"/>
      <c r="K52" s="39"/>
      <c r="M52" s="50" t="str">
        <f t="shared" si="1"/>
        <v>29-01-2021 (link to Liquibase script)</v>
      </c>
    </row>
    <row r="53" spans="1:13" ht="135" customHeight="1" x14ac:dyDescent="0.25">
      <c r="A53" s="30"/>
      <c r="B53" s="28" t="s">
        <v>793</v>
      </c>
      <c r="C53" s="114" t="s">
        <v>590</v>
      </c>
      <c r="D53" s="22">
        <v>10080</v>
      </c>
      <c r="E53" s="29" t="s">
        <v>794</v>
      </c>
      <c r="F53" s="16" t="s">
        <v>793</v>
      </c>
      <c r="G53" s="28" t="s">
        <v>795</v>
      </c>
      <c r="H53" s="29"/>
      <c r="I53" s="37"/>
      <c r="J53" s="37"/>
      <c r="K53" s="39"/>
      <c r="M53" s="50" t="str">
        <f t="shared" si="1"/>
        <v>29-01-2021 (link to Liquibase script)</v>
      </c>
    </row>
    <row r="54" spans="1:13" ht="84.75" customHeight="1" x14ac:dyDescent="0.25">
      <c r="A54" s="30"/>
      <c r="B54" s="73" t="s">
        <v>796</v>
      </c>
      <c r="C54" s="216"/>
      <c r="D54" s="22"/>
      <c r="E54" s="29" t="s">
        <v>797</v>
      </c>
      <c r="F54" s="16" t="s">
        <v>798</v>
      </c>
      <c r="G54" s="194" t="s">
        <v>799</v>
      </c>
      <c r="H54" s="216" t="s">
        <v>800</v>
      </c>
      <c r="I54" s="37"/>
      <c r="J54" s="37"/>
      <c r="K54" s="39"/>
      <c r="M54" s="50" t="str">
        <f t="shared" si="1"/>
        <v>29-01-2021 (link to Liquibase script)</v>
      </c>
    </row>
    <row r="55" spans="1:13" ht="78" customHeight="1" x14ac:dyDescent="0.25">
      <c r="A55" s="30"/>
      <c r="B55" s="28" t="s">
        <v>801</v>
      </c>
      <c r="C55" s="114" t="s">
        <v>590</v>
      </c>
      <c r="D55" s="22">
        <v>10080</v>
      </c>
      <c r="E55" s="29" t="s">
        <v>802</v>
      </c>
      <c r="F55" s="16" t="s">
        <v>803</v>
      </c>
      <c r="G55" s="28" t="s">
        <v>804</v>
      </c>
      <c r="H55" s="29"/>
      <c r="I55" s="37"/>
      <c r="J55" s="37"/>
      <c r="K55" s="39"/>
      <c r="M55" s="50" t="str">
        <f t="shared" si="1"/>
        <v>29-01-2021 (link to Liquibase script)</v>
      </c>
    </row>
    <row r="56" spans="1:13" ht="78" customHeight="1" x14ac:dyDescent="0.25">
      <c r="A56" s="30"/>
      <c r="B56" s="28" t="s">
        <v>805</v>
      </c>
      <c r="C56" s="114" t="s">
        <v>590</v>
      </c>
      <c r="D56" s="22">
        <v>10080</v>
      </c>
      <c r="E56" s="29" t="s">
        <v>806</v>
      </c>
      <c r="F56" s="28" t="s">
        <v>805</v>
      </c>
      <c r="G56" s="28" t="s">
        <v>807</v>
      </c>
      <c r="H56" s="29"/>
      <c r="I56" s="37"/>
      <c r="J56" s="37"/>
      <c r="K56" s="28"/>
      <c r="M56" s="50"/>
    </row>
    <row r="57" spans="1:13" ht="78" customHeight="1" x14ac:dyDescent="0.25">
      <c r="A57" s="30"/>
      <c r="B57" s="28" t="s">
        <v>808</v>
      </c>
      <c r="C57" s="114" t="s">
        <v>590</v>
      </c>
      <c r="D57" s="22">
        <v>10080</v>
      </c>
      <c r="E57" s="29" t="s">
        <v>809</v>
      </c>
      <c r="F57" s="28" t="s">
        <v>808</v>
      </c>
      <c r="G57" s="28" t="s">
        <v>810</v>
      </c>
      <c r="H57" s="29"/>
      <c r="I57" s="37"/>
      <c r="J57" s="37"/>
      <c r="K57" s="28"/>
      <c r="M57" s="50"/>
    </row>
    <row r="58" spans="1:13" ht="87.75" customHeight="1" x14ac:dyDescent="0.25">
      <c r="A58" s="30"/>
      <c r="B58" s="128" t="s">
        <v>811</v>
      </c>
      <c r="C58" s="114" t="s">
        <v>590</v>
      </c>
      <c r="D58" s="29">
        <v>10080</v>
      </c>
      <c r="E58" s="29" t="s">
        <v>812</v>
      </c>
      <c r="F58" s="16" t="s">
        <v>811</v>
      </c>
      <c r="G58" s="69" t="s">
        <v>813</v>
      </c>
      <c r="H58" s="29"/>
      <c r="I58" s="37"/>
      <c r="J58" s="37"/>
      <c r="K58" s="39"/>
      <c r="M58" s="50" t="str">
        <f t="shared" si="1"/>
        <v>29-01-2021 (link to Liquibase script)</v>
      </c>
    </row>
    <row r="59" spans="1:13" ht="120.75" customHeight="1" x14ac:dyDescent="0.25">
      <c r="A59" s="30"/>
      <c r="B59" s="128" t="s">
        <v>814</v>
      </c>
      <c r="C59" s="114" t="s">
        <v>590</v>
      </c>
      <c r="D59" s="29">
        <v>10080</v>
      </c>
      <c r="E59" s="29" t="s">
        <v>815</v>
      </c>
      <c r="F59" s="13" t="s">
        <v>814</v>
      </c>
      <c r="G59" s="28" t="s">
        <v>816</v>
      </c>
      <c r="H59" s="29"/>
      <c r="I59" s="37"/>
      <c r="J59" s="37"/>
      <c r="K59" s="39"/>
      <c r="M59" s="50" t="str">
        <f t="shared" si="1"/>
        <v>29-01-2021 (link to Liquibase script)</v>
      </c>
    </row>
    <row r="60" spans="1:13" ht="61.5" customHeight="1" x14ac:dyDescent="0.25">
      <c r="A60" s="30"/>
      <c r="B60" s="28" t="s">
        <v>817</v>
      </c>
      <c r="C60" s="114" t="s">
        <v>590</v>
      </c>
      <c r="D60" s="29">
        <v>10080</v>
      </c>
      <c r="E60" s="29" t="s">
        <v>818</v>
      </c>
      <c r="F60" s="16" t="s">
        <v>817</v>
      </c>
      <c r="G60" s="28"/>
      <c r="H60" s="29"/>
      <c r="I60" s="37"/>
      <c r="J60" s="37"/>
      <c r="K60" s="39"/>
      <c r="M60" s="50" t="str">
        <f t="shared" si="1"/>
        <v>29-01-2021 (link to Liquibase script)</v>
      </c>
    </row>
    <row r="61" spans="1:13" ht="105" customHeight="1" x14ac:dyDescent="0.25">
      <c r="A61" s="30"/>
      <c r="B61" s="13" t="s">
        <v>819</v>
      </c>
      <c r="C61" s="61" t="s">
        <v>590</v>
      </c>
      <c r="D61" s="43">
        <v>10080</v>
      </c>
      <c r="E61" s="29" t="s">
        <v>820</v>
      </c>
      <c r="F61" s="17" t="s">
        <v>821</v>
      </c>
      <c r="G61" s="28"/>
      <c r="H61" s="29"/>
      <c r="I61" s="29"/>
      <c r="J61" s="29"/>
      <c r="K61" s="28"/>
      <c r="M61" s="50" t="str">
        <f t="shared" si="1"/>
        <v>29-01-2021 (link to Liquibase script)</v>
      </c>
    </row>
    <row r="62" spans="1:13" ht="61.5" customHeight="1" x14ac:dyDescent="0.25">
      <c r="A62" s="30"/>
      <c r="B62" s="13" t="s">
        <v>822</v>
      </c>
      <c r="C62" s="114" t="s">
        <v>590</v>
      </c>
      <c r="D62" s="22">
        <v>10080</v>
      </c>
      <c r="E62" s="29" t="s">
        <v>823</v>
      </c>
      <c r="F62" s="17" t="s">
        <v>824</v>
      </c>
      <c r="G62" s="28"/>
      <c r="H62" s="29"/>
      <c r="I62" s="29"/>
      <c r="J62" s="29"/>
      <c r="K62" s="28"/>
      <c r="M62" s="50" t="str">
        <f t="shared" si="1"/>
        <v>29-01-2021 (link to Liquibase script)</v>
      </c>
    </row>
    <row r="63" spans="1:13" ht="76.5" customHeight="1" x14ac:dyDescent="0.25">
      <c r="A63" s="30"/>
      <c r="B63" s="277" t="s">
        <v>822</v>
      </c>
      <c r="C63" s="310" t="s">
        <v>590</v>
      </c>
      <c r="D63" s="29">
        <v>10080</v>
      </c>
      <c r="E63" s="70" t="s">
        <v>825</v>
      </c>
      <c r="F63" s="13" t="s">
        <v>822</v>
      </c>
      <c r="G63" s="28" t="s">
        <v>826</v>
      </c>
      <c r="H63" s="29"/>
      <c r="I63" s="29"/>
      <c r="J63" s="29"/>
      <c r="K63" s="28"/>
      <c r="M63" s="50" t="str">
        <f t="shared" si="1"/>
        <v>29-01-2021 (link to Liquibase script)</v>
      </c>
    </row>
    <row r="64" spans="1:13" ht="60" customHeight="1" x14ac:dyDescent="0.25">
      <c r="A64" s="30"/>
      <c r="B64" s="277" t="s">
        <v>827</v>
      </c>
      <c r="C64" s="310" t="s">
        <v>828</v>
      </c>
      <c r="D64" s="29">
        <v>10080</v>
      </c>
      <c r="E64" s="29" t="s">
        <v>829</v>
      </c>
      <c r="F64" s="28" t="s">
        <v>830</v>
      </c>
      <c r="G64" s="28" t="s">
        <v>831</v>
      </c>
      <c r="H64" s="29"/>
      <c r="I64" s="29">
        <v>10075</v>
      </c>
      <c r="J64" s="29" t="s">
        <v>832</v>
      </c>
      <c r="K64" s="28"/>
      <c r="M64" s="50" t="str">
        <f t="shared" si="1"/>
        <v>29-01-2021 (link to Liquibase script)</v>
      </c>
    </row>
    <row r="65" spans="1:13" ht="107.25" customHeight="1" x14ac:dyDescent="0.25">
      <c r="A65" s="30"/>
      <c r="B65" s="189" t="s">
        <v>833</v>
      </c>
      <c r="C65" s="310" t="s">
        <v>590</v>
      </c>
      <c r="D65" s="29">
        <v>10080</v>
      </c>
      <c r="E65" s="52" t="s">
        <v>834</v>
      </c>
      <c r="F65" s="16" t="s">
        <v>833</v>
      </c>
      <c r="G65" s="28" t="s">
        <v>835</v>
      </c>
      <c r="H65" s="29"/>
      <c r="I65" s="29"/>
      <c r="J65" s="29"/>
      <c r="K65" s="28"/>
      <c r="M65" s="50" t="str">
        <f t="shared" si="1"/>
        <v>29-01-2021 (link to Liquibase script)</v>
      </c>
    </row>
    <row r="66" spans="1:13" ht="88.5" customHeight="1" x14ac:dyDescent="0.25">
      <c r="A66" s="30"/>
      <c r="B66" s="189" t="s">
        <v>836</v>
      </c>
      <c r="C66" s="310" t="s">
        <v>590</v>
      </c>
      <c r="D66" s="29">
        <v>10080</v>
      </c>
      <c r="E66" s="52" t="s">
        <v>837</v>
      </c>
      <c r="F66" s="16" t="s">
        <v>836</v>
      </c>
      <c r="G66" s="28" t="s">
        <v>838</v>
      </c>
      <c r="H66" s="29"/>
      <c r="I66" s="29"/>
      <c r="J66" s="29"/>
      <c r="K66" s="28"/>
      <c r="M66" s="50" t="str">
        <f t="shared" si="1"/>
        <v>29-01-2021 (link to Liquibase script)</v>
      </c>
    </row>
    <row r="67" spans="1:13" ht="90" customHeight="1" x14ac:dyDescent="0.25">
      <c r="A67" s="30"/>
      <c r="B67" s="189" t="s">
        <v>839</v>
      </c>
      <c r="C67" s="310" t="s">
        <v>590</v>
      </c>
      <c r="D67" s="29">
        <v>10080</v>
      </c>
      <c r="E67" s="52" t="s">
        <v>840</v>
      </c>
      <c r="F67" s="16" t="s">
        <v>839</v>
      </c>
      <c r="G67" s="28" t="s">
        <v>841</v>
      </c>
      <c r="H67" s="29"/>
      <c r="I67" s="29"/>
      <c r="J67" s="29"/>
      <c r="K67" s="28"/>
      <c r="M67" s="50" t="str">
        <f t="shared" si="1"/>
        <v>29-01-2021 (link to Liquibase script)</v>
      </c>
    </row>
    <row r="68" spans="1:13" ht="63" customHeight="1" x14ac:dyDescent="0.25">
      <c r="A68" s="30"/>
      <c r="B68" s="189" t="s">
        <v>842</v>
      </c>
      <c r="C68" s="310" t="s">
        <v>590</v>
      </c>
      <c r="D68" s="29">
        <v>10080</v>
      </c>
      <c r="E68" s="52" t="s">
        <v>843</v>
      </c>
      <c r="F68" s="16" t="s">
        <v>842</v>
      </c>
      <c r="G68" s="28" t="s">
        <v>844</v>
      </c>
      <c r="H68" s="29"/>
      <c r="I68" s="29"/>
      <c r="J68" s="29"/>
      <c r="K68" s="28"/>
      <c r="M68" s="50" t="str">
        <f t="shared" si="1"/>
        <v>29-01-2021 (link to Liquibase script)</v>
      </c>
    </row>
    <row r="69" spans="1:13" x14ac:dyDescent="0.25">
      <c r="A69" s="66"/>
      <c r="B69" s="189" t="s">
        <v>845</v>
      </c>
      <c r="C69" s="310" t="s">
        <v>590</v>
      </c>
      <c r="D69" s="29">
        <v>10080</v>
      </c>
      <c r="E69" s="52" t="s">
        <v>846</v>
      </c>
      <c r="F69" s="16" t="s">
        <v>845</v>
      </c>
      <c r="G69" s="28" t="s">
        <v>847</v>
      </c>
      <c r="H69" s="29"/>
      <c r="I69" s="29"/>
      <c r="J69" s="29"/>
      <c r="K69" s="28"/>
      <c r="M69" s="50" t="str">
        <f t="shared" si="1"/>
        <v>29-01-2021 (link to Liquibase script)</v>
      </c>
    </row>
    <row r="70" spans="1:13" x14ac:dyDescent="0.25">
      <c r="A70" s="30"/>
      <c r="B70" s="277" t="s">
        <v>848</v>
      </c>
      <c r="C70" s="296" t="s">
        <v>849</v>
      </c>
      <c r="D70" s="29"/>
      <c r="E70" s="52" t="s">
        <v>850</v>
      </c>
      <c r="F70" s="257" t="s">
        <v>851</v>
      </c>
      <c r="G70" s="344" t="s">
        <v>852</v>
      </c>
      <c r="H70" s="29" t="s">
        <v>853</v>
      </c>
      <c r="I70" s="29"/>
      <c r="J70" s="29" t="s">
        <v>854</v>
      </c>
      <c r="K70" s="28" t="s">
        <v>855</v>
      </c>
      <c r="M70" s="50" t="str">
        <f t="shared" si="1"/>
        <v>29-01-2021 (link to Liquibase script)</v>
      </c>
    </row>
    <row r="71" spans="1:13" x14ac:dyDescent="0.25">
      <c r="A71" s="30"/>
      <c r="B71" s="189" t="s">
        <v>856</v>
      </c>
      <c r="C71" s="296" t="s">
        <v>849</v>
      </c>
      <c r="D71" s="29"/>
      <c r="E71" s="52" t="s">
        <v>857</v>
      </c>
      <c r="F71" s="337" t="s">
        <v>858</v>
      </c>
      <c r="G71" s="344" t="s">
        <v>859</v>
      </c>
      <c r="H71" s="29" t="s">
        <v>853</v>
      </c>
      <c r="I71" s="29"/>
      <c r="J71" s="29" t="s">
        <v>860</v>
      </c>
      <c r="K71" s="28" t="s">
        <v>855</v>
      </c>
      <c r="M71" s="50" t="str">
        <f t="shared" si="1"/>
        <v>29-01-2021 (link to Liquibase script)</v>
      </c>
    </row>
    <row r="72" spans="1:13" x14ac:dyDescent="0.25">
      <c r="A72" s="30"/>
      <c r="B72" s="189" t="s">
        <v>861</v>
      </c>
      <c r="C72" s="296" t="s">
        <v>849</v>
      </c>
      <c r="D72" s="29"/>
      <c r="E72" s="52" t="s">
        <v>862</v>
      </c>
      <c r="F72" s="337" t="s">
        <v>863</v>
      </c>
      <c r="G72" s="194" t="s">
        <v>864</v>
      </c>
      <c r="H72" s="29" t="s">
        <v>853</v>
      </c>
      <c r="I72" s="29"/>
      <c r="J72" s="29" t="s">
        <v>865</v>
      </c>
      <c r="K72" s="28" t="s">
        <v>855</v>
      </c>
    </row>
    <row r="73" spans="1:13" x14ac:dyDescent="0.25">
      <c r="A73" s="42"/>
      <c r="B73" s="125"/>
      <c r="C73" s="127"/>
      <c r="D73" s="29">
        <v>10080</v>
      </c>
      <c r="E73" s="52" t="s">
        <v>866</v>
      </c>
      <c r="F73" s="16" t="s">
        <v>867</v>
      </c>
      <c r="G73" s="28" t="s">
        <v>868</v>
      </c>
      <c r="H73" s="109"/>
      <c r="I73" s="109"/>
      <c r="J73" s="109"/>
      <c r="K73" s="110"/>
    </row>
    <row r="74" spans="1:13" x14ac:dyDescent="0.25">
      <c r="A74" s="42"/>
      <c r="B74" s="125"/>
      <c r="C74" s="127"/>
      <c r="D74" s="29">
        <v>10080</v>
      </c>
      <c r="E74" s="52" t="s">
        <v>869</v>
      </c>
      <c r="F74" s="16" t="s">
        <v>870</v>
      </c>
      <c r="G74" s="28" t="s">
        <v>871</v>
      </c>
      <c r="H74" s="109"/>
      <c r="I74" s="109"/>
      <c r="J74" s="109"/>
      <c r="K74" s="110"/>
    </row>
    <row r="75" spans="1:13" ht="45" x14ac:dyDescent="0.25">
      <c r="A75" s="42"/>
      <c r="B75" s="125"/>
      <c r="C75" s="127"/>
      <c r="D75" s="29">
        <v>10080</v>
      </c>
      <c r="E75" s="52" t="s">
        <v>872</v>
      </c>
      <c r="F75" s="16" t="s">
        <v>873</v>
      </c>
      <c r="G75" s="28" t="s">
        <v>874</v>
      </c>
      <c r="H75" s="109"/>
      <c r="I75" s="109"/>
      <c r="J75" s="109"/>
      <c r="K75" s="110"/>
    </row>
    <row r="76" spans="1:13" x14ac:dyDescent="0.25">
      <c r="A76" s="30"/>
      <c r="B76" s="277"/>
      <c r="C76" s="293"/>
      <c r="D76" s="29"/>
      <c r="E76" s="326" t="s">
        <v>875</v>
      </c>
      <c r="F76" s="215" t="s">
        <v>876</v>
      </c>
      <c r="G76" s="110" t="s">
        <v>877</v>
      </c>
      <c r="H76" s="109" t="s">
        <v>878</v>
      </c>
      <c r="I76" s="109">
        <v>10080</v>
      </c>
      <c r="J76" s="29"/>
      <c r="K76" s="28"/>
    </row>
    <row r="77" spans="1:13" ht="45" x14ac:dyDescent="0.25">
      <c r="A77" s="30"/>
      <c r="B77" s="277"/>
      <c r="C77" s="293"/>
      <c r="D77" s="29"/>
      <c r="E77" s="326" t="s">
        <v>879</v>
      </c>
      <c r="F77" s="215" t="s">
        <v>880</v>
      </c>
      <c r="G77" s="110" t="s">
        <v>881</v>
      </c>
      <c r="H77" s="109" t="s">
        <v>878</v>
      </c>
      <c r="I77" s="109">
        <v>10080</v>
      </c>
      <c r="J77" s="29"/>
      <c r="K77" s="28"/>
    </row>
    <row r="78" spans="1:13" x14ac:dyDescent="0.25">
      <c r="A78" s="30"/>
      <c r="B78" s="277"/>
      <c r="C78" s="293"/>
      <c r="D78" s="29"/>
      <c r="E78" s="326" t="s">
        <v>882</v>
      </c>
      <c r="F78" s="215" t="s">
        <v>883</v>
      </c>
      <c r="G78" s="110" t="s">
        <v>884</v>
      </c>
      <c r="H78" s="109" t="s">
        <v>878</v>
      </c>
      <c r="I78" s="109">
        <v>10080</v>
      </c>
      <c r="J78" s="29"/>
      <c r="K78" s="28"/>
    </row>
    <row r="79" spans="1:13" x14ac:dyDescent="0.25">
      <c r="A79" s="30"/>
      <c r="B79" s="277"/>
      <c r="C79" s="293"/>
      <c r="D79" s="29"/>
      <c r="E79" s="326" t="s">
        <v>885</v>
      </c>
      <c r="F79" s="215" t="s">
        <v>886</v>
      </c>
      <c r="G79" s="110" t="s">
        <v>887</v>
      </c>
      <c r="H79" s="109" t="s">
        <v>878</v>
      </c>
      <c r="I79" s="109">
        <v>10080</v>
      </c>
      <c r="J79" s="29"/>
      <c r="K79" s="28"/>
    </row>
    <row r="80" spans="1:13" x14ac:dyDescent="0.25">
      <c r="A80" s="30"/>
      <c r="B80" s="277"/>
      <c r="C80" s="293"/>
      <c r="D80" s="29"/>
      <c r="E80" s="326" t="s">
        <v>888</v>
      </c>
      <c r="F80" s="215" t="s">
        <v>889</v>
      </c>
      <c r="G80" s="110" t="s">
        <v>890</v>
      </c>
      <c r="H80" s="109" t="s">
        <v>878</v>
      </c>
      <c r="I80" s="109">
        <v>10080</v>
      </c>
      <c r="J80" s="29"/>
      <c r="K80" s="28"/>
    </row>
    <row r="81" spans="1:15" ht="30" x14ac:dyDescent="0.25">
      <c r="A81" s="30" t="s">
        <v>891</v>
      </c>
      <c r="B81" s="189" t="s">
        <v>892</v>
      </c>
      <c r="C81" s="306" t="s">
        <v>608</v>
      </c>
      <c r="D81" s="29">
        <v>10080</v>
      </c>
      <c r="E81" s="52" t="s">
        <v>893</v>
      </c>
      <c r="F81" s="16" t="s">
        <v>894</v>
      </c>
      <c r="G81" s="28" t="s">
        <v>895</v>
      </c>
      <c r="H81" s="29" t="s">
        <v>896</v>
      </c>
      <c r="I81" s="29" t="s">
        <v>775</v>
      </c>
      <c r="J81" s="29" t="s">
        <v>775</v>
      </c>
      <c r="K81" s="28" t="s">
        <v>897</v>
      </c>
      <c r="O81" s="208"/>
    </row>
    <row r="82" spans="1:15" ht="30" x14ac:dyDescent="0.25">
      <c r="A82" s="30"/>
      <c r="B82" s="126" t="s">
        <v>898</v>
      </c>
      <c r="C82" s="306" t="s">
        <v>614</v>
      </c>
      <c r="D82" s="29">
        <v>10080</v>
      </c>
      <c r="E82" s="52" t="s">
        <v>899</v>
      </c>
      <c r="F82" s="16" t="s">
        <v>900</v>
      </c>
      <c r="G82" s="28" t="s">
        <v>901</v>
      </c>
      <c r="H82" s="29" t="s">
        <v>618</v>
      </c>
      <c r="I82" s="29"/>
      <c r="J82" s="29"/>
      <c r="K82" s="28"/>
    </row>
    <row r="83" spans="1:15" ht="30" x14ac:dyDescent="0.25">
      <c r="A83" s="266" t="s">
        <v>148</v>
      </c>
      <c r="B83" s="288" t="s">
        <v>902</v>
      </c>
      <c r="C83" s="314" t="s">
        <v>573</v>
      </c>
      <c r="D83" s="29">
        <v>10080</v>
      </c>
      <c r="E83" s="52" t="s">
        <v>903</v>
      </c>
      <c r="F83" s="53" t="s">
        <v>904</v>
      </c>
      <c r="G83" s="28" t="s">
        <v>905</v>
      </c>
      <c r="H83" s="28" t="s">
        <v>906</v>
      </c>
      <c r="I83" s="29">
        <v>10075</v>
      </c>
      <c r="J83" s="29"/>
      <c r="K83" s="28" t="s">
        <v>907</v>
      </c>
    </row>
    <row r="84" spans="1:15" ht="45" x14ac:dyDescent="0.25">
      <c r="A84" s="30"/>
      <c r="B84" s="277"/>
      <c r="C84" s="293"/>
      <c r="D84" s="29"/>
      <c r="E84" s="52" t="s">
        <v>908</v>
      </c>
      <c r="F84" s="16" t="s">
        <v>909</v>
      </c>
      <c r="G84" s="28" t="s">
        <v>910</v>
      </c>
      <c r="H84" s="29" t="s">
        <v>911</v>
      </c>
      <c r="I84" s="29">
        <v>10075</v>
      </c>
      <c r="J84" s="29" t="s">
        <v>912</v>
      </c>
      <c r="K84" s="28"/>
      <c r="M84" s="50" t="str">
        <f t="shared" ref="M84" si="2">$M$2</f>
        <v>29-01-2021 (link to Liquibase script)</v>
      </c>
    </row>
    <row r="85" spans="1:15" ht="45" x14ac:dyDescent="0.25">
      <c r="A85" s="30"/>
      <c r="B85" s="277"/>
      <c r="C85" s="296" t="s">
        <v>913</v>
      </c>
      <c r="D85" s="29">
        <v>10080</v>
      </c>
      <c r="E85" s="68" t="s">
        <v>914</v>
      </c>
      <c r="F85" s="16" t="s">
        <v>915</v>
      </c>
      <c r="G85" s="28" t="s">
        <v>916</v>
      </c>
      <c r="H85" s="109" t="s">
        <v>917</v>
      </c>
      <c r="I85" s="29"/>
      <c r="J85" s="29"/>
      <c r="K85" s="28"/>
    </row>
    <row r="86" spans="1:15" ht="39" customHeight="1" x14ac:dyDescent="0.25">
      <c r="A86" s="30"/>
      <c r="B86" s="17"/>
      <c r="C86" s="223" t="s">
        <v>913</v>
      </c>
      <c r="D86" s="25">
        <v>10080</v>
      </c>
      <c r="E86" s="29" t="s">
        <v>918</v>
      </c>
      <c r="F86" s="16" t="s">
        <v>919</v>
      </c>
      <c r="G86" s="28" t="s">
        <v>920</v>
      </c>
      <c r="H86" s="109" t="s">
        <v>917</v>
      </c>
      <c r="I86" s="29"/>
      <c r="J86" s="29"/>
      <c r="K86" s="28"/>
    </row>
    <row r="87" spans="1:15" ht="45" x14ac:dyDescent="0.25">
      <c r="A87" s="58"/>
      <c r="B87" s="80"/>
      <c r="D87" s="29"/>
      <c r="E87" s="29" t="s">
        <v>921</v>
      </c>
      <c r="F87" s="16" t="s">
        <v>922</v>
      </c>
      <c r="G87" s="28" t="s">
        <v>923</v>
      </c>
      <c r="H87" s="29" t="s">
        <v>911</v>
      </c>
      <c r="I87" s="29">
        <v>10075</v>
      </c>
      <c r="J87" s="29" t="s">
        <v>924</v>
      </c>
      <c r="K87" s="28"/>
    </row>
    <row r="88" spans="1:15" ht="30" x14ac:dyDescent="0.25">
      <c r="A88" s="58"/>
      <c r="B88" s="290"/>
      <c r="C88" s="13" t="s">
        <v>913</v>
      </c>
      <c r="D88" s="29">
        <v>10080</v>
      </c>
      <c r="E88" s="29" t="s">
        <v>925</v>
      </c>
      <c r="F88" s="16" t="s">
        <v>926</v>
      </c>
      <c r="G88" s="28" t="s">
        <v>927</v>
      </c>
      <c r="H88" s="109" t="s">
        <v>928</v>
      </c>
      <c r="I88" s="96"/>
      <c r="J88" s="25"/>
      <c r="K88" s="117"/>
      <c r="M88" s="50" t="str">
        <f t="shared" ref="M88" si="3">$M$2</f>
        <v>29-01-2021 (link to Liquibase script)</v>
      </c>
    </row>
    <row r="89" spans="1:15" ht="45" x14ac:dyDescent="0.25">
      <c r="A89" s="30"/>
      <c r="C89" s="223" t="s">
        <v>913</v>
      </c>
      <c r="D89" s="43">
        <v>10080</v>
      </c>
      <c r="E89" s="29" t="s">
        <v>929</v>
      </c>
      <c r="F89" s="16" t="s">
        <v>930</v>
      </c>
      <c r="G89" s="28" t="s">
        <v>931</v>
      </c>
      <c r="H89" s="29" t="s">
        <v>928</v>
      </c>
      <c r="I89" s="29"/>
      <c r="J89" s="37"/>
      <c r="K89" s="28"/>
    </row>
    <row r="90" spans="1:15" ht="45" x14ac:dyDescent="0.25">
      <c r="A90" s="30"/>
      <c r="B90" s="17" t="s">
        <v>932</v>
      </c>
      <c r="C90" s="216"/>
      <c r="D90" s="29"/>
      <c r="E90" s="29" t="s">
        <v>933</v>
      </c>
      <c r="F90" s="73" t="s">
        <v>934</v>
      </c>
      <c r="G90" s="28" t="s">
        <v>935</v>
      </c>
      <c r="H90" s="216" t="s">
        <v>800</v>
      </c>
      <c r="I90" s="29"/>
      <c r="J90" s="29"/>
      <c r="K90" s="28"/>
    </row>
    <row r="91" spans="1:15" ht="45" x14ac:dyDescent="0.25">
      <c r="A91" s="30"/>
      <c r="B91" s="246" t="s">
        <v>936</v>
      </c>
      <c r="C91" s="216"/>
      <c r="D91" s="43"/>
      <c r="E91" s="109" t="s">
        <v>937</v>
      </c>
      <c r="F91" s="239" t="s">
        <v>938</v>
      </c>
      <c r="G91" s="175" t="s">
        <v>939</v>
      </c>
      <c r="H91" s="29" t="s">
        <v>940</v>
      </c>
      <c r="I91" s="29"/>
      <c r="J91" s="29"/>
      <c r="K91" s="28"/>
    </row>
    <row r="92" spans="1:15" ht="45" x14ac:dyDescent="0.25">
      <c r="A92" s="30"/>
      <c r="B92" s="17" t="s">
        <v>941</v>
      </c>
      <c r="C92" s="216"/>
      <c r="D92" s="43"/>
      <c r="E92" s="29" t="s">
        <v>942</v>
      </c>
      <c r="F92" s="175" t="s">
        <v>943</v>
      </c>
      <c r="G92" s="10" t="s">
        <v>944</v>
      </c>
      <c r="H92" s="29" t="s">
        <v>940</v>
      </c>
      <c r="I92" s="29"/>
      <c r="J92" s="29"/>
      <c r="K92" s="28"/>
    </row>
    <row r="93" spans="1:15" ht="49.5" customHeight="1" x14ac:dyDescent="0.25">
      <c r="A93" s="30"/>
      <c r="B93" s="17" t="s">
        <v>945</v>
      </c>
      <c r="C93" s="216"/>
      <c r="D93" s="43"/>
      <c r="E93" s="29" t="s">
        <v>946</v>
      </c>
      <c r="F93" s="175" t="s">
        <v>947</v>
      </c>
      <c r="G93" s="175" t="s">
        <v>948</v>
      </c>
      <c r="H93" s="29" t="s">
        <v>940</v>
      </c>
      <c r="I93" s="29"/>
      <c r="J93" s="65"/>
      <c r="K93" s="28"/>
    </row>
    <row r="94" spans="1:15" ht="45" x14ac:dyDescent="0.25">
      <c r="A94" s="30"/>
      <c r="B94" s="246" t="s">
        <v>949</v>
      </c>
      <c r="C94" s="216"/>
      <c r="D94" s="22"/>
      <c r="E94" s="29" t="s">
        <v>950</v>
      </c>
      <c r="F94" s="235" t="s">
        <v>951</v>
      </c>
      <c r="G94" s="175" t="s">
        <v>952</v>
      </c>
      <c r="H94" s="29" t="s">
        <v>940</v>
      </c>
      <c r="I94" s="96"/>
      <c r="J94" s="25"/>
      <c r="K94" s="117"/>
      <c r="M94" s="60" t="s">
        <v>953</v>
      </c>
    </row>
    <row r="95" spans="1:15" ht="50.25" customHeight="1" x14ac:dyDescent="0.25">
      <c r="A95" s="58"/>
      <c r="B95" s="223"/>
      <c r="C95" s="13" t="s">
        <v>913</v>
      </c>
      <c r="D95" s="29">
        <v>10080</v>
      </c>
      <c r="E95" s="29" t="s">
        <v>954</v>
      </c>
      <c r="F95" s="28" t="s">
        <v>955</v>
      </c>
      <c r="G95" s="28" t="s">
        <v>956</v>
      </c>
      <c r="H95" s="29" t="s">
        <v>917</v>
      </c>
      <c r="I95" s="29"/>
      <c r="J95" s="37"/>
      <c r="K95" s="28"/>
      <c r="M95" s="60" t="s">
        <v>953</v>
      </c>
    </row>
    <row r="96" spans="1:15" ht="30" x14ac:dyDescent="0.25">
      <c r="A96" s="30"/>
      <c r="C96" s="128" t="s">
        <v>913</v>
      </c>
      <c r="D96" s="43">
        <v>10080</v>
      </c>
      <c r="E96" s="29" t="s">
        <v>957</v>
      </c>
      <c r="F96" s="28" t="s">
        <v>958</v>
      </c>
      <c r="G96" s="28" t="s">
        <v>959</v>
      </c>
      <c r="H96" s="109" t="s">
        <v>917</v>
      </c>
      <c r="I96" s="29"/>
      <c r="J96" s="29"/>
      <c r="K96" s="28"/>
      <c r="M96" s="60" t="s">
        <v>953</v>
      </c>
    </row>
    <row r="97" spans="1:13" ht="30" x14ac:dyDescent="0.25">
      <c r="A97" s="30"/>
      <c r="B97" s="10" t="s">
        <v>960</v>
      </c>
      <c r="C97" s="128" t="s">
        <v>573</v>
      </c>
      <c r="D97" s="43"/>
      <c r="E97" s="29"/>
      <c r="F97" s="28" t="s">
        <v>958</v>
      </c>
      <c r="G97" s="28" t="s">
        <v>959</v>
      </c>
      <c r="H97" s="109" t="s">
        <v>961</v>
      </c>
      <c r="I97" s="29">
        <v>10075</v>
      </c>
      <c r="J97" s="29" t="s">
        <v>962</v>
      </c>
      <c r="K97" s="28" t="s">
        <v>963</v>
      </c>
      <c r="M97" s="60" t="s">
        <v>953</v>
      </c>
    </row>
    <row r="98" spans="1:13" ht="30" x14ac:dyDescent="0.25">
      <c r="A98" s="30"/>
      <c r="C98" s="320" t="s">
        <v>913</v>
      </c>
      <c r="D98" s="25">
        <v>10080</v>
      </c>
      <c r="E98" s="43" t="s">
        <v>964</v>
      </c>
      <c r="F98" s="28" t="s">
        <v>965</v>
      </c>
      <c r="G98" s="28" t="s">
        <v>966</v>
      </c>
      <c r="H98" s="109" t="s">
        <v>917</v>
      </c>
      <c r="I98" s="29"/>
      <c r="J98" s="29"/>
      <c r="K98" s="28"/>
    </row>
    <row r="99" spans="1:13" ht="72" customHeight="1" x14ac:dyDescent="0.25">
      <c r="A99" s="30"/>
      <c r="C99" s="223" t="s">
        <v>913</v>
      </c>
      <c r="D99" s="43">
        <v>10080</v>
      </c>
      <c r="E99" s="29" t="s">
        <v>967</v>
      </c>
      <c r="F99" s="28" t="s">
        <v>968</v>
      </c>
      <c r="G99" s="28" t="s">
        <v>969</v>
      </c>
      <c r="H99" s="109" t="s">
        <v>917</v>
      </c>
      <c r="I99" s="29"/>
      <c r="J99" s="29"/>
      <c r="K99" s="28"/>
    </row>
    <row r="100" spans="1:13" ht="36.75" customHeight="1" x14ac:dyDescent="0.25">
      <c r="A100" s="30"/>
      <c r="C100" s="128" t="s">
        <v>913</v>
      </c>
      <c r="D100" s="29">
        <v>10080</v>
      </c>
      <c r="E100" s="29" t="s">
        <v>970</v>
      </c>
      <c r="F100" s="28" t="s">
        <v>971</v>
      </c>
      <c r="G100" s="28" t="s">
        <v>972</v>
      </c>
      <c r="H100" s="29" t="s">
        <v>928</v>
      </c>
      <c r="I100" s="29"/>
      <c r="J100" s="29"/>
      <c r="K100" s="28"/>
    </row>
    <row r="101" spans="1:13" ht="30" x14ac:dyDescent="0.25">
      <c r="A101" s="30"/>
      <c r="C101" s="216"/>
      <c r="D101" s="29"/>
      <c r="E101" s="29" t="s">
        <v>973</v>
      </c>
      <c r="F101" s="28" t="s">
        <v>974</v>
      </c>
      <c r="G101" s="28" t="s">
        <v>975</v>
      </c>
      <c r="H101" s="29" t="s">
        <v>976</v>
      </c>
      <c r="I101" s="29"/>
      <c r="J101" s="29" t="s">
        <v>977</v>
      </c>
      <c r="K101" s="28"/>
    </row>
    <row r="102" spans="1:13" ht="45" customHeight="1" x14ac:dyDescent="0.25">
      <c r="A102" s="30"/>
      <c r="C102" s="128" t="s">
        <v>913</v>
      </c>
      <c r="D102" s="29">
        <v>10080</v>
      </c>
      <c r="E102" s="29" t="s">
        <v>978</v>
      </c>
      <c r="F102" s="28" t="s">
        <v>979</v>
      </c>
      <c r="G102" s="28" t="s">
        <v>980</v>
      </c>
      <c r="H102" s="29" t="s">
        <v>917</v>
      </c>
      <c r="I102" s="29"/>
      <c r="J102" s="29"/>
      <c r="K102" s="28"/>
    </row>
    <row r="103" spans="1:13" ht="30" x14ac:dyDescent="0.25">
      <c r="A103" s="30"/>
      <c r="B103" s="17" t="s">
        <v>981</v>
      </c>
      <c r="C103" s="128" t="s">
        <v>573</v>
      </c>
      <c r="D103" s="29"/>
      <c r="E103" s="29"/>
      <c r="F103" s="28" t="s">
        <v>979</v>
      </c>
      <c r="G103" s="28" t="s">
        <v>980</v>
      </c>
      <c r="H103" s="109" t="s">
        <v>961</v>
      </c>
      <c r="I103" s="29">
        <v>10075</v>
      </c>
      <c r="J103" s="29" t="s">
        <v>982</v>
      </c>
      <c r="K103" s="28" t="s">
        <v>983</v>
      </c>
    </row>
    <row r="104" spans="1:13" ht="30" x14ac:dyDescent="0.25">
      <c r="A104" s="30" t="s">
        <v>984</v>
      </c>
      <c r="B104" s="16" t="s">
        <v>985</v>
      </c>
      <c r="C104" s="162" t="s">
        <v>986</v>
      </c>
      <c r="D104" s="29">
        <v>10080</v>
      </c>
      <c r="E104" s="29" t="s">
        <v>987</v>
      </c>
      <c r="F104" s="28" t="s">
        <v>988</v>
      </c>
      <c r="G104" s="28" t="s">
        <v>989</v>
      </c>
      <c r="H104" s="29" t="s">
        <v>990</v>
      </c>
      <c r="I104" s="29" t="s">
        <v>775</v>
      </c>
      <c r="J104" s="29" t="s">
        <v>775</v>
      </c>
      <c r="K104" s="28" t="s">
        <v>991</v>
      </c>
    </row>
    <row r="105" spans="1:13" ht="30" x14ac:dyDescent="0.25">
      <c r="A105" s="30" t="s">
        <v>992</v>
      </c>
      <c r="B105" s="16" t="s">
        <v>985</v>
      </c>
      <c r="C105" s="162" t="s">
        <v>986</v>
      </c>
      <c r="D105" s="29">
        <v>10080</v>
      </c>
      <c r="E105" s="29" t="s">
        <v>993</v>
      </c>
      <c r="F105" s="28" t="s">
        <v>994</v>
      </c>
      <c r="G105" s="28" t="s">
        <v>995</v>
      </c>
      <c r="H105" s="29" t="s">
        <v>990</v>
      </c>
      <c r="I105" s="29" t="s">
        <v>775</v>
      </c>
      <c r="J105" s="29" t="s">
        <v>775</v>
      </c>
      <c r="K105" s="28" t="s">
        <v>996</v>
      </c>
    </row>
    <row r="106" spans="1:13" ht="30" x14ac:dyDescent="0.25">
      <c r="A106" s="30"/>
      <c r="C106" s="216" t="s">
        <v>997</v>
      </c>
      <c r="D106" s="29">
        <v>10080</v>
      </c>
      <c r="E106" s="29" t="s">
        <v>998</v>
      </c>
      <c r="F106" s="28" t="s">
        <v>999</v>
      </c>
      <c r="G106" s="28" t="s">
        <v>1000</v>
      </c>
      <c r="H106" s="29" t="s">
        <v>1001</v>
      </c>
      <c r="I106" s="29"/>
      <c r="J106" s="29"/>
      <c r="K106" s="28"/>
    </row>
    <row r="107" spans="1:13" ht="30" x14ac:dyDescent="0.25">
      <c r="A107" s="30"/>
      <c r="C107" s="216" t="s">
        <v>997</v>
      </c>
      <c r="D107" s="29">
        <v>10080</v>
      </c>
      <c r="E107" s="29" t="s">
        <v>1002</v>
      </c>
      <c r="F107" s="28" t="s">
        <v>1003</v>
      </c>
      <c r="G107" s="28" t="s">
        <v>1004</v>
      </c>
      <c r="H107" s="29" t="s">
        <v>1001</v>
      </c>
      <c r="I107" s="29"/>
      <c r="J107" s="29"/>
      <c r="K107" s="28"/>
    </row>
    <row r="108" spans="1:13" ht="61.5" customHeight="1" x14ac:dyDescent="0.25">
      <c r="A108" s="30"/>
      <c r="B108" s="73" t="s">
        <v>1005</v>
      </c>
      <c r="C108" s="216"/>
      <c r="D108" s="29"/>
      <c r="E108" s="29" t="s">
        <v>1006</v>
      </c>
      <c r="F108" s="175" t="s">
        <v>1007</v>
      </c>
      <c r="G108" s="239" t="s">
        <v>1008</v>
      </c>
      <c r="H108" s="29" t="s">
        <v>940</v>
      </c>
      <c r="I108" s="29"/>
      <c r="J108" s="29"/>
      <c r="K108" s="28"/>
    </row>
    <row r="109" spans="1:13" ht="59.25" customHeight="1" x14ac:dyDescent="0.25">
      <c r="A109" s="30"/>
      <c r="B109" s="128"/>
      <c r="C109" s="128" t="s">
        <v>913</v>
      </c>
      <c r="D109" s="29">
        <v>10080</v>
      </c>
      <c r="E109" s="29" t="s">
        <v>1009</v>
      </c>
      <c r="F109" s="28" t="s">
        <v>1010</v>
      </c>
      <c r="G109" s="28" t="s">
        <v>1011</v>
      </c>
      <c r="H109" s="109" t="s">
        <v>917</v>
      </c>
      <c r="I109" s="29"/>
      <c r="J109" s="29"/>
      <c r="K109" s="28"/>
    </row>
    <row r="110" spans="1:13" ht="51.75" customHeight="1" x14ac:dyDescent="0.25">
      <c r="A110" s="30"/>
      <c r="C110" s="128" t="s">
        <v>913</v>
      </c>
      <c r="D110" s="29">
        <v>10080</v>
      </c>
      <c r="E110" s="29" t="s">
        <v>1012</v>
      </c>
      <c r="F110" s="16" t="s">
        <v>1013</v>
      </c>
      <c r="G110" s="28" t="s">
        <v>1014</v>
      </c>
      <c r="H110" s="29" t="s">
        <v>917</v>
      </c>
      <c r="I110" s="29"/>
      <c r="J110" s="29"/>
      <c r="K110" s="28"/>
    </row>
    <row r="111" spans="1:13" ht="96.75" customHeight="1" x14ac:dyDescent="0.25">
      <c r="A111" s="30"/>
      <c r="C111" s="216"/>
      <c r="D111" s="29"/>
      <c r="E111" s="29" t="s">
        <v>1015</v>
      </c>
      <c r="F111" s="28" t="s">
        <v>1016</v>
      </c>
      <c r="G111" s="28" t="s">
        <v>1017</v>
      </c>
      <c r="H111" s="29" t="s">
        <v>911</v>
      </c>
      <c r="I111" s="29">
        <v>10075</v>
      </c>
      <c r="J111" s="29" t="s">
        <v>1018</v>
      </c>
      <c r="K111" s="28"/>
    </row>
    <row r="112" spans="1:13" ht="42.75" customHeight="1" x14ac:dyDescent="0.25">
      <c r="A112" s="30"/>
      <c r="C112" s="216"/>
      <c r="D112" s="29"/>
      <c r="E112" s="29" t="s">
        <v>1019</v>
      </c>
      <c r="F112" s="28" t="s">
        <v>1020</v>
      </c>
      <c r="G112" s="28" t="s">
        <v>1021</v>
      </c>
      <c r="H112" s="29" t="s">
        <v>911</v>
      </c>
      <c r="I112" s="29">
        <v>10075</v>
      </c>
      <c r="J112" s="29"/>
      <c r="K112" s="28"/>
    </row>
    <row r="113" spans="1:13" ht="58.5" customHeight="1" x14ac:dyDescent="0.25">
      <c r="A113" s="30"/>
      <c r="B113" s="17" t="s">
        <v>1022</v>
      </c>
      <c r="C113" s="73" t="s">
        <v>1023</v>
      </c>
      <c r="D113" s="29">
        <v>10080</v>
      </c>
      <c r="E113" s="29" t="s">
        <v>1024</v>
      </c>
      <c r="F113" s="73" t="s">
        <v>1025</v>
      </c>
      <c r="G113" s="16" t="s">
        <v>1026</v>
      </c>
      <c r="H113" s="29" t="s">
        <v>1027</v>
      </c>
      <c r="I113" s="29"/>
      <c r="J113" s="29"/>
      <c r="K113" s="28"/>
    </row>
    <row r="114" spans="1:13" ht="33.75" customHeight="1" x14ac:dyDescent="0.25">
      <c r="A114" s="30"/>
      <c r="C114" s="216"/>
      <c r="D114" s="29"/>
      <c r="E114" s="29" t="s">
        <v>1028</v>
      </c>
      <c r="F114" s="28" t="s">
        <v>1029</v>
      </c>
      <c r="G114" s="16" t="s">
        <v>1030</v>
      </c>
      <c r="H114" s="29" t="s">
        <v>911</v>
      </c>
      <c r="I114" s="29">
        <v>10075</v>
      </c>
      <c r="J114" s="29" t="s">
        <v>1031</v>
      </c>
      <c r="K114" s="28"/>
    </row>
    <row r="115" spans="1:13" ht="37.5" customHeight="1" x14ac:dyDescent="0.25">
      <c r="A115" s="30"/>
      <c r="C115" s="216"/>
      <c r="D115" s="29"/>
      <c r="E115" s="29" t="s">
        <v>1032</v>
      </c>
      <c r="F115" s="28" t="s">
        <v>572</v>
      </c>
      <c r="G115" s="16" t="s">
        <v>1033</v>
      </c>
      <c r="H115" s="29" t="s">
        <v>911</v>
      </c>
      <c r="I115" s="29">
        <v>10075</v>
      </c>
      <c r="J115" s="29" t="s">
        <v>1034</v>
      </c>
      <c r="K115" s="28"/>
    </row>
    <row r="116" spans="1:13" ht="30.75" customHeight="1" x14ac:dyDescent="0.25">
      <c r="A116" s="30"/>
      <c r="C116" s="216"/>
      <c r="D116" s="29"/>
      <c r="E116" s="29" t="s">
        <v>1035</v>
      </c>
      <c r="F116" s="28" t="s">
        <v>1036</v>
      </c>
      <c r="G116" s="28" t="s">
        <v>1037</v>
      </c>
      <c r="H116" s="29" t="s">
        <v>911</v>
      </c>
      <c r="I116" s="29">
        <v>10075</v>
      </c>
      <c r="J116" s="29" t="s">
        <v>1038</v>
      </c>
      <c r="K116" s="28"/>
    </row>
    <row r="117" spans="1:13" ht="45" customHeight="1" x14ac:dyDescent="0.25">
      <c r="A117" s="58"/>
      <c r="B117" s="223"/>
      <c r="D117" s="29"/>
      <c r="E117" s="29" t="s">
        <v>1039</v>
      </c>
      <c r="F117" s="28" t="s">
        <v>1040</v>
      </c>
      <c r="G117" s="28" t="s">
        <v>1041</v>
      </c>
      <c r="H117" s="29" t="s">
        <v>911</v>
      </c>
      <c r="I117" s="29">
        <v>10075</v>
      </c>
      <c r="J117" s="29" t="s">
        <v>1042</v>
      </c>
      <c r="K117" s="28"/>
    </row>
    <row r="118" spans="1:13" ht="50.25" customHeight="1" x14ac:dyDescent="0.25">
      <c r="A118" s="30"/>
      <c r="C118" s="216"/>
      <c r="D118" s="29"/>
      <c r="E118" s="29" t="s">
        <v>1043</v>
      </c>
      <c r="F118" s="28" t="s">
        <v>1044</v>
      </c>
      <c r="G118" s="28" t="s">
        <v>1045</v>
      </c>
      <c r="H118" s="29" t="s">
        <v>911</v>
      </c>
      <c r="I118" s="29">
        <v>10075</v>
      </c>
      <c r="J118" s="29" t="s">
        <v>1046</v>
      </c>
      <c r="K118" s="28"/>
    </row>
    <row r="119" spans="1:13" ht="44.25" customHeight="1" x14ac:dyDescent="0.25">
      <c r="A119" s="30"/>
      <c r="C119" s="216"/>
      <c r="D119" s="29"/>
      <c r="E119" s="29" t="s">
        <v>1047</v>
      </c>
      <c r="F119" s="28" t="s">
        <v>1048</v>
      </c>
      <c r="G119" s="28" t="s">
        <v>1049</v>
      </c>
      <c r="H119" s="29" t="s">
        <v>911</v>
      </c>
      <c r="I119" s="29">
        <v>10075</v>
      </c>
      <c r="J119" s="29" t="s">
        <v>1050</v>
      </c>
      <c r="K119" s="28"/>
      <c r="M119" s="49"/>
    </row>
    <row r="120" spans="1:13" ht="42" customHeight="1" x14ac:dyDescent="0.25">
      <c r="A120" s="30"/>
      <c r="C120" s="128" t="s">
        <v>913</v>
      </c>
      <c r="D120" s="29">
        <v>10080</v>
      </c>
      <c r="E120" s="29" t="s">
        <v>1051</v>
      </c>
      <c r="F120" s="28" t="s">
        <v>1052</v>
      </c>
      <c r="G120" s="16" t="s">
        <v>1053</v>
      </c>
      <c r="H120" s="29" t="s">
        <v>928</v>
      </c>
      <c r="I120" s="29"/>
      <c r="J120" s="29"/>
      <c r="K120" s="28"/>
    </row>
    <row r="121" spans="1:13" ht="42" customHeight="1" x14ac:dyDescent="0.25">
      <c r="A121" s="30"/>
      <c r="C121" s="216"/>
      <c r="D121" s="29"/>
      <c r="E121" s="29" t="s">
        <v>1054</v>
      </c>
      <c r="F121" s="16" t="s">
        <v>1055</v>
      </c>
      <c r="G121" s="28" t="s">
        <v>1056</v>
      </c>
      <c r="H121" s="29" t="s">
        <v>1057</v>
      </c>
      <c r="I121" s="29"/>
      <c r="J121" s="29" t="s">
        <v>1058</v>
      </c>
      <c r="K121" s="28"/>
    </row>
    <row r="122" spans="1:13" ht="30" x14ac:dyDescent="0.25">
      <c r="A122" s="30"/>
      <c r="C122" s="216"/>
      <c r="D122" s="29"/>
      <c r="E122" s="29" t="s">
        <v>1059</v>
      </c>
      <c r="F122" s="16" t="s">
        <v>1060</v>
      </c>
      <c r="G122" s="23" t="s">
        <v>1061</v>
      </c>
      <c r="H122" s="29" t="s">
        <v>1057</v>
      </c>
      <c r="I122" s="29"/>
      <c r="J122" s="29" t="s">
        <v>1062</v>
      </c>
      <c r="K122" s="28"/>
    </row>
    <row r="123" spans="1:13" ht="63.75" customHeight="1" x14ac:dyDescent="0.25">
      <c r="A123" s="30"/>
      <c r="C123" s="216"/>
      <c r="D123" s="29"/>
      <c r="E123" s="29" t="s">
        <v>1063</v>
      </c>
      <c r="F123" s="16" t="s">
        <v>1064</v>
      </c>
      <c r="G123" s="28" t="s">
        <v>1065</v>
      </c>
      <c r="H123" s="29" t="s">
        <v>1057</v>
      </c>
      <c r="I123" s="29"/>
      <c r="J123" s="29" t="s">
        <v>1066</v>
      </c>
      <c r="K123" s="28"/>
    </row>
    <row r="124" spans="1:13" x14ac:dyDescent="0.25">
      <c r="A124" s="30"/>
      <c r="B124" s="128"/>
      <c r="C124" s="216"/>
      <c r="D124" s="29"/>
      <c r="E124" s="29" t="s">
        <v>1067</v>
      </c>
      <c r="F124" s="28" t="s">
        <v>1068</v>
      </c>
      <c r="G124" s="28" t="s">
        <v>1069</v>
      </c>
      <c r="H124" s="29" t="s">
        <v>1057</v>
      </c>
      <c r="I124" s="29"/>
      <c r="J124" s="29" t="s">
        <v>1070</v>
      </c>
      <c r="K124" s="28"/>
    </row>
    <row r="125" spans="1:13" ht="30" x14ac:dyDescent="0.25">
      <c r="A125" s="30"/>
      <c r="C125" s="216"/>
      <c r="D125" s="29"/>
      <c r="E125" s="29" t="s">
        <v>1071</v>
      </c>
      <c r="F125" s="28" t="s">
        <v>1072</v>
      </c>
      <c r="G125" s="28" t="s">
        <v>1073</v>
      </c>
      <c r="H125" s="29" t="s">
        <v>1057</v>
      </c>
      <c r="I125" s="29"/>
      <c r="J125" s="29" t="s">
        <v>1074</v>
      </c>
      <c r="K125" s="28"/>
      <c r="M125" s="32"/>
    </row>
    <row r="126" spans="1:13" ht="30" x14ac:dyDescent="0.25">
      <c r="A126" s="30"/>
      <c r="C126" s="216"/>
      <c r="D126" s="29"/>
      <c r="E126" s="29" t="s">
        <v>1075</v>
      </c>
      <c r="F126" s="28" t="s">
        <v>1076</v>
      </c>
      <c r="G126" s="28" t="s">
        <v>1077</v>
      </c>
      <c r="H126" s="29" t="s">
        <v>1057</v>
      </c>
      <c r="I126" s="29"/>
      <c r="J126" s="29" t="s">
        <v>1078</v>
      </c>
      <c r="K126" s="28"/>
    </row>
    <row r="127" spans="1:13" ht="97.5" customHeight="1" x14ac:dyDescent="0.25">
      <c r="A127" s="30"/>
      <c r="C127" s="216"/>
      <c r="D127" s="29"/>
      <c r="E127" s="29" t="s">
        <v>1079</v>
      </c>
      <c r="F127" s="28" t="s">
        <v>1080</v>
      </c>
      <c r="G127" s="28" t="s">
        <v>1081</v>
      </c>
      <c r="H127" s="29" t="s">
        <v>976</v>
      </c>
      <c r="I127" s="29"/>
      <c r="J127" s="29" t="s">
        <v>1082</v>
      </c>
      <c r="K127" s="28"/>
    </row>
    <row r="128" spans="1:13" ht="90" customHeight="1" x14ac:dyDescent="0.25">
      <c r="A128" s="30"/>
      <c r="C128" s="216"/>
      <c r="D128" s="29"/>
      <c r="E128" s="29" t="s">
        <v>1083</v>
      </c>
      <c r="F128" s="28" t="s">
        <v>1084</v>
      </c>
      <c r="G128" s="28" t="s">
        <v>1085</v>
      </c>
      <c r="H128" s="29" t="s">
        <v>1086</v>
      </c>
      <c r="I128" s="29"/>
      <c r="J128" s="29" t="s">
        <v>1087</v>
      </c>
      <c r="K128" s="28"/>
    </row>
    <row r="129" spans="1:13" ht="87.75" customHeight="1" x14ac:dyDescent="0.25">
      <c r="A129" s="30"/>
      <c r="B129" s="16" t="s">
        <v>1088</v>
      </c>
      <c r="C129" s="216"/>
      <c r="D129" s="29">
        <v>10080</v>
      </c>
      <c r="E129" s="29" t="s">
        <v>1089</v>
      </c>
      <c r="F129" s="28" t="s">
        <v>1088</v>
      </c>
      <c r="G129" s="28" t="s">
        <v>1090</v>
      </c>
      <c r="H129" s="29" t="s">
        <v>1091</v>
      </c>
      <c r="I129" s="29">
        <v>10075</v>
      </c>
      <c r="J129" s="29" t="s">
        <v>1092</v>
      </c>
      <c r="K129" s="28"/>
    </row>
    <row r="130" spans="1:13" ht="95.25" customHeight="1" x14ac:dyDescent="0.25">
      <c r="A130" s="42" t="s">
        <v>1093</v>
      </c>
      <c r="B130" s="105" t="s">
        <v>1094</v>
      </c>
      <c r="C130" s="299" t="s">
        <v>1095</v>
      </c>
      <c r="D130" s="109">
        <v>10080</v>
      </c>
      <c r="E130" s="109" t="s">
        <v>1096</v>
      </c>
      <c r="F130" s="54" t="s">
        <v>1097</v>
      </c>
      <c r="G130" s="110" t="s">
        <v>1098</v>
      </c>
      <c r="H130" s="109" t="s">
        <v>1099</v>
      </c>
      <c r="I130" s="109">
        <v>10075</v>
      </c>
      <c r="J130" s="109"/>
      <c r="K130" s="110" t="s">
        <v>1100</v>
      </c>
    </row>
    <row r="131" spans="1:13" ht="71.25" customHeight="1" x14ac:dyDescent="0.25">
      <c r="A131" s="42" t="s">
        <v>1101</v>
      </c>
      <c r="B131" s="105" t="s">
        <v>1102</v>
      </c>
      <c r="C131" s="319" t="s">
        <v>1095</v>
      </c>
      <c r="D131" s="178">
        <v>10080</v>
      </c>
      <c r="E131" s="109" t="s">
        <v>1103</v>
      </c>
      <c r="F131" s="54" t="s">
        <v>1104</v>
      </c>
      <c r="G131" s="57" t="s">
        <v>1105</v>
      </c>
      <c r="H131" s="109" t="s">
        <v>1099</v>
      </c>
      <c r="I131" s="109">
        <v>10075</v>
      </c>
      <c r="J131" s="109"/>
      <c r="K131" s="110" t="s">
        <v>1106</v>
      </c>
    </row>
    <row r="132" spans="1:13" ht="72.75" customHeight="1" x14ac:dyDescent="0.25">
      <c r="A132" s="42" t="s">
        <v>1107</v>
      </c>
      <c r="B132" s="105" t="s">
        <v>1108</v>
      </c>
      <c r="C132" s="299" t="s">
        <v>1095</v>
      </c>
      <c r="D132" s="109">
        <v>10080</v>
      </c>
      <c r="E132" s="109" t="s">
        <v>1109</v>
      </c>
      <c r="F132" s="54" t="s">
        <v>1110</v>
      </c>
      <c r="G132" s="110" t="s">
        <v>1111</v>
      </c>
      <c r="H132" s="109" t="s">
        <v>1099</v>
      </c>
      <c r="I132" s="109">
        <v>10075</v>
      </c>
      <c r="J132" s="109"/>
      <c r="K132" s="110" t="s">
        <v>1112</v>
      </c>
      <c r="M132" t="s">
        <v>1113</v>
      </c>
    </row>
    <row r="133" spans="1:13" ht="83.25" customHeight="1" x14ac:dyDescent="0.25">
      <c r="A133" s="42" t="s">
        <v>1114</v>
      </c>
      <c r="B133" s="105" t="s">
        <v>1115</v>
      </c>
      <c r="C133" s="299" t="s">
        <v>1095</v>
      </c>
      <c r="D133" s="109">
        <v>10080</v>
      </c>
      <c r="E133" s="109" t="s">
        <v>1116</v>
      </c>
      <c r="F133" s="54" t="s">
        <v>1117</v>
      </c>
      <c r="G133" s="110" t="s">
        <v>1118</v>
      </c>
      <c r="H133" s="109" t="s">
        <v>1099</v>
      </c>
      <c r="I133" s="109">
        <v>10075</v>
      </c>
      <c r="J133" s="109"/>
      <c r="K133" s="110" t="s">
        <v>1119</v>
      </c>
      <c r="M133" t="s">
        <v>1113</v>
      </c>
    </row>
    <row r="134" spans="1:13" ht="75" customHeight="1" x14ac:dyDescent="0.25">
      <c r="A134" s="42" t="s">
        <v>1120</v>
      </c>
      <c r="B134" s="105" t="s">
        <v>1121</v>
      </c>
      <c r="C134" s="299" t="s">
        <v>1095</v>
      </c>
      <c r="D134" s="109">
        <v>10080</v>
      </c>
      <c r="E134" s="109" t="s">
        <v>1122</v>
      </c>
      <c r="F134" s="54" t="s">
        <v>1123</v>
      </c>
      <c r="G134" s="110" t="s">
        <v>1124</v>
      </c>
      <c r="H134" s="109" t="s">
        <v>1099</v>
      </c>
      <c r="I134" s="109">
        <v>10075</v>
      </c>
      <c r="J134" s="109"/>
      <c r="K134" s="110" t="s">
        <v>1125</v>
      </c>
      <c r="M134" t="s">
        <v>1113</v>
      </c>
    </row>
    <row r="135" spans="1:13" ht="30" x14ac:dyDescent="0.25">
      <c r="A135" s="42" t="s">
        <v>1126</v>
      </c>
      <c r="B135" s="105" t="s">
        <v>1127</v>
      </c>
      <c r="C135" s="299" t="s">
        <v>1095</v>
      </c>
      <c r="D135" s="109">
        <v>10080</v>
      </c>
      <c r="E135" s="109" t="s">
        <v>1128</v>
      </c>
      <c r="F135" s="54" t="s">
        <v>1129</v>
      </c>
      <c r="G135" s="110" t="s">
        <v>1130</v>
      </c>
      <c r="H135" s="109" t="s">
        <v>1099</v>
      </c>
      <c r="I135" s="109">
        <v>10075</v>
      </c>
      <c r="J135" s="109"/>
      <c r="K135" s="110" t="s">
        <v>1131</v>
      </c>
      <c r="M135" t="s">
        <v>1113</v>
      </c>
    </row>
    <row r="136" spans="1:13" ht="30" x14ac:dyDescent="0.25">
      <c r="A136" s="42" t="s">
        <v>1132</v>
      </c>
      <c r="B136" s="105" t="s">
        <v>1133</v>
      </c>
      <c r="C136" s="299" t="s">
        <v>1095</v>
      </c>
      <c r="D136" s="109">
        <v>10080</v>
      </c>
      <c r="E136" s="109" t="s">
        <v>1134</v>
      </c>
      <c r="F136" s="54" t="s">
        <v>1135</v>
      </c>
      <c r="G136" s="57" t="s">
        <v>1136</v>
      </c>
      <c r="H136" s="109" t="s">
        <v>1137</v>
      </c>
      <c r="I136" s="109">
        <v>10075</v>
      </c>
      <c r="J136" s="109"/>
      <c r="K136" s="110" t="s">
        <v>1138</v>
      </c>
      <c r="M136" t="s">
        <v>1113</v>
      </c>
    </row>
    <row r="137" spans="1:13" ht="99.75" customHeight="1" x14ac:dyDescent="0.25">
      <c r="A137" s="58" t="s">
        <v>1139</v>
      </c>
      <c r="B137" s="28" t="s">
        <v>1140</v>
      </c>
      <c r="C137" s="218" t="s">
        <v>1141</v>
      </c>
      <c r="D137" s="43">
        <v>10080</v>
      </c>
      <c r="E137" s="29" t="s">
        <v>1142</v>
      </c>
      <c r="F137" s="56" t="s">
        <v>1143</v>
      </c>
      <c r="G137" s="28" t="s">
        <v>1144</v>
      </c>
      <c r="H137" s="29" t="s">
        <v>1145</v>
      </c>
      <c r="I137" s="29">
        <v>10075</v>
      </c>
      <c r="J137" s="29"/>
      <c r="K137" s="28" t="s">
        <v>1146</v>
      </c>
    </row>
    <row r="138" spans="1:13" ht="68.25" customHeight="1" x14ac:dyDescent="0.25">
      <c r="A138" s="276" t="s">
        <v>1147</v>
      </c>
      <c r="B138" s="38" t="s">
        <v>1148</v>
      </c>
      <c r="C138" s="213" t="s">
        <v>1095</v>
      </c>
      <c r="D138" s="109">
        <v>10080</v>
      </c>
      <c r="E138" s="178" t="s">
        <v>1149</v>
      </c>
      <c r="F138" s="54" t="s">
        <v>1150</v>
      </c>
      <c r="G138" s="57" t="s">
        <v>1151</v>
      </c>
      <c r="H138" s="109" t="s">
        <v>1099</v>
      </c>
      <c r="I138" s="109">
        <v>10075</v>
      </c>
      <c r="J138" s="109"/>
      <c r="K138" s="110" t="s">
        <v>1152</v>
      </c>
    </row>
    <row r="139" spans="1:13" ht="77.25" customHeight="1" x14ac:dyDescent="0.25">
      <c r="A139" s="245" t="s">
        <v>1153</v>
      </c>
      <c r="B139" s="106"/>
      <c r="C139" s="213" t="s">
        <v>1095</v>
      </c>
      <c r="D139" s="109">
        <v>10080</v>
      </c>
      <c r="E139" s="178" t="s">
        <v>1154</v>
      </c>
      <c r="F139" s="54" t="s">
        <v>1155</v>
      </c>
      <c r="G139" s="57" t="s">
        <v>1156</v>
      </c>
      <c r="H139" s="109" t="s">
        <v>1099</v>
      </c>
      <c r="I139" s="109">
        <v>10075</v>
      </c>
      <c r="J139" s="109"/>
      <c r="K139" s="110" t="s">
        <v>1157</v>
      </c>
      <c r="M139" s="111"/>
    </row>
    <row r="140" spans="1:13" ht="56.45" customHeight="1" x14ac:dyDescent="0.25">
      <c r="A140" s="245" t="s">
        <v>1158</v>
      </c>
      <c r="B140" s="103" t="s">
        <v>1159</v>
      </c>
      <c r="C140" s="213" t="s">
        <v>1095</v>
      </c>
      <c r="D140" s="260">
        <v>10080</v>
      </c>
      <c r="E140" s="178" t="s">
        <v>1160</v>
      </c>
      <c r="F140" s="54" t="s">
        <v>1161</v>
      </c>
      <c r="G140" s="57" t="s">
        <v>1162</v>
      </c>
      <c r="H140" s="109" t="s">
        <v>1099</v>
      </c>
      <c r="I140" s="109">
        <v>10075</v>
      </c>
      <c r="J140" s="109"/>
      <c r="K140" s="110" t="s">
        <v>1163</v>
      </c>
    </row>
    <row r="141" spans="1:13" ht="49.5" customHeight="1" x14ac:dyDescent="0.25">
      <c r="A141" s="245" t="s">
        <v>1164</v>
      </c>
      <c r="B141" s="104" t="s">
        <v>1165</v>
      </c>
      <c r="C141" s="321" t="s">
        <v>1095</v>
      </c>
      <c r="D141" s="325">
        <v>10080</v>
      </c>
      <c r="E141" s="109" t="s">
        <v>1166</v>
      </c>
      <c r="F141" s="38" t="s">
        <v>1167</v>
      </c>
      <c r="G141" s="57" t="s">
        <v>1168</v>
      </c>
      <c r="H141" s="109" t="s">
        <v>1099</v>
      </c>
      <c r="I141" s="109">
        <v>10075</v>
      </c>
      <c r="J141" s="109"/>
      <c r="K141" s="110" t="s">
        <v>1169</v>
      </c>
    </row>
    <row r="142" spans="1:13" ht="62.25" customHeight="1" x14ac:dyDescent="0.25">
      <c r="A142" s="42" t="s">
        <v>1170</v>
      </c>
      <c r="B142" s="46" t="s">
        <v>1171</v>
      </c>
      <c r="C142" s="297" t="s">
        <v>1095</v>
      </c>
      <c r="D142" s="109">
        <v>10080</v>
      </c>
      <c r="E142" s="109" t="s">
        <v>1172</v>
      </c>
      <c r="F142" s="54" t="s">
        <v>1173</v>
      </c>
      <c r="G142" s="110" t="s">
        <v>1174</v>
      </c>
      <c r="H142" s="109" t="s">
        <v>1175</v>
      </c>
      <c r="I142" s="109">
        <v>10075</v>
      </c>
      <c r="J142" s="109"/>
      <c r="K142" s="110" t="s">
        <v>1176</v>
      </c>
    </row>
    <row r="143" spans="1:13" ht="72" customHeight="1" x14ac:dyDescent="0.25">
      <c r="A143" s="245" t="s">
        <v>1177</v>
      </c>
      <c r="B143" s="104" t="s">
        <v>1178</v>
      </c>
      <c r="C143" s="297" t="s">
        <v>1095</v>
      </c>
      <c r="D143" s="109">
        <v>10080</v>
      </c>
      <c r="E143" s="109" t="s">
        <v>1179</v>
      </c>
      <c r="F143" s="54" t="s">
        <v>1180</v>
      </c>
      <c r="G143" s="57" t="s">
        <v>1181</v>
      </c>
      <c r="H143" s="109" t="s">
        <v>1099</v>
      </c>
      <c r="I143" s="109">
        <v>10075</v>
      </c>
      <c r="J143" s="109"/>
      <c r="K143" s="110" t="s">
        <v>1182</v>
      </c>
    </row>
    <row r="144" spans="1:13" ht="78.75" customHeight="1" x14ac:dyDescent="0.25">
      <c r="A144" s="42" t="s">
        <v>1183</v>
      </c>
      <c r="B144" s="46" t="s">
        <v>1184</v>
      </c>
      <c r="C144" s="297" t="s">
        <v>1095</v>
      </c>
      <c r="D144" s="178">
        <v>10080</v>
      </c>
      <c r="E144" s="109" t="s">
        <v>1185</v>
      </c>
      <c r="F144" s="38" t="s">
        <v>1186</v>
      </c>
      <c r="G144" s="57" t="s">
        <v>1187</v>
      </c>
      <c r="H144" s="109" t="s">
        <v>1099</v>
      </c>
      <c r="I144" s="109">
        <v>10075</v>
      </c>
      <c r="J144" s="109"/>
      <c r="K144" s="110" t="s">
        <v>1188</v>
      </c>
    </row>
    <row r="145" spans="1:11" ht="98.25" customHeight="1" x14ac:dyDescent="0.25">
      <c r="A145" s="42" t="s">
        <v>1189</v>
      </c>
      <c r="B145" s="46" t="s">
        <v>1190</v>
      </c>
      <c r="C145" s="297" t="s">
        <v>1095</v>
      </c>
      <c r="D145" s="178">
        <v>10080</v>
      </c>
      <c r="E145" s="109" t="s">
        <v>1191</v>
      </c>
      <c r="F145" s="54" t="s">
        <v>1192</v>
      </c>
      <c r="G145" s="57" t="s">
        <v>1193</v>
      </c>
      <c r="H145" s="109" t="s">
        <v>1099</v>
      </c>
      <c r="I145" s="109">
        <v>10075</v>
      </c>
      <c r="J145" s="109"/>
      <c r="K145" s="110" t="s">
        <v>1194</v>
      </c>
    </row>
    <row r="146" spans="1:11" ht="106.5" customHeight="1" x14ac:dyDescent="0.25">
      <c r="A146" s="42" t="s">
        <v>1195</v>
      </c>
      <c r="B146" s="105" t="s">
        <v>1196</v>
      </c>
      <c r="C146" s="297" t="s">
        <v>1095</v>
      </c>
      <c r="D146" s="178">
        <v>10080</v>
      </c>
      <c r="E146" s="109" t="s">
        <v>1197</v>
      </c>
      <c r="F146" s="54" t="s">
        <v>1198</v>
      </c>
      <c r="G146" s="57" t="s">
        <v>1199</v>
      </c>
      <c r="H146" s="109" t="s">
        <v>1099</v>
      </c>
      <c r="I146" s="109">
        <v>10075</v>
      </c>
      <c r="J146" s="109"/>
      <c r="K146" s="110" t="s">
        <v>1200</v>
      </c>
    </row>
    <row r="147" spans="1:11" ht="86.25" customHeight="1" x14ac:dyDescent="0.25">
      <c r="A147" s="42" t="s">
        <v>1201</v>
      </c>
      <c r="B147" s="105" t="s">
        <v>1202</v>
      </c>
      <c r="C147" s="297" t="s">
        <v>1095</v>
      </c>
      <c r="D147" s="178">
        <v>10080</v>
      </c>
      <c r="E147" s="109" t="s">
        <v>1203</v>
      </c>
      <c r="F147" s="54" t="s">
        <v>1204</v>
      </c>
      <c r="G147" s="57" t="s">
        <v>1205</v>
      </c>
      <c r="H147" s="109" t="s">
        <v>1099</v>
      </c>
      <c r="I147" s="109">
        <v>10075</v>
      </c>
      <c r="J147" s="109"/>
      <c r="K147" s="110" t="s">
        <v>1206</v>
      </c>
    </row>
    <row r="148" spans="1:11" ht="111" customHeight="1" x14ac:dyDescent="0.25">
      <c r="A148" s="42" t="s">
        <v>1207</v>
      </c>
      <c r="B148" s="105" t="s">
        <v>1208</v>
      </c>
      <c r="C148" s="297" t="s">
        <v>1095</v>
      </c>
      <c r="D148" s="178">
        <v>10080</v>
      </c>
      <c r="E148" s="109" t="s">
        <v>1209</v>
      </c>
      <c r="F148" s="54" t="s">
        <v>1210</v>
      </c>
      <c r="G148" s="110" t="s">
        <v>1211</v>
      </c>
      <c r="H148" s="109" t="s">
        <v>1099</v>
      </c>
      <c r="I148" s="109">
        <v>10075</v>
      </c>
      <c r="J148" s="109"/>
      <c r="K148" s="110" t="s">
        <v>1212</v>
      </c>
    </row>
    <row r="149" spans="1:11" ht="85.5" customHeight="1" x14ac:dyDescent="0.25">
      <c r="A149" s="42" t="s">
        <v>1213</v>
      </c>
      <c r="B149" s="105" t="s">
        <v>1214</v>
      </c>
      <c r="C149" s="297" t="s">
        <v>1095</v>
      </c>
      <c r="D149" s="178">
        <v>10080</v>
      </c>
      <c r="E149" s="109" t="s">
        <v>1215</v>
      </c>
      <c r="F149" s="54" t="s">
        <v>1216</v>
      </c>
      <c r="G149" s="110" t="s">
        <v>1217</v>
      </c>
      <c r="H149" s="109" t="s">
        <v>1099</v>
      </c>
      <c r="I149" s="109">
        <v>10075</v>
      </c>
      <c r="J149" s="109"/>
      <c r="K149" s="110" t="s">
        <v>1218</v>
      </c>
    </row>
    <row r="150" spans="1:11" ht="81" customHeight="1" x14ac:dyDescent="0.25">
      <c r="A150" s="42" t="s">
        <v>1219</v>
      </c>
      <c r="B150" s="46" t="s">
        <v>1220</v>
      </c>
      <c r="C150" s="297" t="s">
        <v>1095</v>
      </c>
      <c r="D150" s="109">
        <v>10080</v>
      </c>
      <c r="E150" s="109" t="s">
        <v>1221</v>
      </c>
      <c r="F150" s="54" t="s">
        <v>1222</v>
      </c>
      <c r="G150" s="110" t="s">
        <v>1223</v>
      </c>
      <c r="H150" s="354" t="s">
        <v>1224</v>
      </c>
      <c r="I150" s="109">
        <v>10075</v>
      </c>
      <c r="J150" s="109"/>
      <c r="K150" s="110" t="s">
        <v>1225</v>
      </c>
    </row>
    <row r="151" spans="1:11" ht="77.25" customHeight="1" x14ac:dyDescent="0.25">
      <c r="A151" s="42" t="s">
        <v>1226</v>
      </c>
      <c r="B151" s="46" t="s">
        <v>1227</v>
      </c>
      <c r="C151" s="297" t="s">
        <v>1095</v>
      </c>
      <c r="D151" s="109">
        <v>10080</v>
      </c>
      <c r="E151" s="109" t="s">
        <v>1228</v>
      </c>
      <c r="F151" s="54" t="s">
        <v>1229</v>
      </c>
      <c r="G151" s="110" t="s">
        <v>1230</v>
      </c>
      <c r="H151" s="109" t="s">
        <v>1099</v>
      </c>
      <c r="I151" s="109">
        <v>10075</v>
      </c>
      <c r="J151" s="109"/>
      <c r="K151" s="110" t="s">
        <v>1231</v>
      </c>
    </row>
    <row r="152" spans="1:11" ht="110.25" customHeight="1" x14ac:dyDescent="0.25">
      <c r="A152" s="42" t="s">
        <v>1232</v>
      </c>
      <c r="B152" s="105" t="s">
        <v>1233</v>
      </c>
      <c r="C152" s="302" t="s">
        <v>1095</v>
      </c>
      <c r="D152" s="109">
        <v>10080</v>
      </c>
      <c r="E152" s="109" t="s">
        <v>1234</v>
      </c>
      <c r="F152" s="38" t="s">
        <v>1235</v>
      </c>
      <c r="G152" s="110" t="s">
        <v>1236</v>
      </c>
      <c r="H152" s="109" t="s">
        <v>1099</v>
      </c>
      <c r="I152" s="109">
        <v>10075</v>
      </c>
      <c r="J152" s="109"/>
      <c r="K152" s="110" t="s">
        <v>1237</v>
      </c>
    </row>
    <row r="153" spans="1:11" ht="56.25" customHeight="1" x14ac:dyDescent="0.25">
      <c r="A153" s="42" t="s">
        <v>1238</v>
      </c>
      <c r="B153" s="46" t="s">
        <v>1239</v>
      </c>
      <c r="C153" s="297" t="s">
        <v>1095</v>
      </c>
      <c r="D153" s="109">
        <v>10080</v>
      </c>
      <c r="E153" s="109" t="s">
        <v>1240</v>
      </c>
      <c r="F153" s="54" t="s">
        <v>1241</v>
      </c>
      <c r="G153" s="57" t="s">
        <v>1242</v>
      </c>
      <c r="H153" s="109" t="s">
        <v>1099</v>
      </c>
      <c r="I153" s="109">
        <v>10075</v>
      </c>
      <c r="J153" s="109"/>
      <c r="K153" s="110" t="s">
        <v>1243</v>
      </c>
    </row>
    <row r="154" spans="1:11" ht="93.75" customHeight="1" x14ac:dyDescent="0.25">
      <c r="A154" s="42" t="s">
        <v>1244</v>
      </c>
      <c r="B154" s="105" t="s">
        <v>1245</v>
      </c>
      <c r="C154" s="297" t="s">
        <v>1095</v>
      </c>
      <c r="D154" s="109">
        <v>10080</v>
      </c>
      <c r="E154" s="109" t="s">
        <v>1246</v>
      </c>
      <c r="F154" s="54" t="s">
        <v>1247</v>
      </c>
      <c r="G154" s="57" t="s">
        <v>1248</v>
      </c>
      <c r="H154" s="109" t="s">
        <v>1099</v>
      </c>
      <c r="I154" s="109">
        <v>10075</v>
      </c>
      <c r="J154" s="109"/>
      <c r="K154" s="110" t="s">
        <v>1249</v>
      </c>
    </row>
    <row r="155" spans="1:11" ht="83.25" customHeight="1" x14ac:dyDescent="0.25">
      <c r="A155" s="30" t="s">
        <v>1250</v>
      </c>
      <c r="B155" s="16" t="s">
        <v>1251</v>
      </c>
      <c r="C155" s="162" t="s">
        <v>1252</v>
      </c>
      <c r="D155" s="22">
        <v>10080</v>
      </c>
      <c r="E155" s="29" t="s">
        <v>1253</v>
      </c>
      <c r="F155" s="129" t="s">
        <v>1254</v>
      </c>
      <c r="G155" s="28" t="s">
        <v>1255</v>
      </c>
      <c r="H155" s="29" t="s">
        <v>1256</v>
      </c>
      <c r="I155" s="29">
        <v>10075</v>
      </c>
      <c r="J155" s="29"/>
      <c r="K155" s="28"/>
    </row>
    <row r="156" spans="1:11" ht="85.5" customHeight="1" x14ac:dyDescent="0.25">
      <c r="A156" s="30" t="s">
        <v>1257</v>
      </c>
      <c r="B156" s="16" t="s">
        <v>1258</v>
      </c>
      <c r="C156" s="162" t="s">
        <v>1252</v>
      </c>
      <c r="D156" s="22">
        <v>10080</v>
      </c>
      <c r="E156" s="29" t="s">
        <v>1259</v>
      </c>
      <c r="F156" s="129" t="s">
        <v>1260</v>
      </c>
      <c r="G156" s="28" t="s">
        <v>1261</v>
      </c>
      <c r="H156" s="29" t="s">
        <v>1256</v>
      </c>
      <c r="I156" s="29">
        <v>10075</v>
      </c>
      <c r="J156" s="29"/>
      <c r="K156" s="28"/>
    </row>
    <row r="157" spans="1:11" ht="85.5" customHeight="1" x14ac:dyDescent="0.25">
      <c r="A157" s="30" t="s">
        <v>1262</v>
      </c>
      <c r="B157" s="16" t="s">
        <v>1263</v>
      </c>
      <c r="C157" s="162" t="s">
        <v>1252</v>
      </c>
      <c r="D157" s="22">
        <v>10080</v>
      </c>
      <c r="E157" s="29" t="s">
        <v>1264</v>
      </c>
      <c r="F157" s="129" t="s">
        <v>1265</v>
      </c>
      <c r="G157" s="28" t="s">
        <v>1266</v>
      </c>
      <c r="H157" s="29" t="s">
        <v>1256</v>
      </c>
      <c r="I157" s="29">
        <v>10075</v>
      </c>
      <c r="J157" s="29"/>
      <c r="K157" s="28"/>
    </row>
    <row r="158" spans="1:11" ht="87" customHeight="1" x14ac:dyDescent="0.25">
      <c r="A158" s="30" t="s">
        <v>1267</v>
      </c>
      <c r="B158" s="16" t="s">
        <v>1268</v>
      </c>
      <c r="C158" s="162" t="s">
        <v>1252</v>
      </c>
      <c r="D158" s="22">
        <v>10080</v>
      </c>
      <c r="E158" s="29" t="s">
        <v>1269</v>
      </c>
      <c r="F158" s="129" t="s">
        <v>1270</v>
      </c>
      <c r="G158" s="28" t="s">
        <v>1271</v>
      </c>
      <c r="H158" s="29" t="s">
        <v>1256</v>
      </c>
      <c r="I158" s="29">
        <v>10075</v>
      </c>
      <c r="J158" s="29"/>
      <c r="K158" s="28"/>
    </row>
    <row r="159" spans="1:11" ht="94.5" customHeight="1" x14ac:dyDescent="0.25">
      <c r="A159" s="30" t="s">
        <v>1272</v>
      </c>
      <c r="B159" s="16" t="s">
        <v>1273</v>
      </c>
      <c r="C159" s="164" t="s">
        <v>608</v>
      </c>
      <c r="D159" s="22">
        <v>10080</v>
      </c>
      <c r="E159" s="29" t="s">
        <v>1274</v>
      </c>
      <c r="F159" s="16" t="s">
        <v>1275</v>
      </c>
      <c r="G159" s="28" t="s">
        <v>1276</v>
      </c>
      <c r="H159" s="29" t="s">
        <v>612</v>
      </c>
      <c r="I159" s="29"/>
      <c r="J159" s="29"/>
      <c r="K159" s="28"/>
    </row>
    <row r="160" spans="1:11" ht="90.75" customHeight="1" x14ac:dyDescent="0.25">
      <c r="A160" s="30" t="s">
        <v>1277</v>
      </c>
      <c r="B160" s="16" t="s">
        <v>1278</v>
      </c>
      <c r="C160" s="164" t="s">
        <v>608</v>
      </c>
      <c r="D160" s="22">
        <v>10080</v>
      </c>
      <c r="E160" s="29" t="s">
        <v>1279</v>
      </c>
      <c r="F160" s="16" t="s">
        <v>1280</v>
      </c>
      <c r="G160" s="28" t="s">
        <v>1281</v>
      </c>
      <c r="H160" s="29" t="s">
        <v>612</v>
      </c>
      <c r="I160" s="29"/>
      <c r="J160" s="29"/>
      <c r="K160" s="28"/>
    </row>
    <row r="161" spans="1:11" ht="64.5" customHeight="1" x14ac:dyDescent="0.25">
      <c r="A161" s="30"/>
      <c r="C161" s="216"/>
      <c r="D161" s="29"/>
      <c r="E161" s="29" t="s">
        <v>1282</v>
      </c>
      <c r="F161" s="10" t="s">
        <v>1283</v>
      </c>
      <c r="G161" s="110" t="s">
        <v>1284</v>
      </c>
      <c r="H161" s="216" t="s">
        <v>648</v>
      </c>
      <c r="I161" s="29"/>
      <c r="J161" s="29"/>
      <c r="K161" s="28"/>
    </row>
    <row r="162" spans="1:11" ht="47.25" customHeight="1" x14ac:dyDescent="0.25">
      <c r="A162" s="30"/>
      <c r="B162" s="17" t="s">
        <v>1285</v>
      </c>
      <c r="C162" s="164" t="s">
        <v>614</v>
      </c>
      <c r="D162" s="29">
        <v>10080</v>
      </c>
      <c r="E162" s="29" t="s">
        <v>1286</v>
      </c>
      <c r="F162" s="16" t="s">
        <v>1287</v>
      </c>
      <c r="G162" s="28" t="s">
        <v>1288</v>
      </c>
      <c r="H162" s="174" t="s">
        <v>618</v>
      </c>
      <c r="I162" s="29"/>
      <c r="J162" s="29"/>
      <c r="K162" s="28"/>
    </row>
    <row r="163" spans="1:11" ht="76.5" customHeight="1" x14ac:dyDescent="0.25">
      <c r="A163" s="30"/>
      <c r="B163" s="17" t="s">
        <v>1289</v>
      </c>
      <c r="C163" s="164" t="s">
        <v>614</v>
      </c>
      <c r="D163" s="29">
        <v>10080</v>
      </c>
      <c r="E163" s="29" t="s">
        <v>1290</v>
      </c>
      <c r="F163" s="15" t="s">
        <v>1291</v>
      </c>
      <c r="G163" s="28" t="s">
        <v>1292</v>
      </c>
      <c r="H163" s="174" t="s">
        <v>618</v>
      </c>
      <c r="I163" s="29"/>
      <c r="J163" s="29"/>
      <c r="K163" s="28"/>
    </row>
    <row r="164" spans="1:11" ht="109.5" customHeight="1" x14ac:dyDescent="0.25">
      <c r="A164" s="30"/>
      <c r="B164" s="128" t="s">
        <v>1293</v>
      </c>
      <c r="C164" s="216" t="s">
        <v>1294</v>
      </c>
      <c r="D164" s="29">
        <v>10080</v>
      </c>
      <c r="E164" s="29" t="s">
        <v>1295</v>
      </c>
      <c r="F164" s="28" t="s">
        <v>1296</v>
      </c>
      <c r="G164" s="28" t="s">
        <v>1297</v>
      </c>
      <c r="H164" s="29"/>
      <c r="I164" s="29"/>
      <c r="J164" s="29"/>
      <c r="K164" s="28"/>
    </row>
    <row r="165" spans="1:11" ht="82.5" customHeight="1" x14ac:dyDescent="0.25">
      <c r="A165" s="145" t="s">
        <v>33</v>
      </c>
      <c r="B165" s="73" t="s">
        <v>1298</v>
      </c>
      <c r="C165" s="73" t="s">
        <v>573</v>
      </c>
      <c r="D165" s="29">
        <v>10080</v>
      </c>
      <c r="E165" s="29" t="s">
        <v>1299</v>
      </c>
      <c r="F165" s="28" t="s">
        <v>1300</v>
      </c>
      <c r="G165" s="28" t="s">
        <v>1301</v>
      </c>
      <c r="H165" s="29" t="s">
        <v>1302</v>
      </c>
      <c r="I165" s="29" t="s">
        <v>1303</v>
      </c>
      <c r="J165" s="29"/>
      <c r="K165" s="28"/>
    </row>
    <row r="166" spans="1:11" ht="75" customHeight="1" x14ac:dyDescent="0.25">
      <c r="A166" s="42" t="s">
        <v>32</v>
      </c>
      <c r="B166" s="105" t="s">
        <v>1304</v>
      </c>
      <c r="C166" s="73" t="s">
        <v>573</v>
      </c>
      <c r="D166" s="29">
        <v>10080</v>
      </c>
      <c r="E166" s="29"/>
      <c r="F166" s="16" t="s">
        <v>1305</v>
      </c>
      <c r="G166" s="38" t="s">
        <v>1306</v>
      </c>
      <c r="H166" s="29" t="s">
        <v>1307</v>
      </c>
      <c r="I166" s="29"/>
      <c r="J166" s="29"/>
      <c r="K166" s="28"/>
    </row>
    <row r="167" spans="1:11" ht="67.5" customHeight="1" x14ac:dyDescent="0.25">
      <c r="A167" s="42" t="s">
        <v>34</v>
      </c>
      <c r="B167" s="17" t="s">
        <v>1308</v>
      </c>
      <c r="C167" s="73" t="s">
        <v>573</v>
      </c>
      <c r="D167" s="22">
        <v>10080</v>
      </c>
      <c r="E167" s="29"/>
      <c r="F167" s="16" t="s">
        <v>1309</v>
      </c>
      <c r="G167" s="28" t="s">
        <v>1310</v>
      </c>
      <c r="H167" s="29" t="s">
        <v>1307</v>
      </c>
      <c r="I167" s="29"/>
      <c r="J167" s="29"/>
      <c r="K167" s="28"/>
    </row>
    <row r="168" spans="1:11" ht="50.25" customHeight="1" x14ac:dyDescent="0.25">
      <c r="A168" s="145" t="s">
        <v>31</v>
      </c>
      <c r="B168" s="17" t="s">
        <v>1311</v>
      </c>
      <c r="C168" s="73" t="s">
        <v>573</v>
      </c>
      <c r="D168" s="22">
        <v>10080</v>
      </c>
      <c r="E168" s="29"/>
      <c r="F168" s="16" t="s">
        <v>1312</v>
      </c>
      <c r="G168" s="28" t="s">
        <v>1313</v>
      </c>
      <c r="H168" s="29" t="s">
        <v>1307</v>
      </c>
      <c r="I168" s="29"/>
      <c r="J168" s="29"/>
      <c r="K168" s="28"/>
    </row>
    <row r="169" spans="1:11" ht="83.25" customHeight="1" x14ac:dyDescent="0.25">
      <c r="A169" s="124" t="s">
        <v>30</v>
      </c>
      <c r="B169" s="17" t="s">
        <v>1314</v>
      </c>
      <c r="C169" s="73" t="s">
        <v>573</v>
      </c>
      <c r="D169" s="22">
        <v>10080</v>
      </c>
      <c r="E169" s="29" t="s">
        <v>1315</v>
      </c>
      <c r="F169" s="16" t="s">
        <v>1316</v>
      </c>
      <c r="G169" s="28" t="s">
        <v>1317</v>
      </c>
      <c r="H169" s="29" t="s">
        <v>1302</v>
      </c>
      <c r="I169" s="29" t="s">
        <v>1318</v>
      </c>
      <c r="J169" s="29"/>
      <c r="K169" s="28"/>
    </row>
    <row r="170" spans="1:11" ht="62.25" customHeight="1" x14ac:dyDescent="0.25">
      <c r="A170" s="30" t="s">
        <v>155</v>
      </c>
      <c r="B170" s="16" t="s">
        <v>1319</v>
      </c>
      <c r="C170" s="28" t="s">
        <v>573</v>
      </c>
      <c r="D170" s="22">
        <v>10080</v>
      </c>
      <c r="E170" s="65"/>
      <c r="F170" s="48" t="s">
        <v>1320</v>
      </c>
      <c r="G170" s="28" t="s">
        <v>1321</v>
      </c>
      <c r="H170" s="28" t="s">
        <v>1322</v>
      </c>
      <c r="I170" s="29">
        <v>10075</v>
      </c>
      <c r="J170" s="29"/>
      <c r="K170" s="28"/>
    </row>
    <row r="171" spans="1:11" ht="75" customHeight="1" x14ac:dyDescent="0.25">
      <c r="A171" s="30" t="s">
        <v>143</v>
      </c>
      <c r="B171" s="16" t="s">
        <v>1323</v>
      </c>
      <c r="C171" s="28" t="s">
        <v>573</v>
      </c>
      <c r="D171" s="22">
        <v>10080</v>
      </c>
      <c r="E171" s="29"/>
      <c r="F171" s="48" t="s">
        <v>1324</v>
      </c>
      <c r="G171" s="28" t="s">
        <v>1325</v>
      </c>
      <c r="H171" s="28" t="s">
        <v>1322</v>
      </c>
      <c r="I171" s="29">
        <v>10075</v>
      </c>
      <c r="J171" s="29"/>
      <c r="K171" s="28"/>
    </row>
    <row r="172" spans="1:11" ht="71.25" customHeight="1" x14ac:dyDescent="0.25">
      <c r="A172" s="30" t="s">
        <v>136</v>
      </c>
      <c r="B172" s="16" t="s">
        <v>1326</v>
      </c>
      <c r="C172" s="28" t="s">
        <v>573</v>
      </c>
      <c r="D172" s="22">
        <v>10080</v>
      </c>
      <c r="E172" s="29"/>
      <c r="F172" s="48" t="s">
        <v>1327</v>
      </c>
      <c r="G172" s="38" t="s">
        <v>1328</v>
      </c>
      <c r="H172" s="29" t="s">
        <v>1329</v>
      </c>
      <c r="I172" s="29">
        <v>10075</v>
      </c>
      <c r="J172" s="29"/>
      <c r="K172" s="28"/>
    </row>
    <row r="173" spans="1:11" ht="77.25" customHeight="1" x14ac:dyDescent="0.25">
      <c r="A173" s="30" t="s">
        <v>18</v>
      </c>
      <c r="B173" s="16" t="s">
        <v>1330</v>
      </c>
      <c r="C173" s="38" t="s">
        <v>573</v>
      </c>
      <c r="D173" s="22">
        <v>10080</v>
      </c>
      <c r="E173" s="29"/>
      <c r="F173" s="48" t="s">
        <v>1331</v>
      </c>
      <c r="G173" s="28" t="s">
        <v>1332</v>
      </c>
      <c r="H173" s="28" t="s">
        <v>1333</v>
      </c>
      <c r="I173" s="29">
        <v>10075</v>
      </c>
      <c r="J173" s="29"/>
      <c r="K173" s="28"/>
    </row>
    <row r="174" spans="1:11" ht="65.25" customHeight="1" x14ac:dyDescent="0.25">
      <c r="A174" s="30" t="s">
        <v>150</v>
      </c>
      <c r="B174" s="16" t="s">
        <v>1334</v>
      </c>
      <c r="C174" s="28" t="s">
        <v>1335</v>
      </c>
      <c r="D174" s="22">
        <v>10080</v>
      </c>
      <c r="E174" s="29"/>
      <c r="F174" s="48" t="s">
        <v>1336</v>
      </c>
      <c r="G174" s="28" t="s">
        <v>1337</v>
      </c>
      <c r="H174" s="29" t="s">
        <v>1329</v>
      </c>
      <c r="I174" s="29">
        <v>10075</v>
      </c>
      <c r="J174" s="29"/>
      <c r="K174" s="28"/>
    </row>
    <row r="175" spans="1:11" ht="79.5" customHeight="1" x14ac:dyDescent="0.25">
      <c r="A175" s="124" t="s">
        <v>104</v>
      </c>
      <c r="B175" s="291" t="s">
        <v>1338</v>
      </c>
      <c r="C175" s="28" t="s">
        <v>849</v>
      </c>
      <c r="D175" s="22">
        <v>10080</v>
      </c>
      <c r="E175" s="29" t="s">
        <v>1339</v>
      </c>
      <c r="F175" s="105" t="s">
        <v>1340</v>
      </c>
      <c r="G175" s="219" t="s">
        <v>1341</v>
      </c>
      <c r="H175" s="29" t="s">
        <v>1342</v>
      </c>
      <c r="I175" s="29">
        <v>10075</v>
      </c>
      <c r="J175" s="29" t="s">
        <v>1343</v>
      </c>
      <c r="K175" s="28"/>
    </row>
    <row r="176" spans="1:11" ht="65.25" customHeight="1" x14ac:dyDescent="0.25">
      <c r="A176" s="30"/>
      <c r="B176" s="17"/>
      <c r="C176" s="128" t="s">
        <v>1344</v>
      </c>
      <c r="D176" s="22">
        <v>10080</v>
      </c>
      <c r="E176" s="29" t="s">
        <v>1345</v>
      </c>
      <c r="F176" s="16" t="s">
        <v>1346</v>
      </c>
      <c r="G176" s="28" t="s">
        <v>1347</v>
      </c>
      <c r="H176" s="109" t="s">
        <v>1348</v>
      </c>
      <c r="I176" s="29"/>
      <c r="J176" s="29"/>
      <c r="K176" s="28"/>
    </row>
    <row r="177" spans="1:11" ht="76.5" customHeight="1" x14ac:dyDescent="0.25">
      <c r="A177" s="30"/>
      <c r="B177" s="17"/>
      <c r="C177" s="128" t="s">
        <v>1349</v>
      </c>
      <c r="D177" s="22">
        <v>10080</v>
      </c>
      <c r="E177" s="29" t="s">
        <v>1350</v>
      </c>
      <c r="F177" s="16" t="s">
        <v>1351</v>
      </c>
      <c r="G177" s="28" t="s">
        <v>1352</v>
      </c>
      <c r="H177" s="145" t="s">
        <v>1353</v>
      </c>
      <c r="I177" s="29"/>
      <c r="J177" s="29" t="s">
        <v>1354</v>
      </c>
      <c r="K177" s="28" t="s">
        <v>1355</v>
      </c>
    </row>
    <row r="178" spans="1:11" ht="87" customHeight="1" x14ac:dyDescent="0.25">
      <c r="A178" s="30" t="s">
        <v>1356</v>
      </c>
      <c r="B178" s="16"/>
      <c r="C178" s="28" t="s">
        <v>1357</v>
      </c>
      <c r="D178" s="22">
        <v>10080</v>
      </c>
      <c r="E178" s="29" t="s">
        <v>1358</v>
      </c>
      <c r="F178" s="129" t="s">
        <v>1359</v>
      </c>
      <c r="G178" s="28" t="s">
        <v>1360</v>
      </c>
      <c r="H178" s="28" t="s">
        <v>1361</v>
      </c>
      <c r="I178" s="29">
        <v>10075</v>
      </c>
      <c r="J178" s="109"/>
      <c r="K178" s="28"/>
    </row>
    <row r="179" spans="1:11" ht="96.75" customHeight="1" x14ac:dyDescent="0.25">
      <c r="A179" s="30" t="s">
        <v>1362</v>
      </c>
      <c r="B179" s="16"/>
      <c r="C179" s="28" t="s">
        <v>1357</v>
      </c>
      <c r="D179" s="22">
        <v>10080</v>
      </c>
      <c r="E179" s="29" t="s">
        <v>1363</v>
      </c>
      <c r="F179" s="129" t="s">
        <v>1364</v>
      </c>
      <c r="G179" s="28" t="s">
        <v>1365</v>
      </c>
      <c r="H179" s="28" t="s">
        <v>1361</v>
      </c>
      <c r="I179" s="29">
        <v>10075</v>
      </c>
      <c r="J179" s="109"/>
      <c r="K179" s="28"/>
    </row>
    <row r="180" spans="1:11" ht="99" customHeight="1" x14ac:dyDescent="0.25">
      <c r="A180" s="30" t="s">
        <v>1366</v>
      </c>
      <c r="B180" s="16"/>
      <c r="C180" s="28" t="s">
        <v>1357</v>
      </c>
      <c r="D180" s="22">
        <v>10080</v>
      </c>
      <c r="E180" s="29" t="s">
        <v>1367</v>
      </c>
      <c r="F180" s="129" t="s">
        <v>1368</v>
      </c>
      <c r="G180" s="28" t="s">
        <v>1369</v>
      </c>
      <c r="H180" s="28" t="s">
        <v>1361</v>
      </c>
      <c r="I180" s="29">
        <v>10075</v>
      </c>
      <c r="J180" s="109"/>
      <c r="K180" s="28"/>
    </row>
    <row r="181" spans="1:11" ht="87.75" customHeight="1" x14ac:dyDescent="0.25">
      <c r="A181" s="30" t="s">
        <v>1370</v>
      </c>
      <c r="B181" s="16"/>
      <c r="C181" s="28" t="s">
        <v>1357</v>
      </c>
      <c r="D181" s="22">
        <v>10080</v>
      </c>
      <c r="E181" s="29" t="s">
        <v>1371</v>
      </c>
      <c r="F181" s="129" t="s">
        <v>1372</v>
      </c>
      <c r="G181" s="28" t="s">
        <v>1373</v>
      </c>
      <c r="H181" s="28" t="s">
        <v>1361</v>
      </c>
      <c r="I181" s="29">
        <v>10075</v>
      </c>
      <c r="J181" s="109"/>
      <c r="K181" s="28"/>
    </row>
    <row r="182" spans="1:11" ht="84.75" customHeight="1" x14ac:dyDescent="0.25">
      <c r="A182" s="119" t="s">
        <v>1374</v>
      </c>
      <c r="B182" s="16"/>
      <c r="C182" s="28" t="s">
        <v>1357</v>
      </c>
      <c r="D182" s="22">
        <v>10080</v>
      </c>
      <c r="E182" s="29" t="s">
        <v>1375</v>
      </c>
      <c r="F182" s="129" t="s">
        <v>1376</v>
      </c>
      <c r="G182" s="39" t="s">
        <v>1377</v>
      </c>
      <c r="H182" s="39" t="s">
        <v>1361</v>
      </c>
      <c r="I182" s="37">
        <v>10075</v>
      </c>
      <c r="J182" s="171"/>
      <c r="K182" s="39"/>
    </row>
    <row r="183" spans="1:11" ht="53.25" customHeight="1" x14ac:dyDescent="0.25">
      <c r="A183" s="119" t="s">
        <v>1378</v>
      </c>
      <c r="B183" s="16"/>
      <c r="C183" s="28" t="s">
        <v>1357</v>
      </c>
      <c r="D183" s="22">
        <v>10080</v>
      </c>
      <c r="E183" s="29" t="s">
        <v>1379</v>
      </c>
      <c r="F183" s="129" t="s">
        <v>1380</v>
      </c>
      <c r="G183" s="39" t="s">
        <v>1381</v>
      </c>
      <c r="H183" s="39" t="s">
        <v>1361</v>
      </c>
      <c r="I183" s="37">
        <v>10075</v>
      </c>
      <c r="J183" s="171"/>
      <c r="K183" s="39"/>
    </row>
    <row r="184" spans="1:11" ht="54.75" customHeight="1" x14ac:dyDescent="0.25">
      <c r="A184" s="119" t="s">
        <v>209</v>
      </c>
      <c r="B184" s="17" t="s">
        <v>1382</v>
      </c>
      <c r="C184" s="28" t="s">
        <v>849</v>
      </c>
      <c r="D184" s="22">
        <v>10080</v>
      </c>
      <c r="E184" s="29" t="s">
        <v>1383</v>
      </c>
      <c r="F184" s="16" t="s">
        <v>1384</v>
      </c>
      <c r="G184" s="39" t="s">
        <v>1385</v>
      </c>
      <c r="H184" s="37" t="s">
        <v>1342</v>
      </c>
      <c r="I184" s="37">
        <v>10075</v>
      </c>
      <c r="J184" s="37" t="s">
        <v>1386</v>
      </c>
      <c r="K184" s="39"/>
    </row>
    <row r="185" spans="1:11" ht="71.25" customHeight="1" x14ac:dyDescent="0.25">
      <c r="A185" s="119"/>
      <c r="C185" s="216"/>
      <c r="D185" s="22"/>
      <c r="E185" s="29" t="s">
        <v>1387</v>
      </c>
      <c r="F185" s="16" t="s">
        <v>1388</v>
      </c>
      <c r="G185" s="39" t="s">
        <v>1389</v>
      </c>
      <c r="H185" s="37" t="s">
        <v>1390</v>
      </c>
      <c r="I185" s="37"/>
      <c r="J185" s="37"/>
      <c r="K185" s="39"/>
    </row>
    <row r="186" spans="1:11" ht="66.75" customHeight="1" x14ac:dyDescent="0.25">
      <c r="A186" s="119"/>
      <c r="C186" s="216"/>
      <c r="D186" s="22">
        <v>10080</v>
      </c>
      <c r="E186" s="29" t="s">
        <v>1391</v>
      </c>
      <c r="F186" s="46" t="s">
        <v>1392</v>
      </c>
      <c r="G186" s="39" t="s">
        <v>1393</v>
      </c>
      <c r="H186" s="37" t="s">
        <v>1394</v>
      </c>
      <c r="I186" s="37"/>
      <c r="J186" s="37"/>
      <c r="K186" s="39"/>
    </row>
    <row r="187" spans="1:11" ht="54.75" customHeight="1" x14ac:dyDescent="0.25">
      <c r="A187" s="119"/>
      <c r="C187" s="216" t="s">
        <v>1395</v>
      </c>
      <c r="D187" s="22">
        <v>10080</v>
      </c>
      <c r="E187" s="29" t="s">
        <v>1396</v>
      </c>
      <c r="F187" s="215" t="s">
        <v>1397</v>
      </c>
      <c r="G187" s="227" t="s">
        <v>1398</v>
      </c>
      <c r="H187" s="37" t="s">
        <v>1399</v>
      </c>
      <c r="I187" s="37"/>
      <c r="J187" s="37"/>
      <c r="K187" s="39"/>
    </row>
    <row r="188" spans="1:11" ht="63" customHeight="1" x14ac:dyDescent="0.25">
      <c r="A188" s="119"/>
      <c r="C188" s="216" t="s">
        <v>1400</v>
      </c>
      <c r="D188" s="22">
        <v>10080</v>
      </c>
      <c r="E188" s="29" t="s">
        <v>1401</v>
      </c>
      <c r="F188" s="215" t="s">
        <v>1402</v>
      </c>
      <c r="G188" s="227" t="s">
        <v>1403</v>
      </c>
      <c r="H188" s="37" t="s">
        <v>1404</v>
      </c>
      <c r="I188" s="37"/>
      <c r="J188" s="37"/>
      <c r="K188" s="39"/>
    </row>
    <row r="189" spans="1:11" ht="74.25" customHeight="1" x14ac:dyDescent="0.25">
      <c r="A189" s="119" t="s">
        <v>35</v>
      </c>
      <c r="B189" s="16" t="s">
        <v>1405</v>
      </c>
      <c r="C189" s="315" t="s">
        <v>573</v>
      </c>
      <c r="D189" s="22">
        <v>10080</v>
      </c>
      <c r="E189" s="29" t="s">
        <v>1406</v>
      </c>
      <c r="F189" s="16" t="s">
        <v>1407</v>
      </c>
      <c r="G189" s="39" t="s">
        <v>1408</v>
      </c>
      <c r="H189" s="37" t="s">
        <v>1409</v>
      </c>
      <c r="I189" s="37">
        <v>10035</v>
      </c>
      <c r="J189" s="37" t="s">
        <v>1410</v>
      </c>
      <c r="K189" s="39"/>
    </row>
    <row r="190" spans="1:11" ht="75.75" customHeight="1" x14ac:dyDescent="0.25">
      <c r="A190" s="30" t="s">
        <v>29</v>
      </c>
      <c r="B190" s="17" t="s">
        <v>1411</v>
      </c>
      <c r="C190" s="315" t="s">
        <v>573</v>
      </c>
      <c r="D190" s="22">
        <v>10080</v>
      </c>
      <c r="E190" s="29" t="s">
        <v>1412</v>
      </c>
      <c r="F190" s="16" t="s">
        <v>1413</v>
      </c>
      <c r="G190" s="28" t="s">
        <v>1414</v>
      </c>
      <c r="H190" s="29" t="s">
        <v>1415</v>
      </c>
      <c r="I190" s="29">
        <v>10035</v>
      </c>
      <c r="J190" s="29" t="s">
        <v>1416</v>
      </c>
      <c r="K190" s="28"/>
    </row>
    <row r="191" spans="1:11" ht="138" customHeight="1" x14ac:dyDescent="0.25">
      <c r="A191" s="42"/>
      <c r="B191" s="17" t="s">
        <v>1417</v>
      </c>
      <c r="C191" s="73" t="s">
        <v>849</v>
      </c>
      <c r="D191" s="22">
        <v>10080</v>
      </c>
      <c r="E191" s="29" t="s">
        <v>1418</v>
      </c>
      <c r="F191" s="16" t="s">
        <v>1419</v>
      </c>
      <c r="G191" s="106" t="s">
        <v>1420</v>
      </c>
      <c r="H191" s="109" t="s">
        <v>1421</v>
      </c>
      <c r="I191" s="109"/>
      <c r="J191" s="109"/>
      <c r="K191" s="110"/>
    </row>
    <row r="192" spans="1:11" ht="45" x14ac:dyDescent="0.25">
      <c r="A192" s="30" t="s">
        <v>1422</v>
      </c>
      <c r="B192" s="17" t="s">
        <v>1423</v>
      </c>
      <c r="C192" s="164" t="s">
        <v>608</v>
      </c>
      <c r="D192" s="22">
        <v>10080</v>
      </c>
      <c r="E192" s="29" t="s">
        <v>1424</v>
      </c>
      <c r="F192" s="16" t="s">
        <v>1425</v>
      </c>
      <c r="G192" s="28" t="s">
        <v>1426</v>
      </c>
      <c r="H192" s="29" t="s">
        <v>1427</v>
      </c>
      <c r="I192" s="29"/>
      <c r="J192" s="29"/>
      <c r="K192" s="28"/>
    </row>
    <row r="193" spans="1:11" ht="30" x14ac:dyDescent="0.25">
      <c r="A193" s="119" t="s">
        <v>351</v>
      </c>
      <c r="B193" s="170" t="s">
        <v>1428</v>
      </c>
      <c r="C193" s="28" t="s">
        <v>1335</v>
      </c>
      <c r="D193" s="22">
        <v>10080</v>
      </c>
      <c r="E193" s="29" t="s">
        <v>1429</v>
      </c>
      <c r="F193" s="48" t="s">
        <v>1430</v>
      </c>
      <c r="G193" s="28" t="s">
        <v>1431</v>
      </c>
      <c r="H193" s="29" t="s">
        <v>1432</v>
      </c>
      <c r="I193" s="29">
        <v>10075</v>
      </c>
      <c r="J193" s="29"/>
      <c r="K193" s="28" t="s">
        <v>1433</v>
      </c>
    </row>
    <row r="194" spans="1:11" x14ac:dyDescent="0.25">
      <c r="A194" s="30"/>
      <c r="B194" s="17"/>
      <c r="C194" s="128" t="s">
        <v>1434</v>
      </c>
      <c r="D194" s="22">
        <v>10080</v>
      </c>
      <c r="E194" s="29" t="s">
        <v>1435</v>
      </c>
      <c r="F194" s="16" t="s">
        <v>1436</v>
      </c>
      <c r="G194" s="28" t="s">
        <v>1437</v>
      </c>
      <c r="H194" s="145" t="s">
        <v>1438</v>
      </c>
      <c r="I194" s="29"/>
      <c r="J194" s="29"/>
      <c r="K194" s="28" t="s">
        <v>1439</v>
      </c>
    </row>
    <row r="195" spans="1:11" ht="30" x14ac:dyDescent="0.25">
      <c r="A195" s="30"/>
      <c r="B195" s="17"/>
      <c r="C195" s="128" t="s">
        <v>1440</v>
      </c>
      <c r="D195" s="29">
        <v>10080</v>
      </c>
      <c r="E195" s="29" t="s">
        <v>1441</v>
      </c>
      <c r="F195" s="118" t="s">
        <v>1442</v>
      </c>
      <c r="G195" s="28" t="s">
        <v>1443</v>
      </c>
      <c r="H195" s="145" t="s">
        <v>1444</v>
      </c>
      <c r="I195" s="29"/>
      <c r="J195" s="29"/>
      <c r="K195" s="28"/>
    </row>
    <row r="196" spans="1:11" x14ac:dyDescent="0.25">
      <c r="A196" s="30"/>
      <c r="B196" s="17"/>
      <c r="C196" s="128" t="s">
        <v>1445</v>
      </c>
      <c r="D196" s="29">
        <v>10080</v>
      </c>
      <c r="E196" s="29" t="s">
        <v>1446</v>
      </c>
      <c r="F196" s="28" t="s">
        <v>1447</v>
      </c>
      <c r="G196" s="28" t="s">
        <v>1448</v>
      </c>
      <c r="H196" s="145" t="s">
        <v>1449</v>
      </c>
      <c r="I196" s="29"/>
      <c r="J196" s="29"/>
      <c r="K196" s="28" t="s">
        <v>1450</v>
      </c>
    </row>
    <row r="197" spans="1:11" ht="56.25" customHeight="1" x14ac:dyDescent="0.25">
      <c r="A197" s="30"/>
      <c r="B197" s="17"/>
      <c r="C197" s="128" t="s">
        <v>1349</v>
      </c>
      <c r="D197" s="22">
        <v>10080</v>
      </c>
      <c r="E197" s="29" t="s">
        <v>1451</v>
      </c>
      <c r="F197" s="16" t="s">
        <v>1452</v>
      </c>
      <c r="G197" s="28" t="s">
        <v>1453</v>
      </c>
      <c r="H197" s="145" t="s">
        <v>1353</v>
      </c>
      <c r="I197" s="29"/>
      <c r="J197" s="29" t="s">
        <v>1454</v>
      </c>
      <c r="K197" s="28" t="s">
        <v>1455</v>
      </c>
    </row>
    <row r="198" spans="1:11" x14ac:dyDescent="0.25">
      <c r="A198" s="30"/>
      <c r="B198" s="17"/>
      <c r="C198" s="128" t="s">
        <v>1456</v>
      </c>
      <c r="D198" s="22">
        <v>10080</v>
      </c>
      <c r="E198" s="29" t="s">
        <v>1457</v>
      </c>
      <c r="F198" s="16" t="s">
        <v>1458</v>
      </c>
      <c r="G198" s="28" t="s">
        <v>1459</v>
      </c>
      <c r="H198" s="145" t="s">
        <v>1460</v>
      </c>
      <c r="I198" s="29"/>
      <c r="J198" s="29" t="s">
        <v>1454</v>
      </c>
      <c r="K198" s="28" t="s">
        <v>1461</v>
      </c>
    </row>
    <row r="199" spans="1:11" x14ac:dyDescent="0.25">
      <c r="A199" s="30"/>
      <c r="C199" s="216"/>
      <c r="D199" s="22">
        <v>10080</v>
      </c>
      <c r="E199" s="29" t="s">
        <v>1462</v>
      </c>
      <c r="F199" s="46" t="s">
        <v>1463</v>
      </c>
      <c r="G199" s="28" t="s">
        <v>1464</v>
      </c>
      <c r="H199" s="29" t="s">
        <v>1465</v>
      </c>
      <c r="I199" s="29"/>
      <c r="J199" s="29"/>
      <c r="K199" s="28"/>
    </row>
    <row r="200" spans="1:11" ht="30" x14ac:dyDescent="0.25">
      <c r="A200" s="30"/>
      <c r="C200" s="216"/>
      <c r="D200" s="22">
        <v>10080</v>
      </c>
      <c r="E200" s="29" t="s">
        <v>1466</v>
      </c>
      <c r="F200" s="106" t="s">
        <v>1467</v>
      </c>
      <c r="G200" s="28" t="s">
        <v>1468</v>
      </c>
      <c r="H200" s="29" t="s">
        <v>1469</v>
      </c>
      <c r="I200" s="29"/>
      <c r="J200" s="29"/>
      <c r="K200" s="28"/>
    </row>
    <row r="201" spans="1:11" ht="43.5" customHeight="1" x14ac:dyDescent="0.25">
      <c r="A201" s="42" t="s">
        <v>132</v>
      </c>
      <c r="B201" s="17" t="s">
        <v>1470</v>
      </c>
      <c r="C201" s="73" t="s">
        <v>573</v>
      </c>
      <c r="D201" s="22">
        <v>10080</v>
      </c>
      <c r="E201" s="29" t="s">
        <v>1471</v>
      </c>
      <c r="F201" s="16" t="s">
        <v>1472</v>
      </c>
      <c r="G201" s="28" t="s">
        <v>1473</v>
      </c>
      <c r="H201" s="177" t="s">
        <v>1474</v>
      </c>
      <c r="I201" s="29"/>
      <c r="J201" s="29"/>
      <c r="K201" s="28"/>
    </row>
    <row r="202" spans="1:11" ht="46.5" customHeight="1" x14ac:dyDescent="0.25">
      <c r="A202" s="30"/>
      <c r="C202" s="216"/>
      <c r="D202" s="22">
        <v>10080</v>
      </c>
      <c r="E202" s="29" t="s">
        <v>1475</v>
      </c>
      <c r="F202" s="46" t="s">
        <v>1476</v>
      </c>
      <c r="G202" s="28" t="s">
        <v>1477</v>
      </c>
      <c r="H202" s="29" t="s">
        <v>1469</v>
      </c>
      <c r="I202" s="29"/>
      <c r="J202" s="29"/>
      <c r="K202" s="28"/>
    </row>
    <row r="203" spans="1:11" ht="70.5" customHeight="1" x14ac:dyDescent="0.25">
      <c r="A203" s="58"/>
      <c r="B203" s="223"/>
      <c r="D203" s="29">
        <v>10080</v>
      </c>
      <c r="E203" s="29" t="s">
        <v>1478</v>
      </c>
      <c r="F203" s="106" t="s">
        <v>1479</v>
      </c>
      <c r="G203" s="106" t="s">
        <v>1480</v>
      </c>
      <c r="H203" s="29" t="s">
        <v>1469</v>
      </c>
      <c r="I203" s="29"/>
      <c r="J203" s="29"/>
      <c r="K203" s="28"/>
    </row>
    <row r="204" spans="1:11" ht="51" customHeight="1" x14ac:dyDescent="0.25">
      <c r="A204" s="58"/>
      <c r="B204" s="223"/>
      <c r="D204" s="29">
        <v>10080</v>
      </c>
      <c r="E204" s="29" t="s">
        <v>1481</v>
      </c>
      <c r="F204" s="110" t="s">
        <v>1482</v>
      </c>
      <c r="G204" s="38" t="s">
        <v>1483</v>
      </c>
      <c r="H204" s="29" t="s">
        <v>1484</v>
      </c>
      <c r="I204" s="29"/>
      <c r="J204" s="29"/>
      <c r="K204" s="28"/>
    </row>
    <row r="205" spans="1:11" ht="45" x14ac:dyDescent="0.25">
      <c r="A205" s="30" t="s">
        <v>299</v>
      </c>
      <c r="B205" s="286" t="s">
        <v>1485</v>
      </c>
      <c r="C205" s="312" t="s">
        <v>1486</v>
      </c>
      <c r="D205" s="25">
        <v>10080</v>
      </c>
      <c r="E205" s="43" t="s">
        <v>1487</v>
      </c>
      <c r="F205" s="338" t="s">
        <v>1488</v>
      </c>
      <c r="G205" s="28" t="s">
        <v>1489</v>
      </c>
      <c r="H205" s="28" t="s">
        <v>654</v>
      </c>
      <c r="I205" s="29">
        <v>10075</v>
      </c>
      <c r="J205" s="109"/>
      <c r="K205" s="28" t="s">
        <v>1490</v>
      </c>
    </row>
    <row r="206" spans="1:11" ht="30" x14ac:dyDescent="0.25">
      <c r="A206" s="30" t="s">
        <v>300</v>
      </c>
      <c r="B206" s="286" t="s">
        <v>1491</v>
      </c>
      <c r="C206" s="312" t="s">
        <v>1486</v>
      </c>
      <c r="D206" s="25">
        <v>10080</v>
      </c>
      <c r="E206" s="29" t="s">
        <v>1492</v>
      </c>
      <c r="F206" s="336" t="s">
        <v>1493</v>
      </c>
      <c r="G206" s="28" t="s">
        <v>1494</v>
      </c>
      <c r="H206" s="28" t="s">
        <v>1495</v>
      </c>
      <c r="I206" s="29">
        <v>10075</v>
      </c>
      <c r="J206" s="109"/>
      <c r="K206" s="28" t="s">
        <v>1496</v>
      </c>
    </row>
    <row r="207" spans="1:11" ht="45.75" customHeight="1" x14ac:dyDescent="0.25">
      <c r="A207" s="30" t="s">
        <v>257</v>
      </c>
      <c r="B207" s="16" t="s">
        <v>1497</v>
      </c>
      <c r="C207" s="305" t="s">
        <v>573</v>
      </c>
      <c r="D207" s="29">
        <v>10080</v>
      </c>
      <c r="E207" s="29"/>
      <c r="F207" s="334" t="s">
        <v>1498</v>
      </c>
      <c r="G207" s="24" t="s">
        <v>1499</v>
      </c>
      <c r="H207" s="43" t="s">
        <v>1329</v>
      </c>
      <c r="I207" s="29">
        <v>10075</v>
      </c>
      <c r="J207" s="29"/>
      <c r="K207" s="28"/>
    </row>
    <row r="208" spans="1:11" x14ac:dyDescent="0.25">
      <c r="A208" s="31"/>
      <c r="B208" s="17"/>
      <c r="C208" s="128" t="s">
        <v>1500</v>
      </c>
      <c r="D208" s="43">
        <v>10080</v>
      </c>
      <c r="E208" s="29" t="s">
        <v>1501</v>
      </c>
      <c r="F208" s="28" t="s">
        <v>1502</v>
      </c>
      <c r="G208" s="39" t="s">
        <v>1503</v>
      </c>
      <c r="H208" s="109" t="s">
        <v>1504</v>
      </c>
      <c r="I208" s="29"/>
      <c r="J208" s="29"/>
      <c r="K208" s="28"/>
    </row>
    <row r="209" spans="1:11" ht="44.25" customHeight="1" x14ac:dyDescent="0.25">
      <c r="A209" s="30"/>
      <c r="B209" s="17"/>
      <c r="C209" s="128" t="s">
        <v>1505</v>
      </c>
      <c r="D209" s="43">
        <v>10080</v>
      </c>
      <c r="E209" s="29" t="s">
        <v>1506</v>
      </c>
      <c r="F209" s="28" t="s">
        <v>1507</v>
      </c>
      <c r="G209" s="28" t="s">
        <v>1508</v>
      </c>
      <c r="H209" s="145" t="s">
        <v>1509</v>
      </c>
      <c r="I209" s="29"/>
      <c r="J209" s="29"/>
      <c r="K209" s="28" t="s">
        <v>1510</v>
      </c>
    </row>
    <row r="210" spans="1:11" ht="30" x14ac:dyDescent="0.25">
      <c r="A210" s="30"/>
      <c r="B210" s="17"/>
      <c r="C210" s="128" t="s">
        <v>1511</v>
      </c>
      <c r="D210" s="43">
        <v>10080</v>
      </c>
      <c r="E210" s="29" t="s">
        <v>1512</v>
      </c>
      <c r="F210" s="28" t="s">
        <v>1513</v>
      </c>
      <c r="G210" s="221" t="s">
        <v>1514</v>
      </c>
      <c r="H210" s="145" t="s">
        <v>1515</v>
      </c>
      <c r="I210" s="29"/>
      <c r="J210" s="29"/>
      <c r="K210" s="28" t="s">
        <v>1516</v>
      </c>
    </row>
    <row r="211" spans="1:11" x14ac:dyDescent="0.25">
      <c r="A211" s="30"/>
      <c r="C211" s="216"/>
      <c r="D211" s="43">
        <v>10080</v>
      </c>
      <c r="E211" s="231" t="s">
        <v>1517</v>
      </c>
      <c r="F211" s="238" t="s">
        <v>1518</v>
      </c>
      <c r="G211" s="165" t="s">
        <v>1519</v>
      </c>
      <c r="H211" s="231"/>
      <c r="I211" s="29"/>
      <c r="J211" s="29"/>
      <c r="K211" s="28"/>
    </row>
    <row r="212" spans="1:11" ht="30" x14ac:dyDescent="0.25">
      <c r="A212" s="30" t="s">
        <v>297</v>
      </c>
      <c r="B212" s="286" t="s">
        <v>1520</v>
      </c>
      <c r="C212" s="38" t="s">
        <v>1486</v>
      </c>
      <c r="D212" s="43">
        <v>10080</v>
      </c>
      <c r="E212" s="29" t="s">
        <v>1521</v>
      </c>
      <c r="F212" s="336" t="s">
        <v>1522</v>
      </c>
      <c r="G212" s="16" t="s">
        <v>1523</v>
      </c>
      <c r="H212" s="28" t="s">
        <v>1495</v>
      </c>
      <c r="I212" s="29">
        <v>10075</v>
      </c>
      <c r="J212" s="109"/>
      <c r="K212" s="28" t="s">
        <v>1524</v>
      </c>
    </row>
    <row r="213" spans="1:11" ht="98.25" customHeight="1" x14ac:dyDescent="0.25">
      <c r="A213" s="30"/>
      <c r="B213" s="73"/>
      <c r="C213" s="128"/>
      <c r="D213" s="43">
        <v>10080</v>
      </c>
      <c r="E213" s="29" t="s">
        <v>1525</v>
      </c>
      <c r="F213" s="28" t="s">
        <v>1526</v>
      </c>
      <c r="G213" s="28" t="s">
        <v>1527</v>
      </c>
      <c r="H213" s="110" t="s">
        <v>1528</v>
      </c>
      <c r="I213" s="29"/>
      <c r="J213" s="29"/>
      <c r="K213" s="28"/>
    </row>
    <row r="214" spans="1:11" ht="30" x14ac:dyDescent="0.25">
      <c r="A214" s="30"/>
      <c r="B214" s="17"/>
      <c r="C214" s="128" t="s">
        <v>1344</v>
      </c>
      <c r="D214" s="43">
        <v>10080</v>
      </c>
      <c r="E214" s="29" t="s">
        <v>1529</v>
      </c>
      <c r="F214" s="28" t="s">
        <v>1530</v>
      </c>
      <c r="G214" s="28" t="s">
        <v>1531</v>
      </c>
      <c r="H214" s="109" t="s">
        <v>1348</v>
      </c>
      <c r="I214" s="29"/>
      <c r="J214" s="29"/>
      <c r="K214" s="28"/>
    </row>
    <row r="215" spans="1:11" ht="60" x14ac:dyDescent="0.25">
      <c r="A215" s="30" t="s">
        <v>41</v>
      </c>
      <c r="B215" s="17" t="s">
        <v>1532</v>
      </c>
      <c r="C215" s="73" t="s">
        <v>573</v>
      </c>
      <c r="D215" s="43">
        <v>10080</v>
      </c>
      <c r="E215" s="29" t="s">
        <v>1533</v>
      </c>
      <c r="F215" s="28" t="s">
        <v>1534</v>
      </c>
      <c r="G215" s="28" t="s">
        <v>1535</v>
      </c>
      <c r="H215" s="165" t="s">
        <v>1536</v>
      </c>
      <c r="I215" s="29" t="s">
        <v>1537</v>
      </c>
      <c r="J215" s="29"/>
      <c r="K215" s="28"/>
    </row>
    <row r="216" spans="1:11" ht="123" customHeight="1" x14ac:dyDescent="0.25">
      <c r="A216" s="31"/>
      <c r="C216" s="224"/>
      <c r="D216" s="43">
        <v>10080</v>
      </c>
      <c r="E216" s="29" t="s">
        <v>1538</v>
      </c>
      <c r="F216" s="106" t="s">
        <v>1539</v>
      </c>
      <c r="G216" s="28" t="s">
        <v>1540</v>
      </c>
      <c r="H216" s="29" t="s">
        <v>1541</v>
      </c>
      <c r="I216" s="29"/>
      <c r="J216" s="29"/>
      <c r="K216" s="28"/>
    </row>
    <row r="217" spans="1:11" s="13" customFormat="1" ht="57.75" customHeight="1" x14ac:dyDescent="0.25">
      <c r="A217" s="58"/>
      <c r="B217" s="223"/>
      <c r="C217"/>
      <c r="D217" s="29">
        <v>10080</v>
      </c>
      <c r="E217" s="29" t="s">
        <v>1542</v>
      </c>
      <c r="F217" s="106" t="s">
        <v>1543</v>
      </c>
      <c r="G217" s="28" t="s">
        <v>1544</v>
      </c>
      <c r="H217" s="29" t="s">
        <v>1469</v>
      </c>
      <c r="I217" s="29"/>
      <c r="J217" s="29"/>
      <c r="K217" s="28"/>
    </row>
    <row r="218" spans="1:11" x14ac:dyDescent="0.25">
      <c r="A218" s="30"/>
      <c r="C218" s="293"/>
      <c r="D218" s="29">
        <v>10080</v>
      </c>
      <c r="E218" s="29" t="s">
        <v>1545</v>
      </c>
      <c r="F218" s="106" t="s">
        <v>1546</v>
      </c>
      <c r="G218" s="28" t="s">
        <v>1547</v>
      </c>
      <c r="H218" s="29" t="s">
        <v>1469</v>
      </c>
      <c r="I218" s="29"/>
      <c r="J218" s="29"/>
      <c r="K218" s="28"/>
    </row>
    <row r="219" spans="1:11" x14ac:dyDescent="0.25">
      <c r="A219" s="30"/>
      <c r="C219" s="191"/>
      <c r="D219" s="29">
        <v>10080</v>
      </c>
      <c r="E219" s="29" t="s">
        <v>1548</v>
      </c>
      <c r="F219" s="106" t="s">
        <v>1549</v>
      </c>
      <c r="G219" s="28" t="s">
        <v>1550</v>
      </c>
      <c r="H219" s="29" t="s">
        <v>1541</v>
      </c>
      <c r="I219" s="29"/>
      <c r="J219" s="29"/>
      <c r="K219" s="28"/>
    </row>
    <row r="220" spans="1:11" ht="30" x14ac:dyDescent="0.25">
      <c r="A220" s="30"/>
      <c r="B220" s="17"/>
      <c r="C220" s="290" t="s">
        <v>1551</v>
      </c>
      <c r="D220" s="29">
        <v>10080</v>
      </c>
      <c r="E220" s="29" t="s">
        <v>1552</v>
      </c>
      <c r="F220" s="28" t="s">
        <v>1553</v>
      </c>
      <c r="G220" s="28" t="s">
        <v>1554</v>
      </c>
      <c r="H220" s="109" t="s">
        <v>1555</v>
      </c>
      <c r="I220" s="29"/>
      <c r="J220" s="29"/>
      <c r="K220" s="28"/>
    </row>
    <row r="221" spans="1:11" ht="30" x14ac:dyDescent="0.25">
      <c r="A221" s="58"/>
      <c r="B221" s="166"/>
      <c r="C221" s="13" t="s">
        <v>1511</v>
      </c>
      <c r="D221" s="29">
        <v>10080</v>
      </c>
      <c r="E221" s="96" t="s">
        <v>1556</v>
      </c>
      <c r="F221" s="28" t="s">
        <v>1557</v>
      </c>
      <c r="G221" s="16" t="s">
        <v>1558</v>
      </c>
      <c r="H221" s="145" t="s">
        <v>1515</v>
      </c>
      <c r="I221" s="29"/>
      <c r="J221" s="29"/>
      <c r="K221" s="28" t="s">
        <v>1559</v>
      </c>
    </row>
    <row r="222" spans="1:11" ht="30" x14ac:dyDescent="0.25">
      <c r="A222" s="30" t="s">
        <v>48</v>
      </c>
      <c r="B222" s="283" t="s">
        <v>1560</v>
      </c>
      <c r="C222" s="232" t="s">
        <v>573</v>
      </c>
      <c r="D222" s="43">
        <v>10080</v>
      </c>
      <c r="E222" s="96" t="s">
        <v>1561</v>
      </c>
      <c r="F222" s="186" t="s">
        <v>1562</v>
      </c>
      <c r="G222" s="170" t="s">
        <v>1563</v>
      </c>
      <c r="H222" s="28" t="s">
        <v>1564</v>
      </c>
      <c r="I222" s="29">
        <v>10075</v>
      </c>
      <c r="J222" s="29"/>
      <c r="K222" s="28" t="s">
        <v>1565</v>
      </c>
    </row>
    <row r="223" spans="1:11" x14ac:dyDescent="0.25">
      <c r="A223" s="30"/>
      <c r="B223" s="17"/>
      <c r="C223" s="128" t="s">
        <v>1434</v>
      </c>
      <c r="D223" s="29">
        <v>10080</v>
      </c>
      <c r="E223" s="29" t="s">
        <v>1566</v>
      </c>
      <c r="F223" s="16" t="s">
        <v>1567</v>
      </c>
      <c r="G223" s="28" t="s">
        <v>1568</v>
      </c>
      <c r="H223" s="29" t="s">
        <v>1438</v>
      </c>
      <c r="I223" s="29"/>
      <c r="J223" s="29"/>
      <c r="K223" s="28" t="s">
        <v>1569</v>
      </c>
    </row>
    <row r="224" spans="1:11" ht="45" x14ac:dyDescent="0.25">
      <c r="A224" s="42" t="s">
        <v>182</v>
      </c>
      <c r="B224" s="73" t="s">
        <v>1570</v>
      </c>
      <c r="C224" s="28" t="s">
        <v>849</v>
      </c>
      <c r="D224" s="29">
        <v>10080</v>
      </c>
      <c r="E224" s="29" t="s">
        <v>1571</v>
      </c>
      <c r="F224" s="106" t="s">
        <v>1572</v>
      </c>
      <c r="G224" s="28" t="s">
        <v>1573</v>
      </c>
      <c r="H224" s="28" t="s">
        <v>1574</v>
      </c>
      <c r="I224" s="29">
        <v>10075</v>
      </c>
      <c r="J224" s="29" t="s">
        <v>1575</v>
      </c>
      <c r="K224" s="28"/>
    </row>
    <row r="225" spans="1:11" ht="45" x14ac:dyDescent="0.25">
      <c r="A225" s="244" t="s">
        <v>1576</v>
      </c>
      <c r="B225" s="24" t="s">
        <v>1577</v>
      </c>
      <c r="C225" s="28" t="s">
        <v>573</v>
      </c>
      <c r="D225" s="29">
        <v>10080</v>
      </c>
      <c r="E225" s="29" t="s">
        <v>1578</v>
      </c>
      <c r="F225" s="54" t="s">
        <v>1579</v>
      </c>
      <c r="G225" s="28" t="s">
        <v>1580</v>
      </c>
      <c r="H225" s="69" t="s">
        <v>1581</v>
      </c>
      <c r="I225" s="29">
        <v>10075</v>
      </c>
      <c r="J225" s="38"/>
      <c r="K225" s="28"/>
    </row>
    <row r="226" spans="1:11" ht="30" x14ac:dyDescent="0.25">
      <c r="A226" s="30"/>
      <c r="B226" s="17"/>
      <c r="C226" s="128" t="s">
        <v>1505</v>
      </c>
      <c r="D226" s="43">
        <v>10080</v>
      </c>
      <c r="E226" s="29" t="s">
        <v>1582</v>
      </c>
      <c r="F226" s="28" t="s">
        <v>1583</v>
      </c>
      <c r="G226" s="16" t="s">
        <v>1584</v>
      </c>
      <c r="H226" s="145" t="s">
        <v>1509</v>
      </c>
      <c r="I226" s="29"/>
      <c r="J226" s="29"/>
      <c r="K226" s="28" t="s">
        <v>1585</v>
      </c>
    </row>
    <row r="227" spans="1:11" ht="30" x14ac:dyDescent="0.25">
      <c r="A227" s="30" t="s">
        <v>258</v>
      </c>
      <c r="B227" s="16" t="s">
        <v>1586</v>
      </c>
      <c r="C227" s="38" t="s">
        <v>573</v>
      </c>
      <c r="D227" s="43">
        <v>10080</v>
      </c>
      <c r="E227" s="29"/>
      <c r="F227" s="48" t="s">
        <v>1587</v>
      </c>
      <c r="G227" s="28" t="s">
        <v>1588</v>
      </c>
      <c r="H227" s="15" t="s">
        <v>1329</v>
      </c>
      <c r="I227" s="29">
        <v>10075</v>
      </c>
      <c r="J227" s="29"/>
      <c r="K227" s="28"/>
    </row>
    <row r="228" spans="1:11" ht="34.5" customHeight="1" x14ac:dyDescent="0.25">
      <c r="A228" s="30" t="s">
        <v>40</v>
      </c>
      <c r="B228" s="17" t="s">
        <v>1589</v>
      </c>
      <c r="C228" s="73" t="s">
        <v>573</v>
      </c>
      <c r="D228" s="43">
        <v>10080</v>
      </c>
      <c r="E228" s="29" t="s">
        <v>1590</v>
      </c>
      <c r="F228" s="16" t="s">
        <v>1591</v>
      </c>
      <c r="G228" s="28" t="s">
        <v>1592</v>
      </c>
      <c r="H228" s="15" t="s">
        <v>1302</v>
      </c>
      <c r="I228" s="29" t="s">
        <v>1593</v>
      </c>
      <c r="J228" s="29"/>
      <c r="K228" s="28"/>
    </row>
    <row r="229" spans="1:11" ht="33" customHeight="1" x14ac:dyDescent="0.25">
      <c r="A229" s="30" t="s">
        <v>69</v>
      </c>
      <c r="B229" s="16" t="s">
        <v>1594</v>
      </c>
      <c r="C229" s="28" t="s">
        <v>573</v>
      </c>
      <c r="D229" s="43">
        <v>10080</v>
      </c>
      <c r="E229" s="96" t="s">
        <v>1595</v>
      </c>
      <c r="F229" s="193" t="s">
        <v>1596</v>
      </c>
      <c r="G229" s="24" t="s">
        <v>1597</v>
      </c>
      <c r="H229" s="117" t="s">
        <v>1598</v>
      </c>
      <c r="I229" s="43">
        <v>10075</v>
      </c>
      <c r="J229" s="29"/>
      <c r="K229" s="28"/>
    </row>
    <row r="230" spans="1:11" ht="45" x14ac:dyDescent="0.25">
      <c r="A230" s="271" t="s">
        <v>429</v>
      </c>
      <c r="B230" s="167" t="s">
        <v>1599</v>
      </c>
      <c r="C230" s="168" t="s">
        <v>849</v>
      </c>
      <c r="D230" s="237">
        <v>10080</v>
      </c>
      <c r="E230" s="327" t="s">
        <v>1600</v>
      </c>
      <c r="F230" s="335" t="s">
        <v>1601</v>
      </c>
      <c r="G230" s="187" t="s">
        <v>1602</v>
      </c>
      <c r="H230" s="353" t="s">
        <v>1603</v>
      </c>
      <c r="I230" s="237">
        <v>10075</v>
      </c>
      <c r="J230" s="169" t="s">
        <v>1604</v>
      </c>
      <c r="K230" s="28" t="s">
        <v>855</v>
      </c>
    </row>
    <row r="231" spans="1:11" ht="45" x14ac:dyDescent="0.25">
      <c r="A231" s="30"/>
      <c r="B231" s="17" t="s">
        <v>1605</v>
      </c>
      <c r="C231" s="128" t="s">
        <v>1606</v>
      </c>
      <c r="D231" s="43">
        <v>10080</v>
      </c>
      <c r="E231" s="96" t="s">
        <v>914</v>
      </c>
      <c r="F231" s="240" t="s">
        <v>1607</v>
      </c>
      <c r="G231" s="240" t="s">
        <v>1608</v>
      </c>
      <c r="H231" s="352" t="s">
        <v>1609</v>
      </c>
      <c r="I231" s="43"/>
      <c r="J231" s="29"/>
      <c r="K231" s="28"/>
    </row>
    <row r="232" spans="1:11" ht="60" x14ac:dyDescent="0.25">
      <c r="A232" s="124" t="s">
        <v>75</v>
      </c>
      <c r="B232" s="17" t="s">
        <v>1610</v>
      </c>
      <c r="C232" s="110" t="s">
        <v>1611</v>
      </c>
      <c r="D232" s="43">
        <v>10080</v>
      </c>
      <c r="E232" s="96"/>
      <c r="F232" s="24" t="s">
        <v>1612</v>
      </c>
      <c r="G232" s="107" t="s">
        <v>1613</v>
      </c>
      <c r="H232" s="43" t="s">
        <v>1614</v>
      </c>
      <c r="I232" s="43"/>
      <c r="J232" s="29"/>
      <c r="K232" s="28"/>
    </row>
    <row r="233" spans="1:11" ht="30" x14ac:dyDescent="0.25">
      <c r="A233" s="30"/>
      <c r="B233" s="17" t="s">
        <v>1615</v>
      </c>
      <c r="C233" s="145" t="s">
        <v>673</v>
      </c>
      <c r="D233" s="43">
        <v>10080</v>
      </c>
      <c r="E233" s="96" t="s">
        <v>1616</v>
      </c>
      <c r="F233" s="24" t="s">
        <v>1617</v>
      </c>
      <c r="G233" s="24" t="s">
        <v>1618</v>
      </c>
      <c r="H233" s="352" t="s">
        <v>1619</v>
      </c>
      <c r="I233" s="43"/>
      <c r="J233" s="29"/>
      <c r="K233" s="28"/>
    </row>
    <row r="234" spans="1:11" ht="30" x14ac:dyDescent="0.25">
      <c r="A234" s="30"/>
      <c r="B234" s="17" t="s">
        <v>1620</v>
      </c>
      <c r="C234" s="259" t="s">
        <v>673</v>
      </c>
      <c r="D234" s="43">
        <v>10080</v>
      </c>
      <c r="E234" s="29" t="s">
        <v>1621</v>
      </c>
      <c r="F234" s="16" t="s">
        <v>1622</v>
      </c>
      <c r="G234" s="39" t="s">
        <v>1623</v>
      </c>
      <c r="H234" s="15" t="s">
        <v>1619</v>
      </c>
      <c r="I234" s="29"/>
      <c r="J234" s="29"/>
      <c r="K234" s="28"/>
    </row>
    <row r="235" spans="1:11" ht="45" x14ac:dyDescent="0.25">
      <c r="A235" s="30"/>
      <c r="B235" s="17" t="s">
        <v>1624</v>
      </c>
      <c r="C235" s="307"/>
      <c r="D235" s="43">
        <v>10080</v>
      </c>
      <c r="E235" s="29" t="s">
        <v>1625</v>
      </c>
      <c r="F235" s="28" t="s">
        <v>1626</v>
      </c>
      <c r="G235" s="345" t="s">
        <v>1627</v>
      </c>
      <c r="H235" s="29" t="s">
        <v>1628</v>
      </c>
      <c r="I235" s="29">
        <v>10075</v>
      </c>
      <c r="J235" s="29" t="s">
        <v>1629</v>
      </c>
      <c r="K235" s="28"/>
    </row>
    <row r="236" spans="1:11" ht="30" x14ac:dyDescent="0.25">
      <c r="A236" s="30" t="s">
        <v>891</v>
      </c>
      <c r="B236" s="16" t="s">
        <v>1630</v>
      </c>
      <c r="C236" s="28" t="s">
        <v>1631</v>
      </c>
      <c r="D236" s="43">
        <v>10080</v>
      </c>
      <c r="E236" s="29" t="s">
        <v>1632</v>
      </c>
      <c r="F236" s="129" t="s">
        <v>1633</v>
      </c>
      <c r="G236" s="28" t="s">
        <v>1634</v>
      </c>
      <c r="H236" s="29" t="s">
        <v>1635</v>
      </c>
      <c r="I236" s="29">
        <v>10075</v>
      </c>
      <c r="J236" s="29" t="s">
        <v>1636</v>
      </c>
      <c r="K236" s="28" t="s">
        <v>855</v>
      </c>
    </row>
    <row r="237" spans="1:11" ht="45" x14ac:dyDescent="0.25">
      <c r="A237" s="30"/>
      <c r="B237" s="17" t="s">
        <v>1637</v>
      </c>
      <c r="C237" s="216"/>
      <c r="D237" s="29">
        <v>10080</v>
      </c>
      <c r="E237" s="29" t="s">
        <v>1638</v>
      </c>
      <c r="F237" s="16" t="s">
        <v>1639</v>
      </c>
      <c r="G237" s="220" t="s">
        <v>1640</v>
      </c>
      <c r="H237" s="29" t="s">
        <v>1628</v>
      </c>
      <c r="I237" s="29">
        <v>10075</v>
      </c>
      <c r="J237" s="29" t="s">
        <v>1641</v>
      </c>
      <c r="K237" s="28"/>
    </row>
    <row r="238" spans="1:11" ht="45" x14ac:dyDescent="0.25">
      <c r="A238" s="30" t="s">
        <v>163</v>
      </c>
      <c r="B238" s="16" t="s">
        <v>1642</v>
      </c>
      <c r="C238" s="28" t="s">
        <v>849</v>
      </c>
      <c r="D238" s="29">
        <v>10080</v>
      </c>
      <c r="E238" s="29" t="s">
        <v>1643</v>
      </c>
      <c r="F238" s="48" t="s">
        <v>1644</v>
      </c>
      <c r="G238" s="28" t="s">
        <v>1645</v>
      </c>
      <c r="H238" s="28" t="s">
        <v>1646</v>
      </c>
      <c r="I238" s="29">
        <v>10075</v>
      </c>
      <c r="J238" s="29" t="s">
        <v>1647</v>
      </c>
      <c r="K238" s="28" t="s">
        <v>855</v>
      </c>
    </row>
    <row r="239" spans="1:11" ht="81.75" customHeight="1" x14ac:dyDescent="0.25">
      <c r="A239" s="30" t="s">
        <v>138</v>
      </c>
      <c r="B239" s="16" t="s">
        <v>1648</v>
      </c>
      <c r="C239" s="28" t="s">
        <v>1631</v>
      </c>
      <c r="D239" s="29">
        <v>10080</v>
      </c>
      <c r="E239" s="96" t="s">
        <v>1649</v>
      </c>
      <c r="F239" s="241" t="s">
        <v>1650</v>
      </c>
      <c r="G239" s="16" t="s">
        <v>1651</v>
      </c>
      <c r="H239" s="29" t="s">
        <v>1635</v>
      </c>
      <c r="I239" s="29">
        <v>10075</v>
      </c>
      <c r="J239" s="29" t="s">
        <v>1652</v>
      </c>
      <c r="K239" s="28" t="s">
        <v>855</v>
      </c>
    </row>
    <row r="240" spans="1:11" ht="30" x14ac:dyDescent="0.25">
      <c r="A240" s="245"/>
      <c r="B240" s="24" t="s">
        <v>1653</v>
      </c>
      <c r="C240" s="24" t="s">
        <v>573</v>
      </c>
      <c r="D240" s="43">
        <v>10080</v>
      </c>
      <c r="E240" s="29" t="s">
        <v>1654</v>
      </c>
      <c r="F240" s="56" t="s">
        <v>1655</v>
      </c>
      <c r="G240" s="28" t="s">
        <v>1656</v>
      </c>
      <c r="H240" s="29" t="s">
        <v>1657</v>
      </c>
      <c r="I240" s="29"/>
      <c r="J240" s="29"/>
      <c r="K240" s="28"/>
    </row>
    <row r="241" spans="1:11" ht="30" x14ac:dyDescent="0.25">
      <c r="A241" s="58"/>
      <c r="B241" s="73" t="s">
        <v>1658</v>
      </c>
      <c r="C241" s="223" t="s">
        <v>573</v>
      </c>
      <c r="D241" s="43">
        <v>10080</v>
      </c>
      <c r="E241" s="29" t="s">
        <v>1659</v>
      </c>
      <c r="F241" s="28" t="s">
        <v>1660</v>
      </c>
      <c r="G241" s="28" t="s">
        <v>1661</v>
      </c>
      <c r="H241" s="29" t="s">
        <v>1662</v>
      </c>
      <c r="I241" s="29">
        <v>10075</v>
      </c>
      <c r="J241" s="29" t="s">
        <v>1663</v>
      </c>
      <c r="K241" s="28"/>
    </row>
    <row r="242" spans="1:11" ht="60" x14ac:dyDescent="0.25">
      <c r="A242" s="58"/>
      <c r="B242" s="166" t="s">
        <v>1664</v>
      </c>
      <c r="C242" s="13" t="s">
        <v>573</v>
      </c>
      <c r="D242" s="29">
        <v>10080</v>
      </c>
      <c r="E242" s="29" t="s">
        <v>1665</v>
      </c>
      <c r="F242" s="28" t="s">
        <v>1666</v>
      </c>
      <c r="G242" s="16" t="s">
        <v>1667</v>
      </c>
      <c r="H242" s="29" t="s">
        <v>1668</v>
      </c>
      <c r="I242" s="29"/>
      <c r="J242" s="29"/>
      <c r="K242" s="28"/>
    </row>
    <row r="243" spans="1:11" ht="30" x14ac:dyDescent="0.25">
      <c r="A243" s="272" t="s">
        <v>398</v>
      </c>
      <c r="B243" s="17" t="s">
        <v>1669</v>
      </c>
      <c r="C243" s="73" t="s">
        <v>573</v>
      </c>
      <c r="D243" s="43">
        <v>10080</v>
      </c>
      <c r="E243" s="29"/>
      <c r="F243" s="106" t="s">
        <v>1670</v>
      </c>
      <c r="G243" s="106" t="s">
        <v>1671</v>
      </c>
      <c r="H243" s="29" t="s">
        <v>1672</v>
      </c>
      <c r="I243" s="29"/>
      <c r="J243" s="29"/>
      <c r="K243" s="28"/>
    </row>
    <row r="244" spans="1:11" ht="90" customHeight="1" x14ac:dyDescent="0.25">
      <c r="A244" s="124" t="s">
        <v>37</v>
      </c>
      <c r="B244" s="17" t="s">
        <v>1673</v>
      </c>
      <c r="C244" s="73" t="s">
        <v>573</v>
      </c>
      <c r="D244" s="43">
        <v>10080</v>
      </c>
      <c r="E244" s="29"/>
      <c r="F244" s="28" t="s">
        <v>1674</v>
      </c>
      <c r="G244" s="38" t="s">
        <v>1675</v>
      </c>
      <c r="H244" s="29" t="s">
        <v>1676</v>
      </c>
      <c r="I244" s="29"/>
      <c r="J244" s="29"/>
      <c r="K244" s="28"/>
    </row>
    <row r="245" spans="1:11" ht="84" customHeight="1" x14ac:dyDescent="0.25">
      <c r="A245" s="124" t="s">
        <v>112</v>
      </c>
      <c r="B245" s="17" t="s">
        <v>1677</v>
      </c>
      <c r="C245" s="166" t="s">
        <v>573</v>
      </c>
      <c r="D245" s="43">
        <v>10080</v>
      </c>
      <c r="E245" s="29"/>
      <c r="F245" s="106" t="s">
        <v>1678</v>
      </c>
      <c r="G245" s="28" t="s">
        <v>1679</v>
      </c>
      <c r="H245" s="29" t="s">
        <v>1672</v>
      </c>
      <c r="I245" s="29"/>
      <c r="J245" s="29"/>
      <c r="K245" s="28"/>
    </row>
    <row r="246" spans="1:11" ht="84.75" customHeight="1" x14ac:dyDescent="0.25">
      <c r="A246" s="124" t="s">
        <v>111</v>
      </c>
      <c r="B246" s="17" t="s">
        <v>1680</v>
      </c>
      <c r="C246" s="73" t="s">
        <v>573</v>
      </c>
      <c r="D246" s="29">
        <v>10080</v>
      </c>
      <c r="E246" s="29"/>
      <c r="F246" s="106" t="s">
        <v>1681</v>
      </c>
      <c r="G246" s="28" t="s">
        <v>1682</v>
      </c>
      <c r="H246" s="29" t="s">
        <v>1683</v>
      </c>
      <c r="I246" s="29"/>
      <c r="J246" s="29"/>
      <c r="K246" s="28"/>
    </row>
    <row r="247" spans="1:11" ht="77.25" customHeight="1" x14ac:dyDescent="0.25">
      <c r="A247" s="124" t="s">
        <v>110</v>
      </c>
      <c r="B247" s="17" t="s">
        <v>1684</v>
      </c>
      <c r="C247" s="73" t="s">
        <v>573</v>
      </c>
      <c r="D247" s="29">
        <v>10080</v>
      </c>
      <c r="E247" s="29"/>
      <c r="F247" s="106" t="s">
        <v>1685</v>
      </c>
      <c r="G247" s="28" t="s">
        <v>1686</v>
      </c>
      <c r="H247" s="29" t="s">
        <v>1683</v>
      </c>
      <c r="I247" s="29"/>
      <c r="J247" s="29"/>
      <c r="K247" s="28"/>
    </row>
    <row r="248" spans="1:11" ht="82.5" customHeight="1" x14ac:dyDescent="0.25">
      <c r="A248" s="30"/>
      <c r="B248" s="17" t="s">
        <v>1687</v>
      </c>
      <c r="C248" s="128" t="s">
        <v>573</v>
      </c>
      <c r="D248" s="29">
        <v>10080</v>
      </c>
      <c r="E248" s="29" t="s">
        <v>1688</v>
      </c>
      <c r="F248" s="28" t="s">
        <v>1689</v>
      </c>
      <c r="G248" s="28" t="s">
        <v>1690</v>
      </c>
      <c r="H248" s="29" t="s">
        <v>1662</v>
      </c>
      <c r="I248" s="29">
        <v>10075</v>
      </c>
      <c r="J248" s="29" t="s">
        <v>1691</v>
      </c>
      <c r="K248" s="28"/>
    </row>
    <row r="249" spans="1:11" ht="30" x14ac:dyDescent="0.25">
      <c r="A249" s="30"/>
      <c r="B249" s="17" t="s">
        <v>1692</v>
      </c>
      <c r="C249" s="128" t="s">
        <v>573</v>
      </c>
      <c r="D249" s="29">
        <v>10080</v>
      </c>
      <c r="E249" s="29" t="s">
        <v>1693</v>
      </c>
      <c r="F249" s="28" t="s">
        <v>1694</v>
      </c>
      <c r="G249" s="28" t="s">
        <v>1695</v>
      </c>
      <c r="H249" s="29" t="s">
        <v>1662</v>
      </c>
      <c r="I249" s="29">
        <v>10075</v>
      </c>
      <c r="J249" s="29" t="s">
        <v>1696</v>
      </c>
      <c r="K249" s="28"/>
    </row>
    <row r="250" spans="1:11" ht="45" x14ac:dyDescent="0.25">
      <c r="A250" s="30"/>
      <c r="B250" s="17" t="s">
        <v>1697</v>
      </c>
      <c r="C250" s="13" t="s">
        <v>573</v>
      </c>
      <c r="D250" s="29">
        <v>10080</v>
      </c>
      <c r="E250" s="29" t="s">
        <v>1698</v>
      </c>
      <c r="F250" s="16" t="s">
        <v>1699</v>
      </c>
      <c r="G250" s="232" t="s">
        <v>1700</v>
      </c>
      <c r="H250" s="29" t="s">
        <v>1701</v>
      </c>
      <c r="I250" s="29">
        <v>10075</v>
      </c>
      <c r="J250" s="29" t="s">
        <v>1702</v>
      </c>
      <c r="K250" s="28"/>
    </row>
    <row r="251" spans="1:11" ht="30" x14ac:dyDescent="0.25">
      <c r="A251" s="31"/>
      <c r="B251" s="166" t="s">
        <v>1703</v>
      </c>
      <c r="C251" s="223" t="s">
        <v>573</v>
      </c>
      <c r="D251" s="25">
        <v>10080</v>
      </c>
      <c r="E251" s="25" t="s">
        <v>1704</v>
      </c>
      <c r="F251" s="24" t="s">
        <v>1705</v>
      </c>
      <c r="G251" s="347" t="s">
        <v>1706</v>
      </c>
      <c r="H251" s="29" t="s">
        <v>1701</v>
      </c>
      <c r="I251" s="25">
        <v>10075</v>
      </c>
      <c r="J251" s="25" t="s">
        <v>1707</v>
      </c>
      <c r="K251" s="117"/>
    </row>
    <row r="252" spans="1:11" ht="60" x14ac:dyDescent="0.25">
      <c r="A252" s="31"/>
      <c r="B252" s="17" t="s">
        <v>1708</v>
      </c>
      <c r="C252" s="223" t="s">
        <v>573</v>
      </c>
      <c r="D252" s="25">
        <v>10080</v>
      </c>
      <c r="E252" s="25" t="s">
        <v>1709</v>
      </c>
      <c r="F252" s="28" t="s">
        <v>1710</v>
      </c>
      <c r="G252" s="24" t="s">
        <v>1711</v>
      </c>
      <c r="H252" s="29" t="s">
        <v>1662</v>
      </c>
      <c r="I252" s="25">
        <v>10075</v>
      </c>
      <c r="J252" s="25" t="s">
        <v>1712</v>
      </c>
      <c r="K252" s="117"/>
    </row>
    <row r="253" spans="1:11" ht="45" x14ac:dyDescent="0.25">
      <c r="A253" s="31"/>
      <c r="B253" s="166" t="s">
        <v>1713</v>
      </c>
      <c r="C253" s="223" t="s">
        <v>573</v>
      </c>
      <c r="D253" s="25">
        <v>10080</v>
      </c>
      <c r="E253" s="25" t="s">
        <v>1714</v>
      </c>
      <c r="F253" s="24" t="s">
        <v>1715</v>
      </c>
      <c r="G253" s="347" t="s">
        <v>1716</v>
      </c>
      <c r="H253" s="29" t="s">
        <v>1701</v>
      </c>
      <c r="I253" s="25">
        <v>10075</v>
      </c>
      <c r="J253" s="25" t="s">
        <v>1717</v>
      </c>
      <c r="K253" s="117"/>
    </row>
    <row r="254" spans="1:11" x14ac:dyDescent="0.25">
      <c r="A254" s="31"/>
      <c r="B254" s="223" t="s">
        <v>1718</v>
      </c>
      <c r="C254" s="223" t="s">
        <v>573</v>
      </c>
      <c r="D254" s="25">
        <v>10080</v>
      </c>
      <c r="E254" s="25" t="s">
        <v>1719</v>
      </c>
      <c r="F254" s="166" t="s">
        <v>1720</v>
      </c>
      <c r="G254" s="255" t="s">
        <v>1721</v>
      </c>
      <c r="H254" s="29" t="s">
        <v>1701</v>
      </c>
      <c r="I254" s="25">
        <v>10075</v>
      </c>
      <c r="J254" s="25" t="s">
        <v>1722</v>
      </c>
      <c r="K254" s="117"/>
    </row>
    <row r="255" spans="1:11" ht="30" x14ac:dyDescent="0.25">
      <c r="A255" s="30" t="s">
        <v>323</v>
      </c>
      <c r="B255" s="170" t="s">
        <v>1723</v>
      </c>
      <c r="C255" s="16" t="s">
        <v>1335</v>
      </c>
      <c r="D255" s="29">
        <v>10080</v>
      </c>
      <c r="E255" s="29" t="s">
        <v>1724</v>
      </c>
      <c r="F255" s="165" t="s">
        <v>1725</v>
      </c>
      <c r="G255" s="28" t="s">
        <v>1726</v>
      </c>
      <c r="H255" s="28" t="s">
        <v>1727</v>
      </c>
      <c r="I255" s="29">
        <v>10075</v>
      </c>
      <c r="J255" s="29"/>
      <c r="K255" s="28" t="s">
        <v>1728</v>
      </c>
    </row>
    <row r="256" spans="1:11" ht="30" x14ac:dyDescent="0.25">
      <c r="A256" s="30"/>
      <c r="B256" s="279" t="s">
        <v>1729</v>
      </c>
      <c r="C256" s="209" t="s">
        <v>573</v>
      </c>
      <c r="D256" s="210">
        <v>10080</v>
      </c>
      <c r="E256" s="210" t="s">
        <v>1730</v>
      </c>
      <c r="F256" s="211" t="s">
        <v>1729</v>
      </c>
      <c r="G256" s="211" t="s">
        <v>1731</v>
      </c>
      <c r="H256" s="28" t="s">
        <v>1732</v>
      </c>
      <c r="I256" s="29"/>
      <c r="J256" s="29"/>
      <c r="K256" s="28"/>
    </row>
    <row r="257" spans="1:13" ht="30" x14ac:dyDescent="0.25">
      <c r="A257" s="42" t="s">
        <v>86</v>
      </c>
      <c r="B257" s="73" t="s">
        <v>1733</v>
      </c>
      <c r="C257" s="10" t="s">
        <v>1734</v>
      </c>
      <c r="D257" s="29">
        <v>10080</v>
      </c>
      <c r="E257" s="29" t="s">
        <v>1735</v>
      </c>
      <c r="F257" s="28" t="s">
        <v>1736</v>
      </c>
      <c r="G257" s="28" t="s">
        <v>1737</v>
      </c>
      <c r="H257" s="29" t="s">
        <v>1738</v>
      </c>
      <c r="I257" s="29"/>
      <c r="J257" s="29"/>
      <c r="K257" s="28"/>
    </row>
    <row r="258" spans="1:13" ht="45" x14ac:dyDescent="0.25">
      <c r="A258" s="30"/>
      <c r="B258" s="73" t="s">
        <v>1739</v>
      </c>
      <c r="C258" t="s">
        <v>1740</v>
      </c>
      <c r="D258" s="29">
        <v>10080</v>
      </c>
      <c r="E258" s="29" t="s">
        <v>1741</v>
      </c>
      <c r="F258" s="28" t="s">
        <v>1742</v>
      </c>
      <c r="G258" s="28" t="s">
        <v>1743</v>
      </c>
      <c r="H258" s="29" t="s">
        <v>1744</v>
      </c>
      <c r="I258" s="29"/>
      <c r="J258" s="29"/>
      <c r="K258" s="28"/>
      <c r="M258" t="s">
        <v>1745</v>
      </c>
    </row>
    <row r="259" spans="1:13" ht="30" x14ac:dyDescent="0.25">
      <c r="A259" s="30"/>
      <c r="B259" s="211" t="s">
        <v>1746</v>
      </c>
      <c r="C259" s="254" t="s">
        <v>573</v>
      </c>
      <c r="D259" s="210">
        <v>10080</v>
      </c>
      <c r="E259" s="210" t="s">
        <v>1747</v>
      </c>
      <c r="F259" s="211" t="s">
        <v>1746</v>
      </c>
      <c r="G259" s="211" t="s">
        <v>1748</v>
      </c>
      <c r="H259" s="28" t="s">
        <v>1732</v>
      </c>
      <c r="I259" s="29"/>
      <c r="J259" s="29"/>
      <c r="K259" s="28"/>
      <c r="M259" t="s">
        <v>1745</v>
      </c>
    </row>
    <row r="260" spans="1:13" ht="30" x14ac:dyDescent="0.25">
      <c r="A260" s="30"/>
      <c r="B260" s="128"/>
      <c r="D260" s="29"/>
      <c r="E260" s="29" t="s">
        <v>1749</v>
      </c>
      <c r="F260" s="28" t="s">
        <v>1750</v>
      </c>
      <c r="G260" s="28" t="s">
        <v>1751</v>
      </c>
      <c r="H260" s="29" t="s">
        <v>1752</v>
      </c>
      <c r="I260" s="29"/>
      <c r="J260" s="29"/>
      <c r="K260" s="28"/>
      <c r="M260" t="s">
        <v>1745</v>
      </c>
    </row>
    <row r="261" spans="1:13" ht="30" x14ac:dyDescent="0.25">
      <c r="A261" s="30" t="s">
        <v>293</v>
      </c>
      <c r="B261" s="28" t="s">
        <v>1753</v>
      </c>
      <c r="C261" s="181" t="s">
        <v>573</v>
      </c>
      <c r="D261" s="29">
        <v>10080</v>
      </c>
      <c r="E261" s="29" t="s">
        <v>1754</v>
      </c>
      <c r="F261" s="28" t="s">
        <v>1755</v>
      </c>
      <c r="G261" s="16" t="s">
        <v>1756</v>
      </c>
      <c r="H261" s="28" t="s">
        <v>1757</v>
      </c>
      <c r="I261" s="29">
        <v>10075</v>
      </c>
      <c r="J261" s="29" t="s">
        <v>1758</v>
      </c>
      <c r="K261" s="28"/>
      <c r="M261" t="s">
        <v>1759</v>
      </c>
    </row>
    <row r="262" spans="1:13" ht="30" x14ac:dyDescent="0.25">
      <c r="A262" s="30"/>
      <c r="B262" s="211" t="s">
        <v>1760</v>
      </c>
      <c r="C262" s="254" t="s">
        <v>573</v>
      </c>
      <c r="D262" s="210">
        <v>10080</v>
      </c>
      <c r="E262" s="210" t="s">
        <v>569</v>
      </c>
      <c r="F262" s="211" t="s">
        <v>1760</v>
      </c>
      <c r="G262" s="211" t="s">
        <v>1761</v>
      </c>
      <c r="H262" s="28" t="s">
        <v>1732</v>
      </c>
      <c r="I262" s="29"/>
      <c r="J262" s="29"/>
      <c r="K262" s="28"/>
      <c r="M262" t="s">
        <v>1762</v>
      </c>
    </row>
    <row r="263" spans="1:13" ht="30" x14ac:dyDescent="0.25">
      <c r="A263" s="30"/>
      <c r="B263" s="13" t="s">
        <v>1763</v>
      </c>
      <c r="D263" s="29">
        <v>10080</v>
      </c>
      <c r="E263" s="29" t="s">
        <v>1764</v>
      </c>
      <c r="F263" s="28" t="s">
        <v>1765</v>
      </c>
      <c r="G263" s="28" t="s">
        <v>1766</v>
      </c>
      <c r="H263" s="109" t="s">
        <v>1767</v>
      </c>
      <c r="I263" s="29"/>
      <c r="J263" s="29"/>
      <c r="K263" s="28"/>
      <c r="M263" t="s">
        <v>1762</v>
      </c>
    </row>
    <row r="264" spans="1:13" ht="30" x14ac:dyDescent="0.25">
      <c r="A264" s="42" t="s">
        <v>289</v>
      </c>
      <c r="B264" s="16" t="s">
        <v>1768</v>
      </c>
      <c r="C264" s="181" t="s">
        <v>573</v>
      </c>
      <c r="D264" s="29">
        <v>10080</v>
      </c>
      <c r="E264" s="96" t="s">
        <v>1769</v>
      </c>
      <c r="F264" s="107" t="s">
        <v>1770</v>
      </c>
      <c r="G264" s="107" t="s">
        <v>1771</v>
      </c>
      <c r="H264" s="117" t="s">
        <v>1757</v>
      </c>
      <c r="I264" s="29">
        <v>10075</v>
      </c>
      <c r="J264" s="29" t="s">
        <v>1772</v>
      </c>
      <c r="K264" s="28"/>
      <c r="M264" t="s">
        <v>1762</v>
      </c>
    </row>
    <row r="265" spans="1:13" ht="30" x14ac:dyDescent="0.25">
      <c r="A265" s="30" t="s">
        <v>318</v>
      </c>
      <c r="B265" s="170" t="s">
        <v>1773</v>
      </c>
      <c r="C265" s="16" t="s">
        <v>1335</v>
      </c>
      <c r="D265" s="29">
        <v>10080</v>
      </c>
      <c r="E265" s="96" t="s">
        <v>1774</v>
      </c>
      <c r="F265" s="339" t="s">
        <v>1775</v>
      </c>
      <c r="G265" s="24" t="s">
        <v>1776</v>
      </c>
      <c r="H265" s="117" t="s">
        <v>1777</v>
      </c>
      <c r="I265" s="29">
        <v>10075</v>
      </c>
      <c r="J265" s="29"/>
      <c r="K265" s="28" t="s">
        <v>1778</v>
      </c>
      <c r="M265" t="s">
        <v>1762</v>
      </c>
    </row>
    <row r="266" spans="1:13" ht="30" x14ac:dyDescent="0.25">
      <c r="A266" s="30" t="s">
        <v>337</v>
      </c>
      <c r="B266" s="16" t="s">
        <v>1779</v>
      </c>
      <c r="C266" s="16" t="s">
        <v>1335</v>
      </c>
      <c r="D266" s="29">
        <v>10080</v>
      </c>
      <c r="E266" s="96" t="s">
        <v>1780</v>
      </c>
      <c r="F266" s="339" t="s">
        <v>1781</v>
      </c>
      <c r="G266" s="24" t="s">
        <v>1782</v>
      </c>
      <c r="H266" s="16" t="s">
        <v>1727</v>
      </c>
      <c r="I266" s="29">
        <v>10075</v>
      </c>
      <c r="J266" s="29"/>
      <c r="K266" s="28" t="s">
        <v>1783</v>
      </c>
      <c r="M266" t="s">
        <v>1762</v>
      </c>
    </row>
    <row r="267" spans="1:13" x14ac:dyDescent="0.25">
      <c r="A267" s="30" t="s">
        <v>409</v>
      </c>
      <c r="B267" s="17" t="s">
        <v>1784</v>
      </c>
      <c r="C267" s="292" t="s">
        <v>1734</v>
      </c>
      <c r="D267" s="29">
        <v>10080</v>
      </c>
      <c r="E267" s="96" t="s">
        <v>1785</v>
      </c>
      <c r="F267" s="24" t="s">
        <v>1786</v>
      </c>
      <c r="G267" s="24" t="s">
        <v>1787</v>
      </c>
      <c r="H267" s="15" t="s">
        <v>1788</v>
      </c>
      <c r="I267" s="29"/>
      <c r="J267" s="29"/>
      <c r="K267" s="28"/>
      <c r="M267" t="s">
        <v>1789</v>
      </c>
    </row>
    <row r="268" spans="1:13" ht="30" x14ac:dyDescent="0.25">
      <c r="A268" s="30" t="s">
        <v>237</v>
      </c>
      <c r="B268" s="17" t="s">
        <v>1790</v>
      </c>
      <c r="C268" s="292" t="s">
        <v>1734</v>
      </c>
      <c r="D268" s="29">
        <v>10080</v>
      </c>
      <c r="E268" s="96" t="s">
        <v>1791</v>
      </c>
      <c r="F268" s="24" t="s">
        <v>1792</v>
      </c>
      <c r="G268" s="24" t="s">
        <v>1793</v>
      </c>
      <c r="H268" s="43" t="s">
        <v>1794</v>
      </c>
      <c r="I268" s="29"/>
      <c r="J268" s="29"/>
      <c r="K268" s="28"/>
      <c r="M268" t="s">
        <v>1789</v>
      </c>
    </row>
    <row r="269" spans="1:13" ht="30" x14ac:dyDescent="0.25">
      <c r="A269" s="30"/>
      <c r="C269" t="s">
        <v>1795</v>
      </c>
      <c r="D269" s="29">
        <v>10080</v>
      </c>
      <c r="E269" s="96" t="s">
        <v>1796</v>
      </c>
      <c r="F269" s="258" t="s">
        <v>1797</v>
      </c>
      <c r="G269" s="24" t="s">
        <v>1798</v>
      </c>
      <c r="H269" s="43" t="s">
        <v>1752</v>
      </c>
      <c r="I269" s="29"/>
      <c r="J269" s="29"/>
      <c r="K269" s="28"/>
      <c r="M269" t="s">
        <v>1789</v>
      </c>
    </row>
    <row r="270" spans="1:13" ht="30" x14ac:dyDescent="0.25">
      <c r="A270" s="30"/>
      <c r="C270" t="s">
        <v>1795</v>
      </c>
      <c r="D270" s="29">
        <v>10080</v>
      </c>
      <c r="E270" s="96" t="s">
        <v>1799</v>
      </c>
      <c r="F270" s="24" t="s">
        <v>1800</v>
      </c>
      <c r="G270" s="24" t="s">
        <v>1801</v>
      </c>
      <c r="H270" s="43" t="s">
        <v>1752</v>
      </c>
      <c r="I270" s="29"/>
      <c r="J270" s="29"/>
      <c r="K270" s="28"/>
      <c r="M270" t="s">
        <v>1802</v>
      </c>
    </row>
    <row r="271" spans="1:13" ht="30" x14ac:dyDescent="0.25">
      <c r="A271" s="30" t="s">
        <v>122</v>
      </c>
      <c r="B271" s="16" t="s">
        <v>1803</v>
      </c>
      <c r="C271" s="16" t="s">
        <v>1734</v>
      </c>
      <c r="D271" s="29">
        <v>10080</v>
      </c>
      <c r="E271" s="96"/>
      <c r="F271" s="193" t="s">
        <v>1804</v>
      </c>
      <c r="G271" s="24" t="s">
        <v>1805</v>
      </c>
      <c r="H271" s="43" t="s">
        <v>1329</v>
      </c>
      <c r="I271" s="29">
        <v>10075</v>
      </c>
      <c r="J271" s="29"/>
      <c r="K271" s="28"/>
      <c r="M271" t="s">
        <v>1806</v>
      </c>
    </row>
    <row r="272" spans="1:13" ht="30" x14ac:dyDescent="0.25">
      <c r="A272" s="30"/>
      <c r="B272" t="s">
        <v>1807</v>
      </c>
      <c r="C272" t="s">
        <v>1740</v>
      </c>
      <c r="D272" s="29">
        <v>10080</v>
      </c>
      <c r="E272" s="96" t="s">
        <v>1808</v>
      </c>
      <c r="F272" s="24" t="s">
        <v>1809</v>
      </c>
      <c r="G272" s="24" t="s">
        <v>1810</v>
      </c>
      <c r="H272" s="43" t="s">
        <v>1811</v>
      </c>
      <c r="I272" s="29">
        <v>10075</v>
      </c>
      <c r="J272" s="29" t="s">
        <v>1812</v>
      </c>
      <c r="K272" s="28"/>
      <c r="M272" t="s">
        <v>1813</v>
      </c>
    </row>
    <row r="273" spans="1:13" ht="30" x14ac:dyDescent="0.25">
      <c r="A273" s="30"/>
      <c r="C273" t="s">
        <v>1795</v>
      </c>
      <c r="D273" s="29"/>
      <c r="E273" s="96" t="s">
        <v>1814</v>
      </c>
      <c r="F273" s="24" t="s">
        <v>1815</v>
      </c>
      <c r="G273" s="24" t="s">
        <v>1816</v>
      </c>
      <c r="H273" s="43" t="s">
        <v>1752</v>
      </c>
      <c r="I273" s="29"/>
      <c r="J273" s="29"/>
      <c r="K273" s="28"/>
      <c r="M273" t="s">
        <v>1817</v>
      </c>
    </row>
    <row r="274" spans="1:13" ht="45" x14ac:dyDescent="0.25">
      <c r="A274" s="30"/>
      <c r="B274" s="17" t="s">
        <v>1818</v>
      </c>
      <c r="C274" t="s">
        <v>1740</v>
      </c>
      <c r="D274" s="29">
        <v>10080</v>
      </c>
      <c r="E274" s="29" t="s">
        <v>1819</v>
      </c>
      <c r="F274" s="28" t="s">
        <v>1820</v>
      </c>
      <c r="G274" s="28" t="s">
        <v>1821</v>
      </c>
      <c r="H274" s="29" t="s">
        <v>1822</v>
      </c>
      <c r="I274" s="29"/>
      <c r="J274" s="29"/>
      <c r="K274" s="28"/>
      <c r="M274" t="s">
        <v>1823</v>
      </c>
    </row>
    <row r="275" spans="1:13" ht="45" x14ac:dyDescent="0.25">
      <c r="A275" s="30"/>
      <c r="B275" s="16" t="s">
        <v>1824</v>
      </c>
      <c r="D275" s="29">
        <v>10080</v>
      </c>
      <c r="E275" s="29" t="s">
        <v>1825</v>
      </c>
      <c r="F275" s="28" t="s">
        <v>1826</v>
      </c>
      <c r="G275" s="220" t="s">
        <v>1827</v>
      </c>
      <c r="H275" s="29" t="s">
        <v>1628</v>
      </c>
      <c r="I275" s="29">
        <v>10075</v>
      </c>
      <c r="J275" s="29" t="s">
        <v>1828</v>
      </c>
      <c r="K275" s="28"/>
      <c r="M275" t="s">
        <v>1829</v>
      </c>
    </row>
    <row r="276" spans="1:13" ht="30" x14ac:dyDescent="0.25">
      <c r="A276" s="30" t="s">
        <v>402</v>
      </c>
      <c r="B276" s="10" t="s">
        <v>1830</v>
      </c>
      <c r="C276" s="292" t="s">
        <v>1734</v>
      </c>
      <c r="D276" s="29">
        <v>10080</v>
      </c>
      <c r="E276" s="29" t="s">
        <v>1831</v>
      </c>
      <c r="F276" s="28" t="s">
        <v>1832</v>
      </c>
      <c r="G276" s="28" t="s">
        <v>1833</v>
      </c>
      <c r="H276" s="29" t="s">
        <v>1834</v>
      </c>
      <c r="I276" s="29">
        <v>10035</v>
      </c>
      <c r="J276" s="29" t="s">
        <v>1835</v>
      </c>
      <c r="K276" s="28"/>
      <c r="M276" t="s">
        <v>1829</v>
      </c>
    </row>
    <row r="277" spans="1:13" ht="30" x14ac:dyDescent="0.25">
      <c r="A277" s="30" t="s">
        <v>383</v>
      </c>
      <c r="B277" s="113" t="s">
        <v>1836</v>
      </c>
      <c r="C277" s="292" t="s">
        <v>1734</v>
      </c>
      <c r="D277" s="29">
        <v>10080</v>
      </c>
      <c r="E277" s="29" t="s">
        <v>1837</v>
      </c>
      <c r="F277" s="16" t="s">
        <v>1838</v>
      </c>
      <c r="G277" s="28" t="s">
        <v>1839</v>
      </c>
      <c r="H277" s="15" t="s">
        <v>1834</v>
      </c>
      <c r="I277" s="29">
        <v>10035</v>
      </c>
      <c r="J277" s="29" t="s">
        <v>1840</v>
      </c>
      <c r="K277" s="28"/>
      <c r="M277" t="s">
        <v>1829</v>
      </c>
    </row>
    <row r="278" spans="1:13" ht="30" x14ac:dyDescent="0.25">
      <c r="A278" s="30" t="s">
        <v>376</v>
      </c>
      <c r="B278" s="10" t="s">
        <v>1841</v>
      </c>
      <c r="C278" s="292" t="s">
        <v>1734</v>
      </c>
      <c r="D278" s="29">
        <v>10080</v>
      </c>
      <c r="E278" s="29" t="s">
        <v>1842</v>
      </c>
      <c r="F278" s="16" t="s">
        <v>1843</v>
      </c>
      <c r="G278" s="24" t="s">
        <v>1844</v>
      </c>
      <c r="H278" s="43" t="s">
        <v>1834</v>
      </c>
      <c r="I278" s="29">
        <v>10035</v>
      </c>
      <c r="J278" s="29" t="s">
        <v>1845</v>
      </c>
      <c r="K278" s="28"/>
      <c r="M278" t="s">
        <v>1829</v>
      </c>
    </row>
    <row r="279" spans="1:13" ht="30" x14ac:dyDescent="0.25">
      <c r="A279" s="30" t="s">
        <v>301</v>
      </c>
      <c r="B279" s="10" t="s">
        <v>1846</v>
      </c>
      <c r="C279" s="292" t="s">
        <v>1734</v>
      </c>
      <c r="D279" s="29">
        <v>10080</v>
      </c>
      <c r="E279" s="29" t="s">
        <v>1847</v>
      </c>
      <c r="F279" s="16" t="s">
        <v>1848</v>
      </c>
      <c r="G279" s="24" t="s">
        <v>1849</v>
      </c>
      <c r="H279" s="29" t="s">
        <v>1850</v>
      </c>
      <c r="I279" s="29">
        <v>10035</v>
      </c>
      <c r="J279" s="29" t="s">
        <v>1851</v>
      </c>
      <c r="K279" s="28"/>
      <c r="M279" t="s">
        <v>1829</v>
      </c>
    </row>
    <row r="280" spans="1:13" ht="30" x14ac:dyDescent="0.25">
      <c r="A280" s="42" t="s">
        <v>200</v>
      </c>
      <c r="B280" s="10" t="s">
        <v>1852</v>
      </c>
      <c r="C280" s="292" t="s">
        <v>1734</v>
      </c>
      <c r="D280" s="29">
        <v>10080</v>
      </c>
      <c r="E280" s="29" t="s">
        <v>1853</v>
      </c>
      <c r="F280" s="28" t="s">
        <v>1854</v>
      </c>
      <c r="G280" s="39" t="s">
        <v>1855</v>
      </c>
      <c r="H280" s="15" t="s">
        <v>1856</v>
      </c>
      <c r="I280" s="29">
        <v>10035</v>
      </c>
      <c r="J280" s="29" t="s">
        <v>1857</v>
      </c>
      <c r="K280" s="28"/>
      <c r="M280" t="s">
        <v>1829</v>
      </c>
    </row>
    <row r="281" spans="1:13" ht="30" x14ac:dyDescent="0.25">
      <c r="A281" s="42" t="s">
        <v>189</v>
      </c>
      <c r="B281" s="281" t="s">
        <v>1858</v>
      </c>
      <c r="C281" s="292" t="s">
        <v>1734</v>
      </c>
      <c r="D281" s="29">
        <v>10080</v>
      </c>
      <c r="E281" s="29" t="s">
        <v>1859</v>
      </c>
      <c r="F281" s="28" t="s">
        <v>1860</v>
      </c>
      <c r="G281" s="28" t="s">
        <v>1861</v>
      </c>
      <c r="H281" s="15" t="s">
        <v>1862</v>
      </c>
      <c r="I281" s="29">
        <v>10035</v>
      </c>
      <c r="J281" s="29" t="s">
        <v>1863</v>
      </c>
      <c r="K281" s="28"/>
      <c r="M281" t="s">
        <v>1829</v>
      </c>
    </row>
    <row r="282" spans="1:13" ht="30" x14ac:dyDescent="0.25">
      <c r="A282" s="42" t="s">
        <v>179</v>
      </c>
      <c r="B282" s="10" t="s">
        <v>1864</v>
      </c>
      <c r="C282" s="292" t="s">
        <v>1734</v>
      </c>
      <c r="D282" s="29">
        <v>10080</v>
      </c>
      <c r="E282" s="29" t="s">
        <v>1865</v>
      </c>
      <c r="F282" s="28" t="s">
        <v>1866</v>
      </c>
      <c r="G282" s="28" t="s">
        <v>1867</v>
      </c>
      <c r="H282" s="29" t="s">
        <v>1856</v>
      </c>
      <c r="I282" s="29">
        <v>10035</v>
      </c>
      <c r="J282" s="29" t="s">
        <v>1868</v>
      </c>
      <c r="K282" s="28"/>
      <c r="M282" t="s">
        <v>1829</v>
      </c>
    </row>
    <row r="283" spans="1:13" ht="30" x14ac:dyDescent="0.25">
      <c r="A283" s="42" t="s">
        <v>101</v>
      </c>
      <c r="B283" s="10" t="s">
        <v>1869</v>
      </c>
      <c r="C283" s="292" t="s">
        <v>1734</v>
      </c>
      <c r="D283" s="29">
        <v>10080</v>
      </c>
      <c r="E283" s="29" t="s">
        <v>1870</v>
      </c>
      <c r="F283" s="28" t="s">
        <v>1871</v>
      </c>
      <c r="G283" s="28" t="s">
        <v>1872</v>
      </c>
      <c r="H283" s="29" t="s">
        <v>1873</v>
      </c>
      <c r="I283" s="29">
        <v>10035</v>
      </c>
      <c r="J283" s="29" t="s">
        <v>1874</v>
      </c>
      <c r="K283" s="28"/>
      <c r="M283" t="s">
        <v>1829</v>
      </c>
    </row>
    <row r="284" spans="1:13" ht="45" x14ac:dyDescent="0.25">
      <c r="A284" s="30" t="s">
        <v>22</v>
      </c>
      <c r="B284" s="10" t="s">
        <v>1875</v>
      </c>
      <c r="C284" s="292" t="s">
        <v>1734</v>
      </c>
      <c r="D284" s="29">
        <v>10080</v>
      </c>
      <c r="E284" s="29" t="s">
        <v>1876</v>
      </c>
      <c r="F284" s="28" t="s">
        <v>1877</v>
      </c>
      <c r="G284" s="28" t="s">
        <v>1878</v>
      </c>
      <c r="H284" s="29" t="s">
        <v>1873</v>
      </c>
      <c r="I284" s="29">
        <v>10035</v>
      </c>
      <c r="J284" s="29" t="s">
        <v>1879</v>
      </c>
      <c r="K284" s="28"/>
      <c r="M284" t="s">
        <v>1829</v>
      </c>
    </row>
    <row r="285" spans="1:13" x14ac:dyDescent="0.25">
      <c r="A285" s="248" t="s">
        <v>344</v>
      </c>
      <c r="B285" s="17" t="s">
        <v>1880</v>
      </c>
      <c r="C285" s="46" t="s">
        <v>1734</v>
      </c>
      <c r="D285" s="37">
        <v>10080</v>
      </c>
      <c r="E285" s="37" t="s">
        <v>1881</v>
      </c>
      <c r="F285" s="39" t="s">
        <v>1882</v>
      </c>
      <c r="G285" s="39" t="s">
        <v>1883</v>
      </c>
      <c r="H285" s="29" t="s">
        <v>1884</v>
      </c>
      <c r="I285" s="29" t="s">
        <v>1885</v>
      </c>
      <c r="J285" s="37"/>
      <c r="K285" s="39"/>
      <c r="M285" t="s">
        <v>1829</v>
      </c>
    </row>
    <row r="286" spans="1:13" ht="30" x14ac:dyDescent="0.25">
      <c r="A286" s="119" t="s">
        <v>131</v>
      </c>
      <c r="B286" s="16" t="s">
        <v>1886</v>
      </c>
      <c r="C286" s="16" t="s">
        <v>1335</v>
      </c>
      <c r="D286" s="37">
        <v>10080</v>
      </c>
      <c r="E286" s="37" t="s">
        <v>1887</v>
      </c>
      <c r="F286" s="228" t="s">
        <v>1888</v>
      </c>
      <c r="G286" s="39" t="s">
        <v>1889</v>
      </c>
      <c r="H286" s="28" t="s">
        <v>1890</v>
      </c>
      <c r="I286" s="29">
        <v>10075</v>
      </c>
      <c r="J286" s="195"/>
      <c r="K286" s="39" t="s">
        <v>1891</v>
      </c>
      <c r="M286" t="s">
        <v>1829</v>
      </c>
    </row>
    <row r="287" spans="1:13" ht="60" x14ac:dyDescent="0.25">
      <c r="A287" s="119" t="s">
        <v>51</v>
      </c>
      <c r="B287" s="16" t="s">
        <v>1892</v>
      </c>
      <c r="C287" s="303" t="s">
        <v>573</v>
      </c>
      <c r="D287" s="37">
        <v>10080</v>
      </c>
      <c r="E287" s="37" t="s">
        <v>1893</v>
      </c>
      <c r="F287" s="192" t="s">
        <v>1894</v>
      </c>
      <c r="G287" s="39" t="s">
        <v>1895</v>
      </c>
      <c r="H287" s="28" t="s">
        <v>1896</v>
      </c>
      <c r="I287" s="29">
        <v>10075</v>
      </c>
      <c r="J287" s="37" t="s">
        <v>1897</v>
      </c>
      <c r="K287" s="39" t="s">
        <v>1898</v>
      </c>
      <c r="M287" t="s">
        <v>1899</v>
      </c>
    </row>
    <row r="288" spans="1:13" ht="60" x14ac:dyDescent="0.25">
      <c r="A288" s="119" t="s">
        <v>49</v>
      </c>
      <c r="B288" s="181" t="s">
        <v>1900</v>
      </c>
      <c r="C288" s="181" t="s">
        <v>573</v>
      </c>
      <c r="D288" s="37">
        <v>10080</v>
      </c>
      <c r="E288" s="37" t="s">
        <v>1901</v>
      </c>
      <c r="F288" s="192" t="s">
        <v>1902</v>
      </c>
      <c r="G288" s="39" t="s">
        <v>1903</v>
      </c>
      <c r="H288" s="28" t="s">
        <v>1896</v>
      </c>
      <c r="I288" s="29">
        <v>10075</v>
      </c>
      <c r="J288" s="37" t="s">
        <v>1904</v>
      </c>
      <c r="K288" s="39" t="s">
        <v>1905</v>
      </c>
      <c r="M288" t="s">
        <v>1899</v>
      </c>
    </row>
    <row r="289" spans="1:13" ht="30" x14ac:dyDescent="0.25">
      <c r="A289" s="119"/>
      <c r="B289" s="279" t="s">
        <v>1906</v>
      </c>
      <c r="C289" s="254" t="s">
        <v>573</v>
      </c>
      <c r="D289" s="322">
        <v>10080</v>
      </c>
      <c r="E289" s="322" t="s">
        <v>1907</v>
      </c>
      <c r="F289" s="329" t="s">
        <v>1906</v>
      </c>
      <c r="G289" s="329" t="s">
        <v>1908</v>
      </c>
      <c r="H289" s="28" t="s">
        <v>1732</v>
      </c>
      <c r="I289" s="29"/>
      <c r="J289" s="37"/>
      <c r="K289" s="39"/>
      <c r="M289" t="s">
        <v>1899</v>
      </c>
    </row>
    <row r="290" spans="1:13" ht="30" x14ac:dyDescent="0.25">
      <c r="A290" s="222" t="s">
        <v>296</v>
      </c>
      <c r="B290" s="16" t="s">
        <v>1909</v>
      </c>
      <c r="C290" s="16" t="s">
        <v>573</v>
      </c>
      <c r="D290" s="37">
        <v>10080</v>
      </c>
      <c r="E290" s="37" t="s">
        <v>1910</v>
      </c>
      <c r="F290" s="39" t="s">
        <v>1911</v>
      </c>
      <c r="G290" s="39" t="s">
        <v>1912</v>
      </c>
      <c r="H290" s="29" t="s">
        <v>1913</v>
      </c>
      <c r="I290" s="29">
        <v>10075</v>
      </c>
      <c r="J290" s="37" t="s">
        <v>1914</v>
      </c>
      <c r="K290" s="39"/>
      <c r="M290" t="s">
        <v>1915</v>
      </c>
    </row>
    <row r="291" spans="1:13" ht="75" x14ac:dyDescent="0.25">
      <c r="A291" s="119"/>
      <c r="B291" s="17" t="s">
        <v>1916</v>
      </c>
      <c r="D291" s="37">
        <v>10080</v>
      </c>
      <c r="E291" s="37" t="s">
        <v>1917</v>
      </c>
      <c r="F291" s="39" t="s">
        <v>1916</v>
      </c>
      <c r="G291" s="349" t="s">
        <v>1918</v>
      </c>
      <c r="H291" s="29" t="s">
        <v>1628</v>
      </c>
      <c r="I291" s="29">
        <v>10075</v>
      </c>
      <c r="J291" s="37" t="s">
        <v>1919</v>
      </c>
      <c r="K291" s="39"/>
      <c r="M291" t="s">
        <v>1915</v>
      </c>
    </row>
    <row r="292" spans="1:13" ht="30" x14ac:dyDescent="0.25">
      <c r="A292" s="119"/>
      <c r="B292" s="279" t="s">
        <v>1920</v>
      </c>
      <c r="C292" s="254" t="s">
        <v>573</v>
      </c>
      <c r="D292" s="210">
        <v>10080</v>
      </c>
      <c r="E292" s="322" t="s">
        <v>1921</v>
      </c>
      <c r="F292" s="329" t="s">
        <v>1920</v>
      </c>
      <c r="G292" s="329" t="s">
        <v>1922</v>
      </c>
      <c r="H292" s="28" t="s">
        <v>1732</v>
      </c>
      <c r="I292" s="29"/>
      <c r="J292" s="37"/>
      <c r="K292" s="39"/>
      <c r="M292" t="s">
        <v>1915</v>
      </c>
    </row>
    <row r="293" spans="1:13" ht="30" x14ac:dyDescent="0.25">
      <c r="A293" s="119" t="s">
        <v>45</v>
      </c>
      <c r="B293" s="282" t="s">
        <v>1923</v>
      </c>
      <c r="C293" s="255" t="s">
        <v>1734</v>
      </c>
      <c r="D293" s="29">
        <v>10080</v>
      </c>
      <c r="E293" s="37" t="s">
        <v>1924</v>
      </c>
      <c r="F293" s="228" t="s">
        <v>1925</v>
      </c>
      <c r="G293" s="39" t="s">
        <v>1926</v>
      </c>
      <c r="H293" s="29" t="s">
        <v>1927</v>
      </c>
      <c r="I293" s="29">
        <v>10075</v>
      </c>
      <c r="J293" s="37"/>
      <c r="K293" s="196" t="s">
        <v>1928</v>
      </c>
      <c r="M293" t="s">
        <v>1915</v>
      </c>
    </row>
    <row r="294" spans="1:13" ht="30" x14ac:dyDescent="0.25">
      <c r="A294" s="119" t="s">
        <v>16</v>
      </c>
      <c r="B294" s="282" t="s">
        <v>1929</v>
      </c>
      <c r="C294" s="255" t="s">
        <v>1734</v>
      </c>
      <c r="D294" s="29">
        <v>10080</v>
      </c>
      <c r="E294" s="37" t="s">
        <v>1930</v>
      </c>
      <c r="F294" s="228" t="s">
        <v>1931</v>
      </c>
      <c r="G294" s="39" t="s">
        <v>1932</v>
      </c>
      <c r="H294" s="29" t="s">
        <v>1927</v>
      </c>
      <c r="I294" s="29">
        <v>10075</v>
      </c>
      <c r="J294" s="37"/>
      <c r="K294" s="39" t="s">
        <v>1933</v>
      </c>
      <c r="M294" t="s">
        <v>1915</v>
      </c>
    </row>
    <row r="295" spans="1:13" ht="45" x14ac:dyDescent="0.25">
      <c r="A295" s="274" t="s">
        <v>47</v>
      </c>
      <c r="B295" s="283" t="s">
        <v>1934</v>
      </c>
      <c r="C295" s="255" t="s">
        <v>573</v>
      </c>
      <c r="D295" s="29">
        <v>10080</v>
      </c>
      <c r="E295" s="37" t="s">
        <v>1935</v>
      </c>
      <c r="F295" s="228" t="s">
        <v>1936</v>
      </c>
      <c r="G295" s="350" t="s">
        <v>1937</v>
      </c>
      <c r="H295" s="28" t="s">
        <v>1938</v>
      </c>
      <c r="I295" s="29">
        <v>10075</v>
      </c>
      <c r="J295" s="37"/>
      <c r="K295" s="39"/>
      <c r="M295" t="s">
        <v>1939</v>
      </c>
    </row>
    <row r="296" spans="1:13" ht="30" x14ac:dyDescent="0.25">
      <c r="A296" s="30" t="s">
        <v>250</v>
      </c>
      <c r="B296" s="16" t="s">
        <v>1940</v>
      </c>
      <c r="C296" s="16" t="s">
        <v>1335</v>
      </c>
      <c r="D296" s="29">
        <v>10080</v>
      </c>
      <c r="E296" s="29" t="s">
        <v>1941</v>
      </c>
      <c r="F296" s="54" t="s">
        <v>1942</v>
      </c>
      <c r="G296" s="28" t="s">
        <v>1943</v>
      </c>
      <c r="H296" s="29" t="s">
        <v>1944</v>
      </c>
      <c r="I296" s="29">
        <v>10075</v>
      </c>
      <c r="J296" s="29"/>
      <c r="K296" s="28" t="s">
        <v>1945</v>
      </c>
      <c r="M296" s="19" t="s">
        <v>1939</v>
      </c>
    </row>
    <row r="297" spans="1:13" ht="30" x14ac:dyDescent="0.25">
      <c r="A297" s="66" t="s">
        <v>428</v>
      </c>
      <c r="B297" s="170" t="s">
        <v>1946</v>
      </c>
      <c r="C297" s="16" t="s">
        <v>640</v>
      </c>
      <c r="D297" s="29">
        <v>10080</v>
      </c>
      <c r="E297" s="29" t="s">
        <v>1947</v>
      </c>
      <c r="F297" s="54" t="s">
        <v>1948</v>
      </c>
      <c r="G297" s="28" t="s">
        <v>1949</v>
      </c>
      <c r="H297" s="28" t="s">
        <v>1950</v>
      </c>
      <c r="I297" s="29">
        <v>10075</v>
      </c>
      <c r="J297" s="29"/>
      <c r="K297" s="28"/>
      <c r="M297" s="19" t="s">
        <v>1939</v>
      </c>
    </row>
    <row r="298" spans="1:13" ht="60" x14ac:dyDescent="0.25">
      <c r="A298" s="66" t="s">
        <v>249</v>
      </c>
      <c r="B298" s="170" t="s">
        <v>1951</v>
      </c>
      <c r="C298" s="16" t="s">
        <v>640</v>
      </c>
      <c r="D298" s="29">
        <v>10080</v>
      </c>
      <c r="E298" s="29" t="s">
        <v>1952</v>
      </c>
      <c r="F298" s="54" t="s">
        <v>1953</v>
      </c>
      <c r="G298" s="28" t="s">
        <v>1954</v>
      </c>
      <c r="H298" s="28" t="s">
        <v>644</v>
      </c>
      <c r="I298" s="29">
        <v>10075</v>
      </c>
      <c r="J298" s="29"/>
      <c r="K298" s="28"/>
    </row>
    <row r="299" spans="1:13" ht="45" x14ac:dyDescent="0.25">
      <c r="A299" s="30"/>
      <c r="B299" s="17" t="s">
        <v>1955</v>
      </c>
      <c r="C299" t="s">
        <v>1740</v>
      </c>
      <c r="D299" s="29">
        <v>10080</v>
      </c>
      <c r="E299" s="29" t="s">
        <v>1956</v>
      </c>
      <c r="F299" s="28" t="s">
        <v>1957</v>
      </c>
      <c r="G299" s="28" t="s">
        <v>1958</v>
      </c>
      <c r="H299" s="29" t="s">
        <v>1959</v>
      </c>
      <c r="I299" s="29">
        <v>10075</v>
      </c>
      <c r="J299" s="29" t="s">
        <v>1960</v>
      </c>
      <c r="K299" s="28"/>
    </row>
    <row r="300" spans="1:13" ht="60" x14ac:dyDescent="0.25">
      <c r="A300" s="119"/>
      <c r="B300" s="183" t="s">
        <v>1961</v>
      </c>
      <c r="C300" s="183" t="s">
        <v>849</v>
      </c>
      <c r="D300" s="184">
        <v>10080</v>
      </c>
      <c r="E300" s="184" t="s">
        <v>1962</v>
      </c>
      <c r="F300" s="232" t="s">
        <v>1963</v>
      </c>
      <c r="G300" s="232" t="s">
        <v>1964</v>
      </c>
      <c r="H300" s="29" t="s">
        <v>1965</v>
      </c>
      <c r="I300" s="29">
        <v>10075</v>
      </c>
      <c r="J300" s="37" t="s">
        <v>1966</v>
      </c>
      <c r="K300" s="39"/>
    </row>
    <row r="301" spans="1:13" ht="30" x14ac:dyDescent="0.25">
      <c r="A301" s="119" t="s">
        <v>78</v>
      </c>
      <c r="B301" s="255" t="s">
        <v>1967</v>
      </c>
      <c r="C301" s="255" t="s">
        <v>1734</v>
      </c>
      <c r="D301" s="29">
        <v>10080</v>
      </c>
      <c r="E301" s="29" t="s">
        <v>1968</v>
      </c>
      <c r="F301" s="54" t="s">
        <v>1969</v>
      </c>
      <c r="G301" s="28" t="s">
        <v>1970</v>
      </c>
      <c r="H301" s="29" t="s">
        <v>1971</v>
      </c>
      <c r="I301" s="29">
        <v>10075</v>
      </c>
      <c r="J301" s="37"/>
      <c r="K301" s="39" t="s">
        <v>1972</v>
      </c>
    </row>
    <row r="302" spans="1:13" ht="60" x14ac:dyDescent="0.25">
      <c r="A302" s="119" t="s">
        <v>54</v>
      </c>
      <c r="B302" s="170" t="s">
        <v>1973</v>
      </c>
      <c r="C302" s="16" t="s">
        <v>573</v>
      </c>
      <c r="D302" s="29">
        <v>10080</v>
      </c>
      <c r="E302" s="29" t="s">
        <v>1974</v>
      </c>
      <c r="F302" s="54" t="s">
        <v>1975</v>
      </c>
      <c r="G302" s="28" t="s">
        <v>1976</v>
      </c>
      <c r="H302" s="29" t="s">
        <v>1432</v>
      </c>
      <c r="I302" s="29">
        <v>10075</v>
      </c>
      <c r="J302" s="37"/>
      <c r="K302" s="39" t="s">
        <v>1977</v>
      </c>
    </row>
    <row r="303" spans="1:13" ht="30" x14ac:dyDescent="0.25">
      <c r="A303" s="30" t="s">
        <v>46</v>
      </c>
      <c r="B303" s="283" t="s">
        <v>1978</v>
      </c>
      <c r="C303" s="255" t="s">
        <v>573</v>
      </c>
      <c r="D303" s="29">
        <v>10080</v>
      </c>
      <c r="E303" s="29" t="s">
        <v>1979</v>
      </c>
      <c r="F303" s="54" t="s">
        <v>1980</v>
      </c>
      <c r="G303" s="16" t="s">
        <v>1981</v>
      </c>
      <c r="H303" s="29" t="s">
        <v>1982</v>
      </c>
      <c r="I303" s="29">
        <v>10075</v>
      </c>
      <c r="J303" s="29"/>
      <c r="K303" s="28" t="s">
        <v>1983</v>
      </c>
    </row>
    <row r="304" spans="1:13" ht="45" x14ac:dyDescent="0.25">
      <c r="A304" s="30"/>
      <c r="D304" s="29">
        <v>10080</v>
      </c>
      <c r="E304" s="29" t="s">
        <v>1984</v>
      </c>
      <c r="F304" s="28" t="s">
        <v>1985</v>
      </c>
      <c r="G304" s="28" t="s">
        <v>1986</v>
      </c>
      <c r="H304" s="29" t="s">
        <v>1987</v>
      </c>
      <c r="I304" s="29"/>
      <c r="J304" s="29"/>
      <c r="K304" s="28"/>
    </row>
    <row r="305" spans="1:11" ht="30" x14ac:dyDescent="0.25">
      <c r="A305" s="30" t="s">
        <v>162</v>
      </c>
      <c r="B305" s="255" t="s">
        <v>1988</v>
      </c>
      <c r="C305" s="255" t="s">
        <v>1734</v>
      </c>
      <c r="D305" s="29">
        <v>10080</v>
      </c>
      <c r="E305" s="29" t="s">
        <v>1989</v>
      </c>
      <c r="F305" s="54" t="s">
        <v>1990</v>
      </c>
      <c r="G305" s="28" t="s">
        <v>1991</v>
      </c>
      <c r="H305" s="29" t="s">
        <v>1927</v>
      </c>
      <c r="I305" s="29">
        <v>10075</v>
      </c>
      <c r="J305" s="29"/>
      <c r="K305" s="28" t="s">
        <v>1992</v>
      </c>
    </row>
    <row r="306" spans="1:11" ht="30" x14ac:dyDescent="0.25">
      <c r="A306" s="119" t="s">
        <v>158</v>
      </c>
      <c r="B306" s="16" t="s">
        <v>1993</v>
      </c>
      <c r="C306" s="16" t="s">
        <v>849</v>
      </c>
      <c r="D306" s="37">
        <v>10080</v>
      </c>
      <c r="E306" s="29" t="s">
        <v>1994</v>
      </c>
      <c r="F306" s="54" t="s">
        <v>1995</v>
      </c>
      <c r="G306" s="28" t="s">
        <v>1996</v>
      </c>
      <c r="H306" s="28" t="s">
        <v>1997</v>
      </c>
      <c r="I306" s="29">
        <v>10075</v>
      </c>
      <c r="J306" s="37" t="s">
        <v>1998</v>
      </c>
      <c r="K306" s="39" t="s">
        <v>855</v>
      </c>
    </row>
    <row r="307" spans="1:11" x14ac:dyDescent="0.25">
      <c r="A307" s="30"/>
      <c r="B307" s="13" t="s">
        <v>1999</v>
      </c>
      <c r="C307" s="17" t="s">
        <v>673</v>
      </c>
      <c r="D307" s="29">
        <v>10080</v>
      </c>
      <c r="E307" s="29" t="s">
        <v>2000</v>
      </c>
      <c r="F307" s="28" t="s">
        <v>2001</v>
      </c>
      <c r="G307" s="16" t="s">
        <v>2002</v>
      </c>
      <c r="H307" s="109" t="s">
        <v>2003</v>
      </c>
      <c r="I307" s="29"/>
      <c r="J307" s="29"/>
      <c r="K307" s="28" t="s">
        <v>2004</v>
      </c>
    </row>
    <row r="308" spans="1:11" ht="45" x14ac:dyDescent="0.25">
      <c r="A308" s="266" t="s">
        <v>60</v>
      </c>
      <c r="B308" s="53" t="s">
        <v>2005</v>
      </c>
      <c r="C308" s="294" t="s">
        <v>573</v>
      </c>
      <c r="D308" s="231">
        <v>10080</v>
      </c>
      <c r="E308" s="29" t="s">
        <v>2006</v>
      </c>
      <c r="F308" s="106" t="s">
        <v>2007</v>
      </c>
      <c r="G308" s="165" t="s">
        <v>2008</v>
      </c>
      <c r="H308" s="165" t="s">
        <v>2009</v>
      </c>
      <c r="I308" s="29">
        <v>10075</v>
      </c>
      <c r="J308" s="29"/>
      <c r="K308" s="28"/>
    </row>
    <row r="309" spans="1:11" ht="30" x14ac:dyDescent="0.25">
      <c r="A309" s="30" t="s">
        <v>59</v>
      </c>
      <c r="B309" s="282" t="s">
        <v>2010</v>
      </c>
      <c r="C309" s="255" t="s">
        <v>1734</v>
      </c>
      <c r="D309" s="29">
        <v>10080</v>
      </c>
      <c r="E309" s="29" t="s">
        <v>2011</v>
      </c>
      <c r="F309" s="54" t="s">
        <v>2012</v>
      </c>
      <c r="G309" s="28" t="s">
        <v>2013</v>
      </c>
      <c r="H309" s="29" t="s">
        <v>1971</v>
      </c>
      <c r="I309" s="29">
        <v>10075</v>
      </c>
      <c r="J309" s="29"/>
      <c r="K309" s="28" t="s">
        <v>2014</v>
      </c>
    </row>
    <row r="310" spans="1:11" ht="30" x14ac:dyDescent="0.25">
      <c r="A310" s="30" t="s">
        <v>336</v>
      </c>
      <c r="B310" s="181" t="s">
        <v>2015</v>
      </c>
      <c r="C310" s="181" t="s">
        <v>573</v>
      </c>
      <c r="D310" s="29">
        <v>10080</v>
      </c>
      <c r="E310" s="29" t="s">
        <v>2016</v>
      </c>
      <c r="F310" s="165" t="s">
        <v>2017</v>
      </c>
      <c r="G310" s="28" t="s">
        <v>2018</v>
      </c>
      <c r="H310" s="165" t="s">
        <v>2019</v>
      </c>
      <c r="I310" s="29">
        <v>10075</v>
      </c>
      <c r="J310" s="29"/>
      <c r="K310" s="28" t="s">
        <v>2020</v>
      </c>
    </row>
    <row r="311" spans="1:11" ht="45" x14ac:dyDescent="0.25">
      <c r="A311" s="30" t="s">
        <v>308</v>
      </c>
      <c r="B311" s="17" t="s">
        <v>2021</v>
      </c>
      <c r="C311" s="17" t="s">
        <v>849</v>
      </c>
      <c r="D311" s="29">
        <v>10080</v>
      </c>
      <c r="E311" s="29" t="s">
        <v>2022</v>
      </c>
      <c r="F311" s="28" t="s">
        <v>2023</v>
      </c>
      <c r="G311" s="28" t="s">
        <v>2024</v>
      </c>
      <c r="H311" s="28" t="s">
        <v>2025</v>
      </c>
      <c r="I311" s="29">
        <v>10075</v>
      </c>
      <c r="J311" s="109" t="s">
        <v>2026</v>
      </c>
      <c r="K311" s="28"/>
    </row>
    <row r="312" spans="1:11" ht="30" x14ac:dyDescent="0.25">
      <c r="A312" s="30"/>
      <c r="B312" s="17" t="s">
        <v>2027</v>
      </c>
      <c r="C312" t="s">
        <v>573</v>
      </c>
      <c r="D312" s="29"/>
      <c r="E312" s="29" t="s">
        <v>2028</v>
      </c>
      <c r="F312" s="28" t="s">
        <v>2029</v>
      </c>
      <c r="G312" s="28" t="s">
        <v>2030</v>
      </c>
      <c r="H312" s="29" t="s">
        <v>2031</v>
      </c>
      <c r="I312" s="29"/>
      <c r="J312" s="29"/>
      <c r="K312" s="28"/>
    </row>
    <row r="313" spans="1:11" ht="30" x14ac:dyDescent="0.25">
      <c r="A313" s="30"/>
      <c r="B313" s="17" t="s">
        <v>2032</v>
      </c>
      <c r="C313" t="s">
        <v>573</v>
      </c>
      <c r="D313" s="29"/>
      <c r="E313" s="29" t="s">
        <v>2033</v>
      </c>
      <c r="F313" s="28" t="s">
        <v>2034</v>
      </c>
      <c r="G313" s="28" t="s">
        <v>2035</v>
      </c>
      <c r="H313" s="29" t="s">
        <v>2031</v>
      </c>
      <c r="I313" s="29"/>
      <c r="J313" s="29"/>
      <c r="K313" s="28"/>
    </row>
    <row r="314" spans="1:11" ht="45" x14ac:dyDescent="0.25">
      <c r="A314" s="30" t="s">
        <v>304</v>
      </c>
      <c r="B314" s="16" t="s">
        <v>2036</v>
      </c>
      <c r="C314" s="105" t="s">
        <v>1611</v>
      </c>
      <c r="D314" s="29">
        <v>10080</v>
      </c>
      <c r="E314" s="29" t="s">
        <v>2037</v>
      </c>
      <c r="F314" s="28" t="s">
        <v>2038</v>
      </c>
      <c r="G314" s="28" t="s">
        <v>2039</v>
      </c>
      <c r="H314" s="28" t="s">
        <v>2040</v>
      </c>
      <c r="I314" s="29">
        <v>10075</v>
      </c>
      <c r="J314" s="29" t="s">
        <v>2041</v>
      </c>
      <c r="K314" s="28"/>
    </row>
    <row r="315" spans="1:11" ht="30" x14ac:dyDescent="0.25">
      <c r="A315" s="30"/>
      <c r="B315" s="17" t="s">
        <v>2042</v>
      </c>
      <c r="C315" s="13" t="s">
        <v>573</v>
      </c>
      <c r="D315" s="29">
        <v>10080</v>
      </c>
      <c r="E315" s="29" t="s">
        <v>2043</v>
      </c>
      <c r="F315" s="28" t="s">
        <v>2044</v>
      </c>
      <c r="G315" s="28" t="s">
        <v>2045</v>
      </c>
      <c r="H315" s="29" t="s">
        <v>1662</v>
      </c>
      <c r="I315" s="29">
        <v>10075</v>
      </c>
      <c r="J315" s="29" t="s">
        <v>2046</v>
      </c>
      <c r="K315" s="28"/>
    </row>
    <row r="316" spans="1:11" ht="30" x14ac:dyDescent="0.25">
      <c r="A316" s="42" t="s">
        <v>290</v>
      </c>
      <c r="B316" s="16" t="s">
        <v>2047</v>
      </c>
      <c r="C316" s="181" t="s">
        <v>573</v>
      </c>
      <c r="D316" s="29">
        <v>10080</v>
      </c>
      <c r="E316" s="29" t="s">
        <v>2048</v>
      </c>
      <c r="F316" s="28" t="s">
        <v>2049</v>
      </c>
      <c r="G316" s="28" t="s">
        <v>2050</v>
      </c>
      <c r="H316" s="28" t="s">
        <v>1757</v>
      </c>
      <c r="I316" s="29">
        <v>10075</v>
      </c>
      <c r="J316" s="29" t="s">
        <v>2051</v>
      </c>
      <c r="K316" s="28"/>
    </row>
    <row r="317" spans="1:11" ht="30" x14ac:dyDescent="0.25">
      <c r="A317" s="30"/>
      <c r="D317" s="29"/>
      <c r="E317" s="29" t="s">
        <v>2052</v>
      </c>
      <c r="F317" s="28" t="s">
        <v>2049</v>
      </c>
      <c r="G317" s="28" t="s">
        <v>2050</v>
      </c>
      <c r="H317" s="28" t="s">
        <v>2053</v>
      </c>
      <c r="I317" s="29">
        <v>10080</v>
      </c>
      <c r="J317" s="29"/>
      <c r="K317" s="28"/>
    </row>
    <row r="318" spans="1:11" ht="30" x14ac:dyDescent="0.25">
      <c r="A318" s="42" t="s">
        <v>298</v>
      </c>
      <c r="B318" s="16" t="s">
        <v>2054</v>
      </c>
      <c r="C318" s="16" t="s">
        <v>573</v>
      </c>
      <c r="D318" s="29">
        <v>10080</v>
      </c>
      <c r="E318" s="29" t="s">
        <v>2055</v>
      </c>
      <c r="F318" s="28" t="s">
        <v>2056</v>
      </c>
      <c r="G318" s="28" t="s">
        <v>2057</v>
      </c>
      <c r="H318" s="28" t="s">
        <v>2058</v>
      </c>
      <c r="I318" s="29">
        <v>10075</v>
      </c>
      <c r="J318" s="29" t="s">
        <v>2059</v>
      </c>
      <c r="K318" s="28"/>
    </row>
    <row r="319" spans="1:11" ht="30" x14ac:dyDescent="0.25">
      <c r="A319" s="42" t="s">
        <v>283</v>
      </c>
      <c r="B319" s="16" t="s">
        <v>2060</v>
      </c>
      <c r="C319" s="16" t="s">
        <v>1335</v>
      </c>
      <c r="D319" s="29">
        <v>10080</v>
      </c>
      <c r="E319" s="29" t="s">
        <v>2061</v>
      </c>
      <c r="F319" s="54" t="s">
        <v>2062</v>
      </c>
      <c r="G319" s="28" t="s">
        <v>2063</v>
      </c>
      <c r="H319" s="29" t="s">
        <v>2064</v>
      </c>
      <c r="I319" s="29">
        <v>10075</v>
      </c>
      <c r="J319" s="29" t="s">
        <v>2065</v>
      </c>
      <c r="K319" s="28" t="s">
        <v>2066</v>
      </c>
    </row>
    <row r="320" spans="1:11" ht="30" x14ac:dyDescent="0.25">
      <c r="A320" s="30"/>
      <c r="D320" s="29"/>
      <c r="E320" s="29" t="s">
        <v>2067</v>
      </c>
      <c r="F320" s="28" t="s">
        <v>2068</v>
      </c>
      <c r="G320" s="28" t="s">
        <v>2069</v>
      </c>
      <c r="H320" s="28" t="s">
        <v>2053</v>
      </c>
      <c r="I320" s="29">
        <v>10080</v>
      </c>
      <c r="J320" s="29"/>
      <c r="K320" s="28"/>
    </row>
    <row r="321" spans="1:11" ht="30" x14ac:dyDescent="0.25">
      <c r="A321" s="30"/>
      <c r="D321" s="29"/>
      <c r="E321" s="29" t="s">
        <v>2070</v>
      </c>
      <c r="F321" s="28" t="s">
        <v>2071</v>
      </c>
      <c r="G321" s="28" t="s">
        <v>2072</v>
      </c>
      <c r="H321" s="16" t="s">
        <v>2053</v>
      </c>
      <c r="I321" s="29">
        <v>10080</v>
      </c>
      <c r="J321" s="29"/>
      <c r="K321" s="28"/>
    </row>
    <row r="322" spans="1:11" ht="30" x14ac:dyDescent="0.25">
      <c r="A322" s="42" t="s">
        <v>295</v>
      </c>
      <c r="B322" s="16" t="s">
        <v>2073</v>
      </c>
      <c r="C322" s="215" t="s">
        <v>573</v>
      </c>
      <c r="D322" s="29">
        <v>10080</v>
      </c>
      <c r="E322" s="29" t="s">
        <v>2074</v>
      </c>
      <c r="F322" s="28" t="s">
        <v>2075</v>
      </c>
      <c r="G322" s="28" t="s">
        <v>2076</v>
      </c>
      <c r="H322" s="16" t="s">
        <v>2058</v>
      </c>
      <c r="I322" s="29">
        <v>10075</v>
      </c>
      <c r="J322" s="29" t="s">
        <v>2077</v>
      </c>
      <c r="K322" s="28"/>
    </row>
    <row r="323" spans="1:11" ht="45" x14ac:dyDescent="0.25">
      <c r="A323" s="30" t="s">
        <v>294</v>
      </c>
      <c r="B323" s="16" t="s">
        <v>2078</v>
      </c>
      <c r="C323" s="181" t="s">
        <v>573</v>
      </c>
      <c r="D323" s="29">
        <v>10080</v>
      </c>
      <c r="E323" s="29" t="s">
        <v>2079</v>
      </c>
      <c r="F323" s="28" t="s">
        <v>2080</v>
      </c>
      <c r="G323" s="28" t="s">
        <v>2081</v>
      </c>
      <c r="H323" s="28" t="s">
        <v>1757</v>
      </c>
      <c r="I323" s="29">
        <v>10075</v>
      </c>
      <c r="J323" s="29" t="s">
        <v>2082</v>
      </c>
      <c r="K323" s="28" t="s">
        <v>2083</v>
      </c>
    </row>
    <row r="324" spans="1:11" ht="30" x14ac:dyDescent="0.25">
      <c r="A324" s="30" t="s">
        <v>288</v>
      </c>
      <c r="B324" s="16" t="s">
        <v>2084</v>
      </c>
      <c r="C324" s="181" t="s">
        <v>573</v>
      </c>
      <c r="D324" s="29">
        <v>10080</v>
      </c>
      <c r="E324" s="29" t="s">
        <v>2085</v>
      </c>
      <c r="F324" s="28" t="s">
        <v>2086</v>
      </c>
      <c r="G324" s="28" t="s">
        <v>2087</v>
      </c>
      <c r="H324" s="28" t="s">
        <v>1757</v>
      </c>
      <c r="I324" s="29">
        <v>10075</v>
      </c>
      <c r="J324" s="29" t="s">
        <v>2088</v>
      </c>
      <c r="K324" s="28"/>
    </row>
    <row r="325" spans="1:11" ht="30" x14ac:dyDescent="0.25">
      <c r="A325" s="30"/>
      <c r="B325" s="13" t="s">
        <v>2089</v>
      </c>
      <c r="C325" t="s">
        <v>1740</v>
      </c>
      <c r="D325" s="29">
        <v>10080</v>
      </c>
      <c r="E325" s="29" t="s">
        <v>2090</v>
      </c>
      <c r="F325" s="28" t="s">
        <v>2091</v>
      </c>
      <c r="G325" s="28" t="s">
        <v>2092</v>
      </c>
      <c r="H325" s="29" t="s">
        <v>2093</v>
      </c>
      <c r="I325" s="29">
        <v>10075</v>
      </c>
      <c r="J325" s="29" t="s">
        <v>2094</v>
      </c>
      <c r="K325" s="28"/>
    </row>
    <row r="326" spans="1:11" ht="45" x14ac:dyDescent="0.25">
      <c r="A326" s="30"/>
      <c r="B326" s="17" t="s">
        <v>2095</v>
      </c>
      <c r="C326" s="10"/>
      <c r="D326" s="28"/>
      <c r="E326" s="28" t="s">
        <v>2096</v>
      </c>
      <c r="F326" s="28" t="s">
        <v>2097</v>
      </c>
      <c r="G326" s="28" t="s">
        <v>2098</v>
      </c>
      <c r="H326" s="28"/>
      <c r="I326" s="28"/>
      <c r="J326" s="28"/>
      <c r="K326" s="28"/>
    </row>
    <row r="327" spans="1:11" ht="45" x14ac:dyDescent="0.25">
      <c r="A327" s="30"/>
      <c r="B327" s="17" t="s">
        <v>2099</v>
      </c>
      <c r="C327" s="10"/>
      <c r="D327" s="28"/>
      <c r="E327" s="28" t="s">
        <v>2100</v>
      </c>
      <c r="F327" s="28" t="s">
        <v>2101</v>
      </c>
      <c r="G327" s="28" t="s">
        <v>2102</v>
      </c>
      <c r="H327" s="28"/>
      <c r="I327" s="28"/>
      <c r="J327" s="28"/>
      <c r="K327" s="28"/>
    </row>
    <row r="328" spans="1:11" ht="30" x14ac:dyDescent="0.25">
      <c r="A328" s="30" t="s">
        <v>137</v>
      </c>
      <c r="B328" s="16" t="s">
        <v>2103</v>
      </c>
      <c r="C328" s="16" t="s">
        <v>573</v>
      </c>
      <c r="D328" s="29">
        <v>10080</v>
      </c>
      <c r="E328" s="29" t="s">
        <v>2104</v>
      </c>
      <c r="F328" s="38" t="s">
        <v>2105</v>
      </c>
      <c r="G328" s="28" t="s">
        <v>2106</v>
      </c>
      <c r="H328" s="28" t="s">
        <v>1890</v>
      </c>
      <c r="I328" s="29">
        <v>10075</v>
      </c>
      <c r="J328" s="29"/>
      <c r="K328" s="28" t="s">
        <v>2107</v>
      </c>
    </row>
    <row r="329" spans="1:11" ht="45" x14ac:dyDescent="0.25">
      <c r="A329" s="30" t="s">
        <v>55</v>
      </c>
      <c r="B329" s="170" t="s">
        <v>2108</v>
      </c>
      <c r="C329" s="16"/>
      <c r="D329" s="29">
        <v>10080</v>
      </c>
      <c r="E329" s="29" t="s">
        <v>2109</v>
      </c>
      <c r="F329" s="54" t="s">
        <v>2110</v>
      </c>
      <c r="G329" s="28" t="s">
        <v>2111</v>
      </c>
      <c r="H329" s="28" t="s">
        <v>2112</v>
      </c>
      <c r="I329" s="29">
        <v>10075</v>
      </c>
      <c r="J329" s="29"/>
      <c r="K329" s="28" t="s">
        <v>2113</v>
      </c>
    </row>
    <row r="330" spans="1:11" ht="30" x14ac:dyDescent="0.25">
      <c r="A330" s="30" t="s">
        <v>135</v>
      </c>
      <c r="B330" s="16" t="s">
        <v>2114</v>
      </c>
      <c r="C330" s="16" t="s">
        <v>849</v>
      </c>
      <c r="D330" s="29">
        <v>10080</v>
      </c>
      <c r="E330" s="28" t="s">
        <v>2115</v>
      </c>
      <c r="F330" s="54" t="s">
        <v>2116</v>
      </c>
      <c r="G330" s="28" t="s">
        <v>2117</v>
      </c>
      <c r="H330" s="28" t="s">
        <v>2118</v>
      </c>
      <c r="I330" s="29">
        <v>10075</v>
      </c>
      <c r="J330" s="29" t="s">
        <v>2119</v>
      </c>
      <c r="K330" s="28" t="s">
        <v>855</v>
      </c>
    </row>
    <row r="331" spans="1:11" ht="45" x14ac:dyDescent="0.25">
      <c r="A331" s="30"/>
      <c r="B331" s="17" t="s">
        <v>2120</v>
      </c>
      <c r="C331" t="s">
        <v>573</v>
      </c>
      <c r="D331" s="29">
        <v>10080</v>
      </c>
      <c r="E331" s="29" t="s">
        <v>2121</v>
      </c>
      <c r="F331" s="28" t="s">
        <v>2122</v>
      </c>
      <c r="G331" s="28" t="s">
        <v>2123</v>
      </c>
      <c r="H331" s="29" t="s">
        <v>2124</v>
      </c>
      <c r="I331" s="29">
        <v>10075</v>
      </c>
      <c r="J331" s="29" t="s">
        <v>2125</v>
      </c>
      <c r="K331" s="28"/>
    </row>
    <row r="332" spans="1:11" ht="45" x14ac:dyDescent="0.25">
      <c r="A332" s="30"/>
      <c r="B332" s="17" t="s">
        <v>2126</v>
      </c>
      <c r="C332" t="s">
        <v>1740</v>
      </c>
      <c r="D332" s="29">
        <v>10080</v>
      </c>
      <c r="E332" s="29" t="s">
        <v>2127</v>
      </c>
      <c r="F332" s="28" t="s">
        <v>2128</v>
      </c>
      <c r="G332" s="28" t="s">
        <v>2129</v>
      </c>
      <c r="H332" s="29" t="s">
        <v>2130</v>
      </c>
      <c r="I332" s="29">
        <v>10075</v>
      </c>
      <c r="J332" s="29" t="s">
        <v>2131</v>
      </c>
      <c r="K332" s="28"/>
    </row>
    <row r="333" spans="1:11" ht="45" x14ac:dyDescent="0.25">
      <c r="A333" s="30"/>
      <c r="B333" s="17" t="s">
        <v>2132</v>
      </c>
      <c r="C333" t="s">
        <v>573</v>
      </c>
      <c r="D333" s="29">
        <v>10080</v>
      </c>
      <c r="E333" s="29" t="s">
        <v>2133</v>
      </c>
      <c r="F333" s="28" t="s">
        <v>2134</v>
      </c>
      <c r="G333" s="28" t="s">
        <v>2135</v>
      </c>
      <c r="H333" s="29" t="s">
        <v>2124</v>
      </c>
      <c r="I333" s="29">
        <v>10075</v>
      </c>
      <c r="J333" s="29" t="s">
        <v>2136</v>
      </c>
      <c r="K333" s="28"/>
    </row>
    <row r="334" spans="1:11" ht="45" x14ac:dyDescent="0.25">
      <c r="A334" s="30"/>
      <c r="B334" s="17" t="s">
        <v>2137</v>
      </c>
      <c r="C334" t="s">
        <v>1740</v>
      </c>
      <c r="D334" s="29">
        <v>10080</v>
      </c>
      <c r="E334" s="29" t="s">
        <v>2138</v>
      </c>
      <c r="F334" s="28" t="s">
        <v>2139</v>
      </c>
      <c r="G334" s="28" t="s">
        <v>2140</v>
      </c>
      <c r="H334" s="29" t="s">
        <v>2141</v>
      </c>
      <c r="I334" s="29"/>
      <c r="J334" s="29"/>
      <c r="K334" s="28"/>
    </row>
    <row r="335" spans="1:11" ht="30" x14ac:dyDescent="0.25">
      <c r="A335" s="30" t="s">
        <v>322</v>
      </c>
      <c r="B335" s="181" t="s">
        <v>2142</v>
      </c>
      <c r="C335" s="181" t="s">
        <v>573</v>
      </c>
      <c r="D335" s="29">
        <v>10080</v>
      </c>
      <c r="E335" s="29" t="s">
        <v>2143</v>
      </c>
      <c r="F335" s="165" t="s">
        <v>2144</v>
      </c>
      <c r="G335" s="28" t="s">
        <v>2145</v>
      </c>
      <c r="H335" s="165" t="s">
        <v>2009</v>
      </c>
      <c r="I335" s="29">
        <v>10075</v>
      </c>
      <c r="J335" s="29"/>
      <c r="K335" s="28" t="s">
        <v>2020</v>
      </c>
    </row>
    <row r="336" spans="1:11" ht="45" x14ac:dyDescent="0.25">
      <c r="A336" s="66" t="s">
        <v>123</v>
      </c>
      <c r="B336" s="16" t="s">
        <v>2146</v>
      </c>
      <c r="C336" s="16" t="s">
        <v>640</v>
      </c>
      <c r="D336" s="29">
        <v>10080</v>
      </c>
      <c r="E336" s="29" t="s">
        <v>2147</v>
      </c>
      <c r="F336" s="48" t="s">
        <v>2148</v>
      </c>
      <c r="G336" s="69" t="s">
        <v>2149</v>
      </c>
      <c r="H336" s="29" t="s">
        <v>2150</v>
      </c>
      <c r="I336" s="29"/>
      <c r="J336" s="29"/>
      <c r="K336" s="118"/>
    </row>
    <row r="337" spans="1:11" ht="30" x14ac:dyDescent="0.25">
      <c r="A337" s="30" t="s">
        <v>79</v>
      </c>
      <c r="B337" s="16" t="s">
        <v>2151</v>
      </c>
      <c r="C337" s="16" t="s">
        <v>849</v>
      </c>
      <c r="D337" s="29">
        <v>10080</v>
      </c>
      <c r="E337" s="29" t="s">
        <v>2152</v>
      </c>
      <c r="F337" s="48" t="s">
        <v>2153</v>
      </c>
      <c r="G337" s="28" t="s">
        <v>2154</v>
      </c>
      <c r="H337" s="29" t="s">
        <v>2155</v>
      </c>
      <c r="I337" s="29">
        <v>10075</v>
      </c>
      <c r="J337" s="29"/>
      <c r="K337" s="28" t="s">
        <v>855</v>
      </c>
    </row>
    <row r="338" spans="1:11" ht="30" x14ac:dyDescent="0.25">
      <c r="A338" s="30" t="s">
        <v>151</v>
      </c>
      <c r="B338" s="16" t="s">
        <v>2156</v>
      </c>
      <c r="C338" s="16" t="s">
        <v>573</v>
      </c>
      <c r="D338" s="29">
        <v>10080</v>
      </c>
      <c r="E338" s="29" t="s">
        <v>2157</v>
      </c>
      <c r="F338" s="48" t="s">
        <v>2158</v>
      </c>
      <c r="G338" s="28" t="s">
        <v>2159</v>
      </c>
      <c r="H338" s="28" t="s">
        <v>1890</v>
      </c>
      <c r="I338" s="29">
        <v>10075</v>
      </c>
      <c r="J338" s="29"/>
      <c r="K338" s="28" t="s">
        <v>2160</v>
      </c>
    </row>
    <row r="339" spans="1:11" ht="45" x14ac:dyDescent="0.25">
      <c r="A339" s="30"/>
      <c r="D339" s="29"/>
      <c r="E339" s="29" t="s">
        <v>2161</v>
      </c>
      <c r="F339" s="16" t="s">
        <v>2162</v>
      </c>
      <c r="G339" s="28" t="s">
        <v>2163</v>
      </c>
      <c r="H339" s="29" t="s">
        <v>1987</v>
      </c>
      <c r="I339" s="29">
        <v>10080</v>
      </c>
      <c r="J339" s="29"/>
      <c r="K339" s="28"/>
    </row>
    <row r="340" spans="1:11" ht="30" x14ac:dyDescent="0.25">
      <c r="A340" s="30"/>
      <c r="D340" s="29"/>
      <c r="E340" s="29" t="s">
        <v>2164</v>
      </c>
      <c r="F340" s="16" t="s">
        <v>2165</v>
      </c>
      <c r="G340" s="242" t="s">
        <v>2166</v>
      </c>
      <c r="H340" s="29" t="s">
        <v>1987</v>
      </c>
      <c r="I340" s="29">
        <v>10080</v>
      </c>
      <c r="J340" s="29"/>
      <c r="K340" s="28"/>
    </row>
    <row r="341" spans="1:11" ht="30" x14ac:dyDescent="0.25">
      <c r="A341" s="30" t="s">
        <v>149</v>
      </c>
      <c r="B341" s="16" t="s">
        <v>2167</v>
      </c>
      <c r="C341" s="16" t="s">
        <v>849</v>
      </c>
      <c r="D341" s="29">
        <v>10080</v>
      </c>
      <c r="E341" s="29" t="s">
        <v>424</v>
      </c>
      <c r="F341" s="16" t="s">
        <v>2168</v>
      </c>
      <c r="G341" s="28" t="s">
        <v>2169</v>
      </c>
      <c r="H341" s="28" t="s">
        <v>1997</v>
      </c>
      <c r="I341" s="29">
        <v>10075</v>
      </c>
      <c r="J341" s="29" t="s">
        <v>2170</v>
      </c>
      <c r="K341" s="28" t="s">
        <v>855</v>
      </c>
    </row>
    <row r="342" spans="1:11" ht="45" x14ac:dyDescent="0.25">
      <c r="A342" s="169" t="s">
        <v>430</v>
      </c>
      <c r="B342" s="167" t="s">
        <v>2171</v>
      </c>
      <c r="C342" s="190" t="s">
        <v>573</v>
      </c>
      <c r="D342" s="169">
        <v>10080</v>
      </c>
      <c r="E342" s="169" t="s">
        <v>2172</v>
      </c>
      <c r="F342" s="167" t="s">
        <v>2173</v>
      </c>
      <c r="G342" s="168" t="s">
        <v>2174</v>
      </c>
      <c r="H342" s="168" t="s">
        <v>2175</v>
      </c>
      <c r="I342" s="169">
        <v>10075</v>
      </c>
      <c r="J342" s="169" t="s">
        <v>2176</v>
      </c>
      <c r="K342" s="28"/>
    </row>
    <row r="343" spans="1:11" ht="30" x14ac:dyDescent="0.25">
      <c r="A343" s="30" t="s">
        <v>145</v>
      </c>
      <c r="B343" s="16" t="s">
        <v>2177</v>
      </c>
      <c r="C343" s="16" t="s">
        <v>1734</v>
      </c>
      <c r="D343" s="29">
        <v>10080</v>
      </c>
      <c r="E343" s="29"/>
      <c r="F343" s="48" t="s">
        <v>2178</v>
      </c>
      <c r="G343" s="28" t="s">
        <v>2179</v>
      </c>
      <c r="H343" s="29" t="s">
        <v>1329</v>
      </c>
      <c r="I343" s="29">
        <v>10075</v>
      </c>
      <c r="J343" s="29"/>
      <c r="K343" s="28"/>
    </row>
    <row r="344" spans="1:11" ht="30" x14ac:dyDescent="0.25">
      <c r="A344" s="124" t="s">
        <v>255</v>
      </c>
      <c r="B344" s="16" t="s">
        <v>2180</v>
      </c>
      <c r="C344" s="16" t="s">
        <v>640</v>
      </c>
      <c r="D344" s="29">
        <v>10080</v>
      </c>
      <c r="E344" s="29" t="s">
        <v>2181</v>
      </c>
      <c r="F344" s="48" t="s">
        <v>2182</v>
      </c>
      <c r="G344" s="28" t="s">
        <v>2183</v>
      </c>
      <c r="H344" s="28" t="s">
        <v>644</v>
      </c>
      <c r="I344" s="29">
        <v>10075</v>
      </c>
      <c r="J344" s="29"/>
      <c r="K344" s="28"/>
    </row>
    <row r="345" spans="1:11" ht="30" x14ac:dyDescent="0.25">
      <c r="A345" s="30"/>
      <c r="B345" s="17" t="s">
        <v>2184</v>
      </c>
      <c r="C345" t="s">
        <v>1740</v>
      </c>
      <c r="D345" s="29">
        <v>10080</v>
      </c>
      <c r="E345" s="29" t="s">
        <v>2185</v>
      </c>
      <c r="F345" s="28" t="s">
        <v>2186</v>
      </c>
      <c r="G345" s="28" t="s">
        <v>2187</v>
      </c>
      <c r="H345" s="29" t="s">
        <v>2130</v>
      </c>
      <c r="I345" s="29">
        <v>10075</v>
      </c>
      <c r="J345" s="29" t="s">
        <v>2188</v>
      </c>
      <c r="K345" s="28"/>
    </row>
    <row r="346" spans="1:11" ht="30" x14ac:dyDescent="0.25">
      <c r="A346" s="30"/>
      <c r="B346" s="17" t="s">
        <v>2189</v>
      </c>
      <c r="C346" t="s">
        <v>1740</v>
      </c>
      <c r="D346" s="29">
        <v>10080</v>
      </c>
      <c r="E346" s="29" t="s">
        <v>2190</v>
      </c>
      <c r="F346" s="28" t="s">
        <v>2191</v>
      </c>
      <c r="G346" s="28" t="s">
        <v>2192</v>
      </c>
      <c r="H346" s="29" t="s">
        <v>2130</v>
      </c>
      <c r="I346" s="29">
        <v>10075</v>
      </c>
      <c r="J346" s="29" t="s">
        <v>2193</v>
      </c>
      <c r="K346" s="28"/>
    </row>
    <row r="347" spans="1:11" ht="30" x14ac:dyDescent="0.25">
      <c r="A347" s="30"/>
      <c r="D347" s="29"/>
      <c r="E347" s="29" t="s">
        <v>2194</v>
      </c>
      <c r="F347" s="28" t="s">
        <v>2195</v>
      </c>
      <c r="G347" s="28" t="s">
        <v>2196</v>
      </c>
      <c r="H347" s="29" t="s">
        <v>911</v>
      </c>
      <c r="I347" s="29">
        <v>10075</v>
      </c>
      <c r="J347" s="29" t="s">
        <v>2197</v>
      </c>
      <c r="K347" s="28"/>
    </row>
    <row r="348" spans="1:11" ht="45" x14ac:dyDescent="0.25">
      <c r="A348" s="30" t="s">
        <v>53</v>
      </c>
      <c r="B348" s="16" t="s">
        <v>2198</v>
      </c>
      <c r="C348" s="16" t="s">
        <v>573</v>
      </c>
      <c r="D348" s="29">
        <v>10080</v>
      </c>
      <c r="E348" s="29"/>
      <c r="F348" s="54" t="s">
        <v>2199</v>
      </c>
      <c r="G348" s="28" t="s">
        <v>2196</v>
      </c>
      <c r="H348" s="28" t="s">
        <v>2200</v>
      </c>
      <c r="I348" s="29">
        <v>10075</v>
      </c>
      <c r="J348" s="29"/>
      <c r="K348" s="28"/>
    </row>
    <row r="349" spans="1:11" ht="30" x14ac:dyDescent="0.25">
      <c r="A349" s="66" t="s">
        <v>350</v>
      </c>
      <c r="B349" s="16" t="s">
        <v>2201</v>
      </c>
      <c r="C349" s="16" t="s">
        <v>640</v>
      </c>
      <c r="D349" s="29">
        <v>10080</v>
      </c>
      <c r="E349" s="108" t="s">
        <v>2202</v>
      </c>
      <c r="F349" s="54" t="s">
        <v>2203</v>
      </c>
      <c r="G349" s="28" t="s">
        <v>2204</v>
      </c>
      <c r="H349" s="28" t="s">
        <v>2205</v>
      </c>
      <c r="I349" s="29">
        <v>10075</v>
      </c>
      <c r="J349" s="29"/>
      <c r="K349" s="28"/>
    </row>
    <row r="350" spans="1:11" ht="45" x14ac:dyDescent="0.25">
      <c r="A350" s="66" t="s">
        <v>113</v>
      </c>
      <c r="B350" s="17" t="s">
        <v>2206</v>
      </c>
      <c r="C350" s="17" t="s">
        <v>849</v>
      </c>
      <c r="D350" s="29">
        <v>10080</v>
      </c>
      <c r="E350" s="29" t="s">
        <v>2207</v>
      </c>
      <c r="F350" s="28" t="s">
        <v>2208</v>
      </c>
      <c r="G350" s="28" t="s">
        <v>2209</v>
      </c>
      <c r="H350" s="28" t="s">
        <v>1574</v>
      </c>
      <c r="I350" s="29">
        <v>10075</v>
      </c>
      <c r="J350" s="29" t="s">
        <v>2210</v>
      </c>
      <c r="K350" s="28"/>
    </row>
    <row r="351" spans="1:11" ht="30" x14ac:dyDescent="0.25">
      <c r="A351" s="30"/>
      <c r="B351" s="17" t="s">
        <v>2211</v>
      </c>
      <c r="C351" t="s">
        <v>573</v>
      </c>
      <c r="D351" s="29">
        <v>10080</v>
      </c>
      <c r="E351" s="29" t="s">
        <v>2212</v>
      </c>
      <c r="F351" s="28" t="s">
        <v>2213</v>
      </c>
      <c r="G351" s="28" t="s">
        <v>2214</v>
      </c>
      <c r="H351" s="29" t="s">
        <v>2124</v>
      </c>
      <c r="I351" s="29">
        <v>10075</v>
      </c>
      <c r="J351" s="29" t="s">
        <v>2215</v>
      </c>
      <c r="K351" s="28"/>
    </row>
    <row r="352" spans="1:11" ht="45" x14ac:dyDescent="0.25">
      <c r="A352" s="30"/>
      <c r="B352" s="17" t="s">
        <v>2216</v>
      </c>
      <c r="C352" t="s">
        <v>1740</v>
      </c>
      <c r="D352" s="29">
        <v>10080</v>
      </c>
      <c r="E352" s="29" t="s">
        <v>2217</v>
      </c>
      <c r="F352" s="28" t="s">
        <v>2218</v>
      </c>
      <c r="G352" s="28" t="s">
        <v>2219</v>
      </c>
      <c r="H352" s="29" t="s">
        <v>2130</v>
      </c>
      <c r="I352" s="29">
        <v>10075</v>
      </c>
      <c r="J352" s="29" t="s">
        <v>2220</v>
      </c>
      <c r="K352" s="28"/>
    </row>
    <row r="353" spans="1:11" ht="60" x14ac:dyDescent="0.25">
      <c r="A353" s="66" t="s">
        <v>83</v>
      </c>
      <c r="B353" s="105" t="s">
        <v>2221</v>
      </c>
      <c r="C353" s="16" t="s">
        <v>640</v>
      </c>
      <c r="D353" s="29">
        <v>10080</v>
      </c>
      <c r="E353" s="29" t="s">
        <v>2222</v>
      </c>
      <c r="F353" s="56" t="s">
        <v>2223</v>
      </c>
      <c r="G353" s="69" t="s">
        <v>2224</v>
      </c>
      <c r="H353" s="28" t="s">
        <v>2225</v>
      </c>
      <c r="I353" s="29">
        <v>10075</v>
      </c>
      <c r="J353" s="29"/>
      <c r="K353" s="28"/>
    </row>
    <row r="354" spans="1:11" ht="30" x14ac:dyDescent="0.25">
      <c r="A354" s="42" t="s">
        <v>68</v>
      </c>
      <c r="B354" s="16" t="s">
        <v>2226</v>
      </c>
      <c r="C354" s="16" t="s">
        <v>1734</v>
      </c>
      <c r="D354" s="29">
        <v>10080</v>
      </c>
      <c r="E354" s="29"/>
      <c r="F354" s="54" t="s">
        <v>2227</v>
      </c>
      <c r="G354" s="28" t="s">
        <v>2228</v>
      </c>
      <c r="H354" s="29" t="s">
        <v>1329</v>
      </c>
      <c r="I354" s="29">
        <v>10075</v>
      </c>
      <c r="J354" s="29"/>
      <c r="K354" s="28"/>
    </row>
    <row r="355" spans="1:11" ht="45" x14ac:dyDescent="0.25">
      <c r="A355" s="169" t="s">
        <v>432</v>
      </c>
      <c r="B355" s="167" t="s">
        <v>2229</v>
      </c>
      <c r="C355" s="190" t="s">
        <v>573</v>
      </c>
      <c r="D355" s="169">
        <v>10080</v>
      </c>
      <c r="E355" s="169" t="s">
        <v>2230</v>
      </c>
      <c r="F355" s="168" t="s">
        <v>2231</v>
      </c>
      <c r="G355" s="168" t="s">
        <v>2232</v>
      </c>
      <c r="H355" s="168" t="s">
        <v>2175</v>
      </c>
      <c r="I355" s="169">
        <v>10075</v>
      </c>
      <c r="J355" s="169" t="s">
        <v>2233</v>
      </c>
      <c r="K355" s="28"/>
    </row>
    <row r="356" spans="1:11" ht="45" x14ac:dyDescent="0.25">
      <c r="A356" s="30" t="s">
        <v>187</v>
      </c>
      <c r="B356" s="170" t="s">
        <v>2234</v>
      </c>
      <c r="C356" s="16" t="s">
        <v>1357</v>
      </c>
      <c r="D356" s="29">
        <v>10080</v>
      </c>
      <c r="E356" s="29" t="s">
        <v>2235</v>
      </c>
      <c r="F356" s="54" t="s">
        <v>2236</v>
      </c>
      <c r="G356" s="28" t="s">
        <v>2237</v>
      </c>
      <c r="H356" s="16" t="s">
        <v>1361</v>
      </c>
      <c r="I356" s="29">
        <v>10075</v>
      </c>
      <c r="J356" s="29"/>
      <c r="K356" s="28" t="s">
        <v>2238</v>
      </c>
    </row>
    <row r="357" spans="1:11" ht="45" x14ac:dyDescent="0.25">
      <c r="A357" s="30" t="s">
        <v>2239</v>
      </c>
      <c r="B357" s="16" t="s">
        <v>2240</v>
      </c>
      <c r="C357" s="301" t="s">
        <v>2241</v>
      </c>
      <c r="D357" s="29">
        <v>10080</v>
      </c>
      <c r="E357" s="29"/>
      <c r="F357" s="28" t="s">
        <v>2242</v>
      </c>
      <c r="G357" s="28" t="s">
        <v>2243</v>
      </c>
      <c r="H357" s="15" t="s">
        <v>2244</v>
      </c>
      <c r="I357" s="29"/>
      <c r="J357" s="29"/>
      <c r="K357" s="28"/>
    </row>
    <row r="358" spans="1:11" ht="30" x14ac:dyDescent="0.25">
      <c r="A358" s="30" t="s">
        <v>188</v>
      </c>
      <c r="B358" s="16" t="s">
        <v>2245</v>
      </c>
      <c r="C358" s="16" t="s">
        <v>1734</v>
      </c>
      <c r="D358" s="29">
        <v>10080</v>
      </c>
      <c r="E358" s="29"/>
      <c r="F358" s="54" t="s">
        <v>2246</v>
      </c>
      <c r="G358" s="28" t="s">
        <v>2247</v>
      </c>
      <c r="H358" s="15" t="s">
        <v>1329</v>
      </c>
      <c r="I358" s="29">
        <v>10075</v>
      </c>
      <c r="J358" s="29"/>
      <c r="K358" s="28"/>
    </row>
    <row r="359" spans="1:11" ht="30" x14ac:dyDescent="0.25">
      <c r="A359" s="30"/>
      <c r="B359" s="16"/>
      <c r="C359" s="181" t="s">
        <v>573</v>
      </c>
      <c r="D359" s="29">
        <v>10080</v>
      </c>
      <c r="E359" s="29" t="s">
        <v>2248</v>
      </c>
      <c r="F359" s="28" t="s">
        <v>2249</v>
      </c>
      <c r="G359" s="28" t="s">
        <v>2250</v>
      </c>
      <c r="H359" s="15" t="s">
        <v>2251</v>
      </c>
      <c r="I359" s="29" t="s">
        <v>775</v>
      </c>
      <c r="J359" s="29" t="s">
        <v>775</v>
      </c>
      <c r="K359" s="28" t="s">
        <v>2252</v>
      </c>
    </row>
    <row r="360" spans="1:11" ht="30" x14ac:dyDescent="0.25">
      <c r="A360" s="30"/>
      <c r="B360" s="16"/>
      <c r="C360" s="181" t="s">
        <v>573</v>
      </c>
      <c r="D360" s="29">
        <v>10080</v>
      </c>
      <c r="E360" s="29" t="s">
        <v>2253</v>
      </c>
      <c r="F360" s="28" t="s">
        <v>2254</v>
      </c>
      <c r="G360" s="28" t="s">
        <v>2255</v>
      </c>
      <c r="H360" s="15" t="s">
        <v>2251</v>
      </c>
      <c r="I360" s="29" t="s">
        <v>775</v>
      </c>
      <c r="J360" s="29" t="s">
        <v>775</v>
      </c>
      <c r="K360" s="28" t="s">
        <v>2256</v>
      </c>
    </row>
    <row r="361" spans="1:11" ht="30" x14ac:dyDescent="0.25">
      <c r="A361" s="30"/>
      <c r="C361" s="13" t="s">
        <v>913</v>
      </c>
      <c r="D361" s="29">
        <v>10080</v>
      </c>
      <c r="E361" s="29" t="s">
        <v>2257</v>
      </c>
      <c r="F361" s="28" t="s">
        <v>2258</v>
      </c>
      <c r="G361" s="28" t="s">
        <v>2259</v>
      </c>
      <c r="H361" s="15" t="s">
        <v>917</v>
      </c>
      <c r="I361" s="29"/>
      <c r="J361" s="29"/>
      <c r="K361" s="28"/>
    </row>
    <row r="362" spans="1:11" ht="30" x14ac:dyDescent="0.25">
      <c r="A362" s="30"/>
      <c r="B362" s="16" t="s">
        <v>2260</v>
      </c>
      <c r="C362" s="13" t="s">
        <v>573</v>
      </c>
      <c r="D362" s="29"/>
      <c r="E362" s="29"/>
      <c r="F362" s="28" t="s">
        <v>2258</v>
      </c>
      <c r="G362" s="28" t="s">
        <v>2259</v>
      </c>
      <c r="H362" s="15" t="s">
        <v>961</v>
      </c>
      <c r="I362" s="29">
        <v>10075</v>
      </c>
      <c r="J362" s="29" t="s">
        <v>2261</v>
      </c>
      <c r="K362" s="28" t="s">
        <v>2262</v>
      </c>
    </row>
    <row r="363" spans="1:11" x14ac:dyDescent="0.25">
      <c r="A363" s="30"/>
      <c r="B363" s="17"/>
      <c r="C363" s="13" t="s">
        <v>2263</v>
      </c>
      <c r="D363" s="29">
        <v>10080</v>
      </c>
      <c r="E363" s="29" t="s">
        <v>2264</v>
      </c>
      <c r="F363" s="28" t="s">
        <v>2265</v>
      </c>
      <c r="G363" s="28" t="s">
        <v>2266</v>
      </c>
      <c r="H363" s="354" t="s">
        <v>2267</v>
      </c>
      <c r="I363" s="29"/>
      <c r="J363" s="29"/>
      <c r="K363" s="28"/>
    </row>
    <row r="364" spans="1:11" ht="90" x14ac:dyDescent="0.25">
      <c r="A364" s="42"/>
      <c r="B364" s="17" t="s">
        <v>2268</v>
      </c>
      <c r="C364" s="17" t="s">
        <v>849</v>
      </c>
      <c r="D364" s="29">
        <v>10080</v>
      </c>
      <c r="E364" s="29" t="s">
        <v>2269</v>
      </c>
      <c r="F364" s="28" t="s">
        <v>2270</v>
      </c>
      <c r="G364" s="28" t="s">
        <v>2271</v>
      </c>
      <c r="H364" s="354" t="s">
        <v>2272</v>
      </c>
      <c r="I364" s="109"/>
      <c r="J364" s="109"/>
      <c r="K364" s="110"/>
    </row>
    <row r="365" spans="1:11" ht="45" x14ac:dyDescent="0.25">
      <c r="A365" s="42"/>
      <c r="B365" s="17" t="s">
        <v>2273</v>
      </c>
      <c r="C365" s="17" t="s">
        <v>849</v>
      </c>
      <c r="D365" s="29">
        <v>10080</v>
      </c>
      <c r="E365" s="29" t="s">
        <v>2274</v>
      </c>
      <c r="F365" s="28" t="s">
        <v>2275</v>
      </c>
      <c r="G365" s="28" t="s">
        <v>2276</v>
      </c>
      <c r="H365" s="109" t="s">
        <v>2272</v>
      </c>
      <c r="I365" s="109"/>
      <c r="J365" s="109"/>
      <c r="K365" s="110"/>
    </row>
    <row r="366" spans="1:11" ht="60" x14ac:dyDescent="0.25">
      <c r="A366" s="42"/>
      <c r="B366" s="17" t="s">
        <v>2277</v>
      </c>
      <c r="C366" s="17" t="s">
        <v>849</v>
      </c>
      <c r="D366" s="29">
        <v>10080</v>
      </c>
      <c r="E366" s="29" t="s">
        <v>2278</v>
      </c>
      <c r="F366" s="28" t="s">
        <v>2279</v>
      </c>
      <c r="G366" s="28" t="s">
        <v>2280</v>
      </c>
      <c r="H366" s="109" t="s">
        <v>2272</v>
      </c>
      <c r="I366" s="109"/>
      <c r="J366" s="109"/>
      <c r="K366" s="110"/>
    </row>
    <row r="367" spans="1:11" ht="30" x14ac:dyDescent="0.25">
      <c r="A367" s="30" t="s">
        <v>2281</v>
      </c>
      <c r="B367" s="16" t="s">
        <v>2282</v>
      </c>
      <c r="C367" s="217" t="s">
        <v>608</v>
      </c>
      <c r="D367" s="29">
        <v>10080</v>
      </c>
      <c r="E367" s="29" t="s">
        <v>2283</v>
      </c>
      <c r="F367" s="28" t="s">
        <v>2284</v>
      </c>
      <c r="G367" s="28" t="s">
        <v>2285</v>
      </c>
      <c r="H367" s="29" t="s">
        <v>2286</v>
      </c>
      <c r="I367" s="29"/>
      <c r="J367" s="29"/>
      <c r="K367" s="28"/>
    </row>
    <row r="368" spans="1:11" x14ac:dyDescent="0.25">
      <c r="A368" s="30"/>
      <c r="B368" s="13" t="s">
        <v>2287</v>
      </c>
      <c r="C368" s="181" t="s">
        <v>590</v>
      </c>
      <c r="D368" s="29">
        <v>10080</v>
      </c>
      <c r="E368" s="29" t="s">
        <v>2288</v>
      </c>
      <c r="F368" s="28" t="s">
        <v>2287</v>
      </c>
      <c r="G368" s="28" t="s">
        <v>2289</v>
      </c>
      <c r="H368" s="29"/>
      <c r="I368" s="29"/>
      <c r="J368" s="29"/>
      <c r="K368" s="28"/>
    </row>
    <row r="369" spans="1:11" ht="45" x14ac:dyDescent="0.25">
      <c r="A369" s="222"/>
      <c r="B369" s="46" t="s">
        <v>716</v>
      </c>
      <c r="C369" s="19" t="s">
        <v>708</v>
      </c>
      <c r="D369" s="109"/>
      <c r="E369" s="109"/>
      <c r="F369" s="227" t="s">
        <v>2287</v>
      </c>
      <c r="G369" s="227" t="s">
        <v>2290</v>
      </c>
      <c r="H369" s="109" t="s">
        <v>711</v>
      </c>
      <c r="I369" s="171">
        <v>10075</v>
      </c>
      <c r="J369" s="171" t="s">
        <v>2291</v>
      </c>
      <c r="K369" s="227"/>
    </row>
    <row r="370" spans="1:11" ht="30" x14ac:dyDescent="0.25">
      <c r="A370" s="119" t="s">
        <v>2292</v>
      </c>
      <c r="B370" s="16" t="s">
        <v>2293</v>
      </c>
      <c r="C370" s="217" t="s">
        <v>2294</v>
      </c>
      <c r="D370" s="29">
        <v>10080</v>
      </c>
      <c r="E370" s="29" t="s">
        <v>2295</v>
      </c>
      <c r="F370" s="39" t="s">
        <v>2296</v>
      </c>
      <c r="G370" s="39" t="s">
        <v>2297</v>
      </c>
      <c r="H370" s="29"/>
      <c r="I370" s="37" t="s">
        <v>775</v>
      </c>
      <c r="J370" s="37" t="s">
        <v>775</v>
      </c>
      <c r="K370" s="39" t="s">
        <v>855</v>
      </c>
    </row>
    <row r="371" spans="1:11" ht="30" x14ac:dyDescent="0.25">
      <c r="A371" s="119"/>
      <c r="B371" s="16" t="s">
        <v>2298</v>
      </c>
      <c r="C371" s="181" t="s">
        <v>590</v>
      </c>
      <c r="D371" s="29">
        <v>10080</v>
      </c>
      <c r="E371" s="29" t="s">
        <v>2299</v>
      </c>
      <c r="F371" s="39" t="s">
        <v>2298</v>
      </c>
      <c r="G371" s="39" t="s">
        <v>2300</v>
      </c>
      <c r="H371" s="29"/>
      <c r="I371" s="37"/>
      <c r="J371" s="37"/>
      <c r="K371" s="39"/>
    </row>
    <row r="372" spans="1:11" ht="30" x14ac:dyDescent="0.25">
      <c r="A372" s="119"/>
      <c r="B372" s="16" t="s">
        <v>2301</v>
      </c>
      <c r="C372" s="181" t="s">
        <v>590</v>
      </c>
      <c r="D372" s="29">
        <v>10080</v>
      </c>
      <c r="E372" s="29" t="s">
        <v>2302</v>
      </c>
      <c r="F372" s="39" t="s">
        <v>2301</v>
      </c>
      <c r="G372" s="39" t="s">
        <v>2303</v>
      </c>
      <c r="H372" s="29"/>
      <c r="I372" s="29"/>
      <c r="J372" s="29"/>
      <c r="K372" s="39"/>
    </row>
    <row r="373" spans="1:11" ht="30" x14ac:dyDescent="0.25">
      <c r="A373" s="30"/>
      <c r="B373" s="16" t="s">
        <v>2304</v>
      </c>
      <c r="C373" s="181" t="s">
        <v>590</v>
      </c>
      <c r="D373" s="29">
        <v>10080</v>
      </c>
      <c r="E373" s="29" t="s">
        <v>2305</v>
      </c>
      <c r="F373" s="28" t="s">
        <v>2304</v>
      </c>
      <c r="G373" s="28" t="s">
        <v>2306</v>
      </c>
      <c r="H373" s="29"/>
      <c r="I373" s="29"/>
      <c r="J373" s="29"/>
      <c r="K373" s="28"/>
    </row>
    <row r="374" spans="1:11" ht="30" x14ac:dyDescent="0.25">
      <c r="A374" s="119"/>
      <c r="B374" s="16" t="s">
        <v>2307</v>
      </c>
      <c r="C374" s="181" t="s">
        <v>590</v>
      </c>
      <c r="D374" s="29">
        <v>10080</v>
      </c>
      <c r="E374" s="29" t="s">
        <v>2308</v>
      </c>
      <c r="F374" s="39" t="s">
        <v>2307</v>
      </c>
      <c r="G374" s="39" t="s">
        <v>2309</v>
      </c>
      <c r="H374" s="29"/>
      <c r="I374" s="37"/>
      <c r="J374" s="37"/>
      <c r="K374" s="39"/>
    </row>
    <row r="375" spans="1:11" x14ac:dyDescent="0.25">
      <c r="A375" s="119"/>
      <c r="B375" s="16" t="s">
        <v>2310</v>
      </c>
      <c r="C375" s="181" t="s">
        <v>590</v>
      </c>
      <c r="D375" s="29">
        <v>10080</v>
      </c>
      <c r="E375" s="29" t="s">
        <v>2311</v>
      </c>
      <c r="F375" s="39" t="s">
        <v>2310</v>
      </c>
      <c r="G375" s="39" t="s">
        <v>2312</v>
      </c>
      <c r="H375" s="29"/>
      <c r="I375" s="37"/>
      <c r="J375" s="37"/>
      <c r="K375" s="39"/>
    </row>
    <row r="376" spans="1:11" ht="79.5" customHeight="1" x14ac:dyDescent="0.25">
      <c r="A376" s="119"/>
      <c r="B376" s="16" t="s">
        <v>2313</v>
      </c>
      <c r="C376" s="181" t="s">
        <v>590</v>
      </c>
      <c r="D376" s="29">
        <v>10080</v>
      </c>
      <c r="E376" s="29" t="s">
        <v>2314</v>
      </c>
      <c r="F376" s="39" t="s">
        <v>2313</v>
      </c>
      <c r="G376" s="39" t="s">
        <v>2300</v>
      </c>
      <c r="H376" s="29"/>
      <c r="I376" s="37"/>
      <c r="J376" s="37"/>
      <c r="K376" s="39"/>
    </row>
    <row r="377" spans="1:11" ht="79.5" customHeight="1" x14ac:dyDescent="0.25">
      <c r="A377" s="119"/>
      <c r="B377" s="16" t="s">
        <v>2315</v>
      </c>
      <c r="C377" s="181" t="s">
        <v>590</v>
      </c>
      <c r="D377" s="29">
        <v>10080</v>
      </c>
      <c r="E377" s="29" t="s">
        <v>2316</v>
      </c>
      <c r="F377" s="39" t="s">
        <v>2315</v>
      </c>
      <c r="G377" s="39" t="s">
        <v>2303</v>
      </c>
      <c r="H377" s="29"/>
      <c r="I377" s="37"/>
      <c r="J377" s="37"/>
      <c r="K377" s="39"/>
    </row>
    <row r="378" spans="1:11" ht="79.5" customHeight="1" x14ac:dyDescent="0.25">
      <c r="A378" s="30"/>
      <c r="B378" s="16" t="s">
        <v>2317</v>
      </c>
      <c r="C378" s="181" t="s">
        <v>590</v>
      </c>
      <c r="D378" s="29">
        <v>10080</v>
      </c>
      <c r="E378" s="29" t="s">
        <v>2318</v>
      </c>
      <c r="F378" s="28" t="s">
        <v>2317</v>
      </c>
      <c r="G378" s="28" t="s">
        <v>2319</v>
      </c>
      <c r="H378" s="29"/>
      <c r="I378" s="29"/>
      <c r="J378" s="29"/>
      <c r="K378" s="28"/>
    </row>
    <row r="379" spans="1:11" ht="30" x14ac:dyDescent="0.25">
      <c r="A379" s="119"/>
      <c r="B379" s="16" t="s">
        <v>2320</v>
      </c>
      <c r="C379" s="181" t="s">
        <v>590</v>
      </c>
      <c r="D379" s="29">
        <v>10080</v>
      </c>
      <c r="E379" s="29" t="s">
        <v>2321</v>
      </c>
      <c r="F379" s="39" t="s">
        <v>2320</v>
      </c>
      <c r="G379" s="39" t="s">
        <v>2322</v>
      </c>
      <c r="H379" s="29"/>
      <c r="I379" s="37"/>
      <c r="J379" s="37"/>
      <c r="K379" s="39"/>
    </row>
    <row r="380" spans="1:11" ht="30" x14ac:dyDescent="0.25">
      <c r="A380" s="30"/>
      <c r="C380" s="216"/>
      <c r="D380" s="22"/>
      <c r="E380" s="29" t="s">
        <v>2323</v>
      </c>
      <c r="F380" s="16" t="s">
        <v>2324</v>
      </c>
      <c r="G380" s="194" t="s">
        <v>2325</v>
      </c>
      <c r="H380" s="29" t="s">
        <v>911</v>
      </c>
      <c r="I380" s="29">
        <v>10075</v>
      </c>
      <c r="J380" s="29" t="s">
        <v>2326</v>
      </c>
      <c r="K380" s="28"/>
    </row>
    <row r="381" spans="1:11" ht="45" x14ac:dyDescent="0.25">
      <c r="A381" s="30"/>
      <c r="B381" s="17" t="s">
        <v>2327</v>
      </c>
      <c r="C381" s="216"/>
      <c r="D381" s="22"/>
      <c r="E381" s="29" t="s">
        <v>2328</v>
      </c>
      <c r="F381" s="291" t="s">
        <v>2329</v>
      </c>
      <c r="G381" s="73" t="s">
        <v>2330</v>
      </c>
      <c r="H381" s="29" t="s">
        <v>800</v>
      </c>
      <c r="I381" s="29"/>
      <c r="J381" s="29"/>
      <c r="K381" s="28"/>
    </row>
    <row r="382" spans="1:11" ht="30" x14ac:dyDescent="0.25">
      <c r="A382" s="30" t="s">
        <v>2331</v>
      </c>
      <c r="B382" s="16" t="s">
        <v>985</v>
      </c>
      <c r="C382" s="162" t="s">
        <v>986</v>
      </c>
      <c r="D382" s="22">
        <v>10080</v>
      </c>
      <c r="E382" s="29" t="s">
        <v>2332</v>
      </c>
      <c r="F382" s="16" t="s">
        <v>2333</v>
      </c>
      <c r="G382" s="38" t="s">
        <v>2334</v>
      </c>
      <c r="H382" s="29" t="s">
        <v>990</v>
      </c>
      <c r="I382" s="29" t="s">
        <v>775</v>
      </c>
      <c r="J382" s="29" t="s">
        <v>775</v>
      </c>
      <c r="K382" s="28" t="s">
        <v>2335</v>
      </c>
    </row>
    <row r="383" spans="1:11" ht="30" x14ac:dyDescent="0.25">
      <c r="A383" s="30" t="s">
        <v>2336</v>
      </c>
      <c r="B383" s="225" t="s">
        <v>985</v>
      </c>
      <c r="C383" s="163" t="s">
        <v>986</v>
      </c>
      <c r="D383" s="233">
        <v>10080</v>
      </c>
      <c r="E383" s="234" t="s">
        <v>2337</v>
      </c>
      <c r="F383" s="225" t="s">
        <v>2338</v>
      </c>
      <c r="G383" s="312" t="s">
        <v>2339</v>
      </c>
      <c r="H383" s="25" t="s">
        <v>990</v>
      </c>
      <c r="I383" s="25" t="s">
        <v>775</v>
      </c>
      <c r="J383" s="25" t="s">
        <v>775</v>
      </c>
      <c r="K383" s="28" t="s">
        <v>2340</v>
      </c>
    </row>
    <row r="384" spans="1:11" ht="30" x14ac:dyDescent="0.25">
      <c r="A384" s="30" t="s">
        <v>2341</v>
      </c>
      <c r="B384" s="229" t="s">
        <v>985</v>
      </c>
      <c r="C384" s="162" t="s">
        <v>986</v>
      </c>
      <c r="D384" s="29">
        <v>10080</v>
      </c>
      <c r="E384" s="29" t="s">
        <v>2342</v>
      </c>
      <c r="F384" s="28" t="s">
        <v>2343</v>
      </c>
      <c r="G384" s="28" t="s">
        <v>2344</v>
      </c>
      <c r="H384" s="29" t="s">
        <v>990</v>
      </c>
      <c r="I384" s="29" t="s">
        <v>775</v>
      </c>
      <c r="J384" s="29" t="s">
        <v>775</v>
      </c>
      <c r="K384" s="28" t="s">
        <v>2345</v>
      </c>
    </row>
    <row r="385" spans="1:11" ht="30" x14ac:dyDescent="0.25">
      <c r="A385" s="30" t="s">
        <v>2346</v>
      </c>
      <c r="B385" s="16" t="s">
        <v>985</v>
      </c>
      <c r="C385" s="309" t="s">
        <v>986</v>
      </c>
      <c r="D385" s="29">
        <v>10080</v>
      </c>
      <c r="E385" s="65" t="s">
        <v>2347</v>
      </c>
      <c r="F385" s="28" t="s">
        <v>2348</v>
      </c>
      <c r="G385" s="106" t="s">
        <v>2349</v>
      </c>
      <c r="H385" s="29" t="s">
        <v>990</v>
      </c>
      <c r="I385" s="29" t="s">
        <v>775</v>
      </c>
      <c r="J385" s="29" t="s">
        <v>775</v>
      </c>
      <c r="K385" s="28" t="s">
        <v>2350</v>
      </c>
    </row>
    <row r="386" spans="1:11" x14ac:dyDescent="0.25">
      <c r="A386" s="30" t="s">
        <v>2351</v>
      </c>
      <c r="B386" s="16" t="s">
        <v>985</v>
      </c>
      <c r="C386" s="309" t="s">
        <v>1252</v>
      </c>
      <c r="D386" s="29">
        <v>10080</v>
      </c>
      <c r="E386" s="29" t="s">
        <v>2352</v>
      </c>
      <c r="F386" s="28" t="s">
        <v>2353</v>
      </c>
      <c r="G386" s="110" t="s">
        <v>2354</v>
      </c>
      <c r="H386" s="29" t="s">
        <v>990</v>
      </c>
      <c r="I386" s="29" t="s">
        <v>775</v>
      </c>
      <c r="J386" s="29" t="s">
        <v>775</v>
      </c>
      <c r="K386" s="28" t="s">
        <v>2355</v>
      </c>
    </row>
    <row r="387" spans="1:11" ht="30" x14ac:dyDescent="0.25">
      <c r="A387" s="30" t="s">
        <v>2356</v>
      </c>
      <c r="B387" s="16" t="s">
        <v>985</v>
      </c>
      <c r="C387" s="309" t="s">
        <v>986</v>
      </c>
      <c r="D387" s="29">
        <v>10080</v>
      </c>
      <c r="E387" s="29" t="s">
        <v>2357</v>
      </c>
      <c r="F387" s="28" t="s">
        <v>2358</v>
      </c>
      <c r="G387" s="110" t="s">
        <v>2359</v>
      </c>
      <c r="H387" s="29" t="s">
        <v>990</v>
      </c>
      <c r="I387" s="29" t="s">
        <v>775</v>
      </c>
      <c r="J387" s="29" t="s">
        <v>775</v>
      </c>
      <c r="K387" s="28" t="s">
        <v>2360</v>
      </c>
    </row>
    <row r="388" spans="1:11" ht="45" x14ac:dyDescent="0.25">
      <c r="A388" s="30"/>
      <c r="B388" s="17" t="s">
        <v>2361</v>
      </c>
      <c r="C388" t="s">
        <v>1740</v>
      </c>
      <c r="D388" s="29">
        <v>10080</v>
      </c>
      <c r="E388" s="29" t="s">
        <v>2362</v>
      </c>
      <c r="F388" s="16" t="s">
        <v>2361</v>
      </c>
      <c r="G388" s="28" t="s">
        <v>2363</v>
      </c>
      <c r="H388" s="29" t="s">
        <v>2364</v>
      </c>
      <c r="I388" s="29">
        <v>10075</v>
      </c>
      <c r="J388" s="29" t="s">
        <v>2365</v>
      </c>
      <c r="K388" s="28"/>
    </row>
    <row r="389" spans="1:11" ht="60" x14ac:dyDescent="0.25">
      <c r="A389" s="30"/>
      <c r="B389" s="13" t="s">
        <v>2366</v>
      </c>
      <c r="C389" s="13" t="s">
        <v>2367</v>
      </c>
      <c r="D389" s="29">
        <v>10080</v>
      </c>
      <c r="E389" s="29" t="s">
        <v>2368</v>
      </c>
      <c r="F389" s="17" t="s">
        <v>2369</v>
      </c>
      <c r="G389" s="28" t="s">
        <v>2370</v>
      </c>
      <c r="H389" s="29" t="s">
        <v>2371</v>
      </c>
      <c r="I389" s="29"/>
      <c r="J389" s="29"/>
      <c r="K389" s="28" t="s">
        <v>2372</v>
      </c>
    </row>
    <row r="390" spans="1:11" ht="30" x14ac:dyDescent="0.25">
      <c r="A390" s="30"/>
      <c r="B390" s="13" t="s">
        <v>2373</v>
      </c>
      <c r="C390" s="13" t="s">
        <v>2367</v>
      </c>
      <c r="D390" s="29">
        <v>10080</v>
      </c>
      <c r="E390" s="29" t="s">
        <v>2374</v>
      </c>
      <c r="F390" s="17" t="s">
        <v>2375</v>
      </c>
      <c r="G390" s="28" t="s">
        <v>2376</v>
      </c>
      <c r="H390" s="29" t="s">
        <v>2371</v>
      </c>
      <c r="I390" s="29"/>
      <c r="J390" s="29"/>
      <c r="K390" s="28" t="s">
        <v>2377</v>
      </c>
    </row>
    <row r="391" spans="1:11" ht="30" x14ac:dyDescent="0.25">
      <c r="A391" s="30"/>
      <c r="B391" s="13" t="s">
        <v>2373</v>
      </c>
      <c r="C391" s="13" t="s">
        <v>2367</v>
      </c>
      <c r="D391" s="29">
        <v>10080</v>
      </c>
      <c r="E391" s="29" t="s">
        <v>2378</v>
      </c>
      <c r="F391" s="17" t="s">
        <v>2379</v>
      </c>
      <c r="G391" s="28" t="s">
        <v>2380</v>
      </c>
      <c r="H391" s="29" t="s">
        <v>2371</v>
      </c>
      <c r="I391" s="29"/>
      <c r="J391" s="29"/>
      <c r="K391" s="28" t="s">
        <v>2381</v>
      </c>
    </row>
    <row r="392" spans="1:11" ht="45" x14ac:dyDescent="0.25">
      <c r="A392" s="30"/>
      <c r="B392" s="13" t="s">
        <v>2373</v>
      </c>
      <c r="C392" s="13" t="s">
        <v>2367</v>
      </c>
      <c r="D392" s="29">
        <v>10080</v>
      </c>
      <c r="E392" s="29" t="s">
        <v>2382</v>
      </c>
      <c r="F392" s="17" t="s">
        <v>2383</v>
      </c>
      <c r="G392" s="28" t="s">
        <v>2384</v>
      </c>
      <c r="H392" s="29" t="s">
        <v>2371</v>
      </c>
      <c r="I392" s="29"/>
      <c r="J392" s="29"/>
      <c r="K392" s="28" t="s">
        <v>2385</v>
      </c>
    </row>
    <row r="393" spans="1:11" ht="30" x14ac:dyDescent="0.25">
      <c r="A393" s="30"/>
      <c r="B393" s="13" t="s">
        <v>2373</v>
      </c>
      <c r="C393" s="13" t="s">
        <v>2367</v>
      </c>
      <c r="D393" s="29">
        <v>10080</v>
      </c>
      <c r="E393" s="29" t="s">
        <v>2386</v>
      </c>
      <c r="F393" s="17" t="s">
        <v>2387</v>
      </c>
      <c r="G393" s="28" t="s">
        <v>2388</v>
      </c>
      <c r="H393" s="29" t="s">
        <v>2371</v>
      </c>
      <c r="I393" s="29"/>
      <c r="J393" s="29"/>
      <c r="K393" s="28" t="s">
        <v>2389</v>
      </c>
    </row>
    <row r="394" spans="1:11" ht="30" x14ac:dyDescent="0.25">
      <c r="A394" s="30"/>
      <c r="B394" s="13" t="s">
        <v>2390</v>
      </c>
      <c r="C394" s="13" t="s">
        <v>2367</v>
      </c>
      <c r="D394" s="29">
        <v>10080</v>
      </c>
      <c r="E394" s="29" t="s">
        <v>2391</v>
      </c>
      <c r="F394" s="17" t="s">
        <v>2392</v>
      </c>
      <c r="G394" s="28" t="s">
        <v>2393</v>
      </c>
      <c r="H394" s="29" t="s">
        <v>2371</v>
      </c>
      <c r="I394" s="29"/>
      <c r="J394" s="29"/>
      <c r="K394" s="28" t="s">
        <v>2394</v>
      </c>
    </row>
    <row r="395" spans="1:11" ht="30" x14ac:dyDescent="0.25">
      <c r="A395" s="30"/>
      <c r="B395" s="17"/>
      <c r="C395" s="13" t="s">
        <v>1440</v>
      </c>
      <c r="D395" s="29">
        <v>10080</v>
      </c>
      <c r="E395" s="29" t="s">
        <v>2395</v>
      </c>
      <c r="F395" s="28" t="s">
        <v>2396</v>
      </c>
      <c r="G395" s="28" t="s">
        <v>2397</v>
      </c>
      <c r="H395" s="145" t="s">
        <v>1444</v>
      </c>
      <c r="I395" s="29"/>
      <c r="J395" s="29"/>
      <c r="K395" s="28"/>
    </row>
    <row r="396" spans="1:11" x14ac:dyDescent="0.25">
      <c r="A396" s="30"/>
      <c r="B396" s="13" t="s">
        <v>2398</v>
      </c>
      <c r="C396" s="181" t="s">
        <v>590</v>
      </c>
      <c r="D396" s="29">
        <v>10080</v>
      </c>
      <c r="E396" s="29" t="s">
        <v>2399</v>
      </c>
      <c r="F396" s="28" t="s">
        <v>2398</v>
      </c>
      <c r="G396" s="28" t="s">
        <v>2400</v>
      </c>
      <c r="H396" s="29"/>
      <c r="I396" s="29"/>
      <c r="J396" s="29"/>
      <c r="K396" s="28"/>
    </row>
    <row r="397" spans="1:11" x14ac:dyDescent="0.25">
      <c r="A397" s="30"/>
      <c r="B397" s="13" t="s">
        <v>2401</v>
      </c>
      <c r="C397" s="181" t="s">
        <v>590</v>
      </c>
      <c r="D397" s="29">
        <v>10080</v>
      </c>
      <c r="E397" s="29" t="s">
        <v>2402</v>
      </c>
      <c r="F397" s="128" t="s">
        <v>2401</v>
      </c>
      <c r="G397" s="165" t="s">
        <v>2403</v>
      </c>
      <c r="H397" s="29"/>
      <c r="I397" s="29"/>
      <c r="J397" s="29" t="s">
        <v>2404</v>
      </c>
      <c r="K397" s="28"/>
    </row>
    <row r="398" spans="1:11" x14ac:dyDescent="0.25">
      <c r="A398" s="30"/>
      <c r="B398" s="280"/>
      <c r="C398" s="224"/>
      <c r="D398" s="29"/>
      <c r="E398" s="29" t="s">
        <v>2405</v>
      </c>
      <c r="F398" s="28" t="s">
        <v>2406</v>
      </c>
      <c r="G398" s="28" t="s">
        <v>2407</v>
      </c>
      <c r="H398" s="29" t="s">
        <v>2408</v>
      </c>
      <c r="I398" s="29"/>
      <c r="J398" s="29"/>
      <c r="K398" s="28"/>
    </row>
    <row r="399" spans="1:11" x14ac:dyDescent="0.25">
      <c r="A399" s="31"/>
      <c r="B399" s="285" t="s">
        <v>2409</v>
      </c>
      <c r="C399" s="308" t="s">
        <v>590</v>
      </c>
      <c r="D399" s="25">
        <v>10080</v>
      </c>
      <c r="E399" s="25" t="s">
        <v>2410</v>
      </c>
      <c r="F399" s="24" t="s">
        <v>2409</v>
      </c>
      <c r="G399" s="24" t="s">
        <v>2411</v>
      </c>
      <c r="H399" s="25"/>
      <c r="I399" s="25"/>
      <c r="J399" s="25"/>
      <c r="K399" s="24"/>
    </row>
    <row r="400" spans="1:11" x14ac:dyDescent="0.25">
      <c r="A400" s="31"/>
      <c r="B400" s="278" t="s">
        <v>2412</v>
      </c>
      <c r="C400" s="313" t="s">
        <v>590</v>
      </c>
      <c r="D400" s="25">
        <v>10080</v>
      </c>
      <c r="E400" s="25" t="s">
        <v>2413</v>
      </c>
      <c r="F400" s="223" t="s">
        <v>2412</v>
      </c>
      <c r="G400" s="24" t="s">
        <v>2414</v>
      </c>
      <c r="H400" s="25"/>
      <c r="I400" s="25"/>
      <c r="J400" s="25"/>
      <c r="K400" s="24"/>
    </row>
    <row r="401" spans="1:11" x14ac:dyDescent="0.25">
      <c r="A401" s="31"/>
      <c r="B401" s="247" t="s">
        <v>2415</v>
      </c>
      <c r="C401" s="313" t="s">
        <v>590</v>
      </c>
      <c r="D401" s="25">
        <v>10080</v>
      </c>
      <c r="E401" s="25" t="s">
        <v>2416</v>
      </c>
      <c r="F401" s="24" t="s">
        <v>2415</v>
      </c>
      <c r="G401" s="24" t="s">
        <v>2417</v>
      </c>
      <c r="H401" s="25"/>
      <c r="I401" s="25"/>
      <c r="J401" s="25"/>
      <c r="K401" s="24"/>
    </row>
    <row r="402" spans="1:11" x14ac:dyDescent="0.25">
      <c r="A402" s="31"/>
      <c r="B402" s="278" t="s">
        <v>2418</v>
      </c>
      <c r="C402" s="313" t="s">
        <v>590</v>
      </c>
      <c r="D402" s="25">
        <v>10080</v>
      </c>
      <c r="E402" s="25" t="s">
        <v>2419</v>
      </c>
      <c r="F402" s="24" t="s">
        <v>2418</v>
      </c>
      <c r="G402" s="339"/>
      <c r="H402" s="25"/>
      <c r="I402" s="25"/>
      <c r="J402" s="25"/>
      <c r="K402" s="24"/>
    </row>
    <row r="403" spans="1:11" ht="33" x14ac:dyDescent="0.3">
      <c r="A403" s="31"/>
      <c r="B403" s="249" t="s">
        <v>2420</v>
      </c>
      <c r="C403" s="300" t="s">
        <v>608</v>
      </c>
      <c r="D403" s="25">
        <v>10080</v>
      </c>
      <c r="E403" s="25" t="s">
        <v>2421</v>
      </c>
      <c r="F403" s="330" t="s">
        <v>2422</v>
      </c>
      <c r="G403" s="342" t="s">
        <v>2423</v>
      </c>
      <c r="H403" s="25" t="s">
        <v>1427</v>
      </c>
      <c r="I403" s="25"/>
      <c r="J403" s="25"/>
      <c r="K403" s="24"/>
    </row>
    <row r="404" spans="1:11" ht="30" x14ac:dyDescent="0.25">
      <c r="A404" s="31" t="s">
        <v>2424</v>
      </c>
      <c r="B404" s="247" t="s">
        <v>2425</v>
      </c>
      <c r="C404" s="300" t="s">
        <v>608</v>
      </c>
      <c r="D404" s="25">
        <v>10080</v>
      </c>
      <c r="E404" s="25" t="s">
        <v>2426</v>
      </c>
      <c r="F404" s="24" t="s">
        <v>2427</v>
      </c>
      <c r="G404" s="24" t="s">
        <v>2428</v>
      </c>
      <c r="H404" s="25" t="s">
        <v>612</v>
      </c>
      <c r="I404" s="25"/>
      <c r="J404" s="25"/>
      <c r="K404" s="24"/>
    </row>
    <row r="405" spans="1:11" x14ac:dyDescent="0.25">
      <c r="A405" s="30"/>
      <c r="B405" s="289" t="s">
        <v>2429</v>
      </c>
      <c r="C405" s="316" t="s">
        <v>590</v>
      </c>
      <c r="D405" s="29">
        <v>10080</v>
      </c>
      <c r="E405" s="29" t="s">
        <v>2430</v>
      </c>
      <c r="F405" s="28" t="s">
        <v>2429</v>
      </c>
      <c r="G405" s="28" t="s">
        <v>2431</v>
      </c>
      <c r="H405" s="29"/>
      <c r="I405" s="29"/>
      <c r="J405" s="29"/>
      <c r="K405" s="28"/>
    </row>
    <row r="406" spans="1:11" x14ac:dyDescent="0.25">
      <c r="A406" s="273"/>
      <c r="B406" s="26" t="s">
        <v>2432</v>
      </c>
      <c r="C406" s="253" t="s">
        <v>590</v>
      </c>
      <c r="D406" s="68">
        <v>10080</v>
      </c>
      <c r="E406" s="68" t="s">
        <v>2433</v>
      </c>
      <c r="F406" s="243" t="s">
        <v>2432</v>
      </c>
      <c r="G406" s="243" t="s">
        <v>2434</v>
      </c>
      <c r="H406" s="68"/>
      <c r="I406" s="68"/>
      <c r="J406" s="68"/>
      <c r="K406" s="243"/>
    </row>
    <row r="407" spans="1:11" x14ac:dyDescent="0.25">
      <c r="A407" s="31"/>
      <c r="B407" s="223"/>
      <c r="C407" s="224"/>
      <c r="D407" s="25"/>
      <c r="E407" s="25" t="s">
        <v>2435</v>
      </c>
      <c r="F407" s="24" t="s">
        <v>2436</v>
      </c>
      <c r="G407" s="24" t="s">
        <v>2437</v>
      </c>
      <c r="H407" s="25" t="s">
        <v>1057</v>
      </c>
      <c r="I407" s="25"/>
      <c r="J407" s="25" t="s">
        <v>2438</v>
      </c>
      <c r="K407" s="24"/>
    </row>
    <row r="408" spans="1:11" x14ac:dyDescent="0.25">
      <c r="A408" s="31"/>
      <c r="B408" s="223"/>
      <c r="C408" s="224"/>
      <c r="D408" s="25"/>
      <c r="E408" s="25" t="s">
        <v>2439</v>
      </c>
      <c r="F408" s="24" t="s">
        <v>2440</v>
      </c>
      <c r="G408" s="24" t="s">
        <v>2441</v>
      </c>
      <c r="H408" s="25" t="s">
        <v>1057</v>
      </c>
      <c r="I408" s="25"/>
      <c r="J408" s="25" t="s">
        <v>2442</v>
      </c>
      <c r="K408" s="24"/>
    </row>
    <row r="409" spans="1:11" x14ac:dyDescent="0.25">
      <c r="A409" s="31"/>
      <c r="B409" s="223"/>
      <c r="C409" s="224"/>
      <c r="D409" s="25"/>
      <c r="E409" s="25" t="s">
        <v>2443</v>
      </c>
      <c r="F409" s="24" t="s">
        <v>2444</v>
      </c>
      <c r="G409" s="24" t="s">
        <v>2445</v>
      </c>
      <c r="H409" s="25" t="s">
        <v>1057</v>
      </c>
      <c r="I409" s="25"/>
      <c r="J409" s="25" t="s">
        <v>2446</v>
      </c>
      <c r="K409" s="24"/>
    </row>
    <row r="410" spans="1:11" x14ac:dyDescent="0.25">
      <c r="A410" s="31"/>
      <c r="B410" s="223"/>
      <c r="C410" s="224"/>
      <c r="D410" s="25"/>
      <c r="E410" s="25" t="s">
        <v>2447</v>
      </c>
      <c r="F410" s="24" t="s">
        <v>2448</v>
      </c>
      <c r="G410" s="24" t="s">
        <v>2449</v>
      </c>
      <c r="H410" s="25" t="s">
        <v>1057</v>
      </c>
      <c r="I410" s="25"/>
      <c r="J410" s="25" t="s">
        <v>2450</v>
      </c>
      <c r="K410" s="24"/>
    </row>
    <row r="411" spans="1:11" ht="30" x14ac:dyDescent="0.25">
      <c r="A411" s="31"/>
      <c r="B411" s="278"/>
      <c r="C411" s="224"/>
      <c r="D411" s="25"/>
      <c r="E411" s="25" t="s">
        <v>2451</v>
      </c>
      <c r="F411" s="328" t="s">
        <v>2452</v>
      </c>
      <c r="G411" s="24" t="s">
        <v>2453</v>
      </c>
      <c r="H411" s="25" t="s">
        <v>976</v>
      </c>
      <c r="I411" s="25"/>
      <c r="J411" s="25" t="s">
        <v>2454</v>
      </c>
      <c r="K411" s="24"/>
    </row>
    <row r="412" spans="1:11" ht="45" x14ac:dyDescent="0.25">
      <c r="A412" s="31"/>
      <c r="B412" s="278"/>
      <c r="C412" s="224"/>
      <c r="D412" s="25"/>
      <c r="E412" s="25" t="s">
        <v>2455</v>
      </c>
      <c r="F412" s="328" t="s">
        <v>2456</v>
      </c>
      <c r="G412" s="24" t="s">
        <v>2457</v>
      </c>
      <c r="H412" s="25" t="s">
        <v>1057</v>
      </c>
      <c r="I412" s="25"/>
      <c r="J412" s="25" t="s">
        <v>2458</v>
      </c>
      <c r="K412" s="24"/>
    </row>
    <row r="413" spans="1:11" ht="45" x14ac:dyDescent="0.25">
      <c r="A413" s="31"/>
      <c r="B413" s="278"/>
      <c r="C413" s="224"/>
      <c r="D413" s="25"/>
      <c r="E413" s="25" t="s">
        <v>2459</v>
      </c>
      <c r="F413" s="328" t="s">
        <v>2460</v>
      </c>
      <c r="G413" s="24" t="s">
        <v>2461</v>
      </c>
      <c r="H413" s="25" t="s">
        <v>1057</v>
      </c>
      <c r="I413" s="25"/>
      <c r="J413" s="25" t="s">
        <v>2462</v>
      </c>
      <c r="K413" s="24"/>
    </row>
    <row r="414" spans="1:11" ht="30" x14ac:dyDescent="0.25">
      <c r="A414" s="30"/>
      <c r="B414" s="289"/>
      <c r="C414" s="216"/>
      <c r="D414" s="29">
        <v>10080</v>
      </c>
      <c r="E414" s="29" t="s">
        <v>2463</v>
      </c>
      <c r="F414" s="341" t="s">
        <v>2464</v>
      </c>
      <c r="G414" s="230" t="s">
        <v>2465</v>
      </c>
      <c r="H414" s="29" t="s">
        <v>1469</v>
      </c>
      <c r="I414" s="29"/>
      <c r="J414" s="29"/>
      <c r="K414" s="28"/>
    </row>
    <row r="415" spans="1:11" x14ac:dyDescent="0.25">
      <c r="A415" s="30"/>
      <c r="B415" s="17"/>
      <c r="C415" s="13"/>
      <c r="D415" s="29"/>
      <c r="E415" s="29" t="s">
        <v>2466</v>
      </c>
      <c r="F415" s="28"/>
      <c r="G415" s="28"/>
      <c r="H415" s="109"/>
      <c r="I415" s="29"/>
      <c r="J415" s="29"/>
      <c r="K415" s="28"/>
    </row>
    <row r="416" spans="1:11" x14ac:dyDescent="0.25">
      <c r="A416" s="30"/>
      <c r="B416" s="17"/>
      <c r="C416" s="13"/>
      <c r="D416" s="29"/>
      <c r="E416" s="29" t="s">
        <v>2467</v>
      </c>
      <c r="F416" s="28"/>
      <c r="G416" s="28"/>
      <c r="H416" s="109"/>
      <c r="I416" s="29"/>
      <c r="J416" s="29"/>
      <c r="K416" s="28"/>
    </row>
    <row r="417" spans="1:13" x14ac:dyDescent="0.25">
      <c r="A417" s="30"/>
      <c r="B417" s="17"/>
      <c r="C417" s="13"/>
      <c r="D417" s="29"/>
      <c r="E417" s="29" t="s">
        <v>2468</v>
      </c>
      <c r="F417" s="28"/>
      <c r="G417" s="28"/>
      <c r="H417" s="109"/>
      <c r="I417" s="29"/>
      <c r="J417" s="29"/>
      <c r="K417" s="28"/>
    </row>
    <row r="418" spans="1:13" x14ac:dyDescent="0.25">
      <c r="A418" s="30"/>
      <c r="B418" s="188"/>
      <c r="C418" s="188"/>
      <c r="D418" s="226"/>
      <c r="E418" s="182"/>
      <c r="F418" s="182"/>
      <c r="G418" s="182"/>
      <c r="H418" s="29"/>
      <c r="I418" s="29"/>
      <c r="J418" s="29"/>
      <c r="K418" s="28"/>
    </row>
    <row r="419" spans="1:13" x14ac:dyDescent="0.25">
      <c r="A419" s="30"/>
      <c r="B419" s="256"/>
      <c r="C419" s="188"/>
      <c r="D419" s="226"/>
      <c r="E419" s="182"/>
      <c r="F419" s="182"/>
      <c r="G419" s="182"/>
      <c r="H419" s="29"/>
      <c r="I419" s="29"/>
      <c r="J419" s="29"/>
      <c r="K419" s="28"/>
    </row>
    <row r="420" spans="1:13" x14ac:dyDescent="0.25">
      <c r="A420" s="30"/>
      <c r="B420" s="188"/>
      <c r="C420" s="188"/>
      <c r="D420" s="226"/>
      <c r="E420" s="182"/>
      <c r="F420" s="188"/>
      <c r="G420" s="188"/>
      <c r="H420" s="29"/>
      <c r="I420" s="29"/>
      <c r="J420" s="29"/>
      <c r="K420" s="28"/>
    </row>
    <row r="421" spans="1:13" x14ac:dyDescent="0.25">
      <c r="A421" s="31"/>
      <c r="B421" s="287"/>
      <c r="C421" s="287"/>
      <c r="D421" s="324"/>
      <c r="E421" s="287"/>
      <c r="F421" s="287"/>
      <c r="G421" s="348"/>
      <c r="H421" s="25"/>
      <c r="I421" s="25"/>
      <c r="J421" s="25"/>
      <c r="K421" s="24"/>
    </row>
    <row r="422" spans="1:13" s="15" customFormat="1" ht="45" x14ac:dyDescent="0.25">
      <c r="A422" s="31" t="s">
        <v>19</v>
      </c>
      <c r="B422" s="166" t="s">
        <v>2469</v>
      </c>
      <c r="C422" s="166" t="s">
        <v>573</v>
      </c>
      <c r="D422" s="25">
        <v>10080</v>
      </c>
      <c r="E422" s="25"/>
      <c r="F422" s="24"/>
      <c r="G422" s="24"/>
      <c r="H422" s="25" t="s">
        <v>911</v>
      </c>
      <c r="I422" s="25"/>
      <c r="J422" s="25"/>
      <c r="K422" s="24"/>
      <c r="M422" s="15" t="s">
        <v>2470</v>
      </c>
    </row>
    <row r="423" spans="1:13" s="15" customFormat="1" ht="30" x14ac:dyDescent="0.25">
      <c r="A423" s="270" t="s">
        <v>21</v>
      </c>
      <c r="B423" s="166" t="s">
        <v>2471</v>
      </c>
      <c r="C423" s="107" t="s">
        <v>573</v>
      </c>
      <c r="D423" s="25">
        <v>10080</v>
      </c>
      <c r="E423" s="25"/>
      <c r="F423" s="24"/>
      <c r="G423" s="24"/>
      <c r="H423" s="25" t="s">
        <v>911</v>
      </c>
      <c r="I423" s="25"/>
      <c r="J423" s="25"/>
      <c r="K423" s="24"/>
    </row>
    <row r="424" spans="1:13" s="15" customFormat="1" ht="30" x14ac:dyDescent="0.25">
      <c r="A424" s="31" t="s">
        <v>62</v>
      </c>
      <c r="B424" s="166" t="s">
        <v>2472</v>
      </c>
      <c r="C424" s="107" t="s">
        <v>573</v>
      </c>
      <c r="D424" s="25">
        <v>10080</v>
      </c>
      <c r="E424" s="25"/>
      <c r="F424" s="24"/>
      <c r="G424" s="24"/>
      <c r="H424" s="25" t="s">
        <v>911</v>
      </c>
      <c r="I424" s="25"/>
      <c r="J424" s="25"/>
      <c r="K424" s="24"/>
    </row>
    <row r="425" spans="1:13" ht="30" x14ac:dyDescent="0.25">
      <c r="A425" s="31" t="s">
        <v>63</v>
      </c>
      <c r="B425" s="212" t="s">
        <v>2473</v>
      </c>
      <c r="C425" s="107" t="s">
        <v>573</v>
      </c>
      <c r="D425" s="25">
        <v>10080</v>
      </c>
      <c r="E425" s="25"/>
      <c r="F425" s="24"/>
      <c r="G425" s="24"/>
      <c r="H425" s="25" t="s">
        <v>911</v>
      </c>
      <c r="I425" s="25"/>
      <c r="J425" s="25"/>
      <c r="K425" s="24"/>
      <c r="M425" t="s">
        <v>2474</v>
      </c>
    </row>
    <row r="426" spans="1:13" ht="30" x14ac:dyDescent="0.25">
      <c r="A426" s="31" t="s">
        <v>116</v>
      </c>
      <c r="B426" s="212" t="s">
        <v>2475</v>
      </c>
      <c r="C426" s="311" t="s">
        <v>573</v>
      </c>
      <c r="D426" s="25">
        <v>10080</v>
      </c>
      <c r="E426" s="25"/>
      <c r="F426" s="24"/>
      <c r="G426" s="24"/>
      <c r="H426" s="25" t="s">
        <v>911</v>
      </c>
      <c r="I426" s="25"/>
      <c r="J426" s="25"/>
      <c r="K426" s="24"/>
      <c r="M426" t="s">
        <v>2474</v>
      </c>
    </row>
    <row r="427" spans="1:13" x14ac:dyDescent="0.25">
      <c r="A427" s="31"/>
      <c r="B427" s="24" t="s">
        <v>2476</v>
      </c>
      <c r="C427" s="223" t="s">
        <v>849</v>
      </c>
      <c r="D427" s="25"/>
      <c r="E427" s="25" t="s">
        <v>2477</v>
      </c>
      <c r="F427" s="258" t="s">
        <v>2478</v>
      </c>
      <c r="G427" s="258" t="s">
        <v>2479</v>
      </c>
      <c r="H427" s="25"/>
      <c r="I427" s="25"/>
      <c r="J427" s="25" t="s">
        <v>2480</v>
      </c>
      <c r="K427" s="24" t="s">
        <v>855</v>
      </c>
    </row>
    <row r="428" spans="1:13" x14ac:dyDescent="0.25">
      <c r="A428" s="185"/>
      <c r="B428" s="223" t="s">
        <v>2481</v>
      </c>
      <c r="C428" s="223" t="s">
        <v>573</v>
      </c>
      <c r="D428" s="224"/>
      <c r="E428" s="224" t="s">
        <v>775</v>
      </c>
      <c r="F428" s="166"/>
      <c r="G428" s="212"/>
      <c r="H428" s="224" t="s">
        <v>2482</v>
      </c>
      <c r="I428" s="224">
        <v>10075</v>
      </c>
      <c r="J428" s="224" t="s">
        <v>2483</v>
      </c>
      <c r="K428" s="259" t="s">
        <v>2484</v>
      </c>
    </row>
    <row r="429" spans="1:13" ht="30" x14ac:dyDescent="0.25">
      <c r="A429" s="25"/>
      <c r="B429" s="25" t="s">
        <v>2485</v>
      </c>
      <c r="C429" s="25" t="s">
        <v>573</v>
      </c>
      <c r="D429" s="25">
        <v>10080</v>
      </c>
      <c r="E429" s="25" t="s">
        <v>2486</v>
      </c>
      <c r="F429" s="260" t="s">
        <v>2487</v>
      </c>
      <c r="G429" s="260" t="s">
        <v>2488</v>
      </c>
      <c r="H429" s="25" t="s">
        <v>2489</v>
      </c>
      <c r="I429" s="25">
        <v>100075</v>
      </c>
      <c r="J429" s="25" t="s">
        <v>2490</v>
      </c>
      <c r="K429" s="24" t="s">
        <v>2491</v>
      </c>
    </row>
    <row r="430" spans="1:13" ht="30" x14ac:dyDescent="0.25">
      <c r="A430" s="37"/>
      <c r="B430" s="37" t="s">
        <v>2492</v>
      </c>
      <c r="C430" s="15" t="s">
        <v>573</v>
      </c>
      <c r="D430" s="29">
        <v>10080</v>
      </c>
      <c r="E430" s="37" t="s">
        <v>2493</v>
      </c>
      <c r="F430" s="39" t="s">
        <v>2494</v>
      </c>
      <c r="G430" s="28" t="s">
        <v>2495</v>
      </c>
      <c r="H430" s="37" t="s">
        <v>2496</v>
      </c>
      <c r="I430" s="29">
        <v>10075</v>
      </c>
      <c r="J430" s="37" t="s">
        <v>2497</v>
      </c>
      <c r="K430" s="37" t="s">
        <v>2498</v>
      </c>
    </row>
    <row r="431" spans="1:13" ht="30" x14ac:dyDescent="0.25">
      <c r="A431" s="25"/>
      <c r="B431" s="25" t="s">
        <v>2499</v>
      </c>
      <c r="C431" s="25" t="s">
        <v>573</v>
      </c>
      <c r="D431" s="25">
        <v>10080</v>
      </c>
      <c r="E431" s="25" t="s">
        <v>2500</v>
      </c>
      <c r="F431" s="24" t="s">
        <v>2501</v>
      </c>
      <c r="G431" s="25" t="s">
        <v>2502</v>
      </c>
      <c r="H431" s="25" t="s">
        <v>2496</v>
      </c>
      <c r="I431" s="25">
        <v>10075</v>
      </c>
      <c r="J431" s="25" t="s">
        <v>2503</v>
      </c>
      <c r="K431" s="25" t="s">
        <v>2504</v>
      </c>
      <c r="M431" t="s">
        <v>2505</v>
      </c>
    </row>
    <row r="432" spans="1:13" s="15" customFormat="1" x14ac:dyDescent="0.25">
      <c r="A432" s="185"/>
      <c r="B432" s="261" t="s">
        <v>2506</v>
      </c>
      <c r="C432" s="25" t="s">
        <v>573</v>
      </c>
      <c r="D432" s="25">
        <v>10080</v>
      </c>
      <c r="E432" s="224" t="s">
        <v>2507</v>
      </c>
      <c r="F432" t="s">
        <v>2508</v>
      </c>
      <c r="G432" s="212"/>
      <c r="H432" s="224" t="s">
        <v>2509</v>
      </c>
      <c r="I432" s="25">
        <v>10075</v>
      </c>
      <c r="J432" s="25" t="s">
        <v>2510</v>
      </c>
      <c r="K432" s="224" t="s">
        <v>2511</v>
      </c>
    </row>
    <row r="433" spans="1:11" x14ac:dyDescent="0.25">
      <c r="A433" s="185"/>
      <c r="B433" s="261" t="s">
        <v>2512</v>
      </c>
      <c r="C433" s="224" t="s">
        <v>573</v>
      </c>
      <c r="D433" s="25">
        <v>10080</v>
      </c>
      <c r="E433" s="224" t="s">
        <v>2513</v>
      </c>
      <c r="F433" t="s">
        <v>2514</v>
      </c>
      <c r="G433" s="175"/>
      <c r="H433" s="224" t="s">
        <v>2509</v>
      </c>
      <c r="I433" s="25">
        <v>10075</v>
      </c>
      <c r="J433" s="224" t="s">
        <v>2515</v>
      </c>
      <c r="K433" s="224" t="s">
        <v>2516</v>
      </c>
    </row>
    <row r="434" spans="1:11" x14ac:dyDescent="0.25">
      <c r="A434" s="185"/>
      <c r="B434" s="223" t="s">
        <v>2517</v>
      </c>
      <c r="C434" s="224" t="s">
        <v>573</v>
      </c>
      <c r="D434" s="25">
        <v>10080</v>
      </c>
      <c r="E434" s="224" t="s">
        <v>2518</v>
      </c>
      <c r="F434" t="s">
        <v>2519</v>
      </c>
      <c r="G434" s="224" t="s">
        <v>2520</v>
      </c>
      <c r="H434" s="265" t="s">
        <v>2521</v>
      </c>
      <c r="I434" s="25">
        <v>10075</v>
      </c>
      <c r="J434" s="224" t="s">
        <v>2522</v>
      </c>
      <c r="K434" s="224" t="s">
        <v>2523</v>
      </c>
    </row>
    <row r="435" spans="1:11" x14ac:dyDescent="0.25">
      <c r="A435" s="185"/>
      <c r="B435" s="223" t="s">
        <v>2524</v>
      </c>
      <c r="C435" s="224" t="s">
        <v>573</v>
      </c>
      <c r="D435" s="25">
        <v>10080</v>
      </c>
      <c r="E435" s="224" t="s">
        <v>2525</v>
      </c>
      <c r="F435" s="166" t="s">
        <v>2526</v>
      </c>
      <c r="G435" s="264" t="s">
        <v>2527</v>
      </c>
      <c r="H435" s="224" t="s">
        <v>2528</v>
      </c>
      <c r="I435" s="25">
        <v>10075</v>
      </c>
      <c r="J435" s="224" t="s">
        <v>2529</v>
      </c>
      <c r="K435" s="224" t="s">
        <v>2530</v>
      </c>
    </row>
    <row r="436" spans="1:11" x14ac:dyDescent="0.25">
      <c r="A436" s="185"/>
      <c r="B436" s="223" t="s">
        <v>2531</v>
      </c>
      <c r="C436" s="224" t="s">
        <v>573</v>
      </c>
      <c r="D436" s="25">
        <v>10080</v>
      </c>
      <c r="E436" s="224" t="s">
        <v>2532</v>
      </c>
      <c r="F436" s="166" t="s">
        <v>2533</v>
      </c>
      <c r="G436" s="212" t="s">
        <v>2534</v>
      </c>
      <c r="H436" s="224" t="s">
        <v>2528</v>
      </c>
      <c r="I436" s="25">
        <v>10075</v>
      </c>
      <c r="J436" s="224" t="s">
        <v>2535</v>
      </c>
      <c r="K436" s="224" t="s">
        <v>2536</v>
      </c>
    </row>
    <row r="437" spans="1:11" x14ac:dyDescent="0.25">
      <c r="A437" s="262"/>
      <c r="B437" s="263" t="s">
        <v>2537</v>
      </c>
      <c r="C437" s="224" t="s">
        <v>573</v>
      </c>
      <c r="D437" s="25">
        <v>10080</v>
      </c>
      <c r="E437" s="224" t="s">
        <v>2538</v>
      </c>
      <c r="F437" s="250" t="s">
        <v>2539</v>
      </c>
      <c r="G437" s="264" t="s">
        <v>2540</v>
      </c>
      <c r="H437" s="224" t="s">
        <v>2528</v>
      </c>
      <c r="I437" s="25">
        <v>10075</v>
      </c>
      <c r="J437" s="224" t="s">
        <v>2541</v>
      </c>
      <c r="K437" s="224" t="s">
        <v>2542</v>
      </c>
    </row>
    <row r="438" spans="1:11" ht="30" x14ac:dyDescent="0.25">
      <c r="A438" s="185"/>
      <c r="B438" s="223" t="s">
        <v>2543</v>
      </c>
      <c r="C438" s="224" t="s">
        <v>573</v>
      </c>
      <c r="D438" s="224"/>
      <c r="E438" s="224"/>
      <c r="F438" s="166" t="s">
        <v>2012</v>
      </c>
      <c r="G438" s="212" t="s">
        <v>2544</v>
      </c>
      <c r="H438" s="224" t="s">
        <v>2509</v>
      </c>
      <c r="I438" s="224">
        <v>10075</v>
      </c>
      <c r="J438" s="224" t="s">
        <v>2545</v>
      </c>
      <c r="K438" s="224" t="s">
        <v>1972</v>
      </c>
    </row>
    <row r="439" spans="1:11" ht="30" x14ac:dyDescent="0.25">
      <c r="A439" s="25"/>
      <c r="B439" s="25" t="s">
        <v>2546</v>
      </c>
      <c r="C439" s="25" t="s">
        <v>573</v>
      </c>
      <c r="D439" s="25">
        <v>10080</v>
      </c>
      <c r="E439" s="25" t="s">
        <v>2547</v>
      </c>
      <c r="F439" s="24" t="s">
        <v>2548</v>
      </c>
      <c r="G439" s="28" t="s">
        <v>2549</v>
      </c>
      <c r="H439" s="25" t="s">
        <v>2550</v>
      </c>
      <c r="I439" s="25">
        <v>10075</v>
      </c>
      <c r="J439" s="25" t="s">
        <v>2551</v>
      </c>
      <c r="K439" s="25" t="s">
        <v>2552</v>
      </c>
    </row>
    <row r="440" spans="1:11" ht="45" x14ac:dyDescent="0.25">
      <c r="A440" s="185"/>
      <c r="B440" s="223"/>
      <c r="C440" s="224"/>
      <c r="D440" s="25">
        <v>10080</v>
      </c>
      <c r="E440" s="224" t="s">
        <v>2553</v>
      </c>
      <c r="F440" s="356" t="s">
        <v>2554</v>
      </c>
      <c r="G440" s="357" t="s">
        <v>2555</v>
      </c>
      <c r="H440" s="265"/>
      <c r="I440" s="224"/>
      <c r="J440" s="224"/>
      <c r="K440" s="224"/>
    </row>
    <row r="441" spans="1:11" ht="30" x14ac:dyDescent="0.25">
      <c r="A441" s="185"/>
      <c r="B441" s="223"/>
      <c r="C441" s="224"/>
      <c r="D441" s="25">
        <v>10080</v>
      </c>
      <c r="E441" s="359" t="s">
        <v>2556</v>
      </c>
      <c r="F441" s="358" t="s">
        <v>2557</v>
      </c>
      <c r="G441" s="356" t="s">
        <v>2558</v>
      </c>
      <c r="H441" s="224"/>
      <c r="I441" s="224"/>
      <c r="J441" s="224"/>
      <c r="K441" s="224"/>
    </row>
    <row r="442" spans="1:11" ht="30" x14ac:dyDescent="0.25">
      <c r="A442" s="185"/>
      <c r="B442" s="223"/>
      <c r="C442" s="224"/>
      <c r="D442" s="25">
        <v>10080</v>
      </c>
      <c r="E442" s="359" t="s">
        <v>2559</v>
      </c>
      <c r="F442" s="360" t="s">
        <v>2560</v>
      </c>
      <c r="G442" s="357" t="s">
        <v>2561</v>
      </c>
      <c r="H442" s="265"/>
      <c r="I442" s="224"/>
      <c r="J442" s="224"/>
      <c r="K442" s="224"/>
    </row>
    <row r="443" spans="1:11" ht="30" x14ac:dyDescent="0.25">
      <c r="A443" s="66"/>
      <c r="B443" s="128"/>
      <c r="C443" s="216"/>
      <c r="D443" s="29">
        <v>10080</v>
      </c>
      <c r="E443" s="216" t="s">
        <v>2562</v>
      </c>
      <c r="F443" s="361" t="s">
        <v>2563</v>
      </c>
      <c r="G443" s="175" t="s">
        <v>2564</v>
      </c>
      <c r="H443" s="216"/>
      <c r="I443" s="216"/>
      <c r="J443" s="216"/>
      <c r="K443" s="216"/>
    </row>
    <row r="444" spans="1:11" ht="30" x14ac:dyDescent="0.25">
      <c r="A444" s="144"/>
      <c r="B444" s="80"/>
      <c r="C444" s="295"/>
      <c r="D444" s="22">
        <v>10080</v>
      </c>
      <c r="E444" s="295" t="s">
        <v>2565</v>
      </c>
      <c r="F444" s="81" t="s">
        <v>2566</v>
      </c>
      <c r="G444" s="284" t="s">
        <v>2567</v>
      </c>
      <c r="H444" s="295"/>
      <c r="I444" s="295"/>
      <c r="J444" s="295"/>
      <c r="K444" s="295"/>
    </row>
    <row r="445" spans="1:11" ht="30" x14ac:dyDescent="0.25">
      <c r="A445" s="144"/>
      <c r="B445" s="80"/>
      <c r="C445" s="295"/>
      <c r="D445" s="22">
        <v>10080</v>
      </c>
      <c r="E445" s="295" t="s">
        <v>2568</v>
      </c>
      <c r="F445" s="81" t="s">
        <v>2569</v>
      </c>
      <c r="G445" s="284" t="s">
        <v>2570</v>
      </c>
      <c r="H445" s="295"/>
      <c r="I445" s="295"/>
      <c r="J445" s="295"/>
      <c r="K445" s="295"/>
    </row>
    <row r="446" spans="1:11" x14ac:dyDescent="0.25">
      <c r="A446" s="144"/>
      <c r="B446" s="295" t="s">
        <v>2571</v>
      </c>
      <c r="C446" s="295" t="s">
        <v>573</v>
      </c>
      <c r="D446" s="22">
        <v>10080</v>
      </c>
      <c r="E446" s="295" t="s">
        <v>2572</v>
      </c>
      <c r="F446" s="81"/>
      <c r="G446" s="284"/>
      <c r="H446" s="295" t="s">
        <v>2573</v>
      </c>
      <c r="I446" s="22">
        <v>10075</v>
      </c>
      <c r="J446" s="295" t="s">
        <v>2574</v>
      </c>
      <c r="K446" s="295" t="s">
        <v>2575</v>
      </c>
    </row>
    <row r="447" spans="1:11" ht="30" x14ac:dyDescent="0.25">
      <c r="A447" s="144"/>
      <c r="B447" s="364" t="s">
        <v>2806</v>
      </c>
      <c r="C447" s="295" t="s">
        <v>573</v>
      </c>
      <c r="D447" s="22">
        <v>10080</v>
      </c>
      <c r="E447" s="295" t="s">
        <v>2807</v>
      </c>
      <c r="F447" s="365" t="s">
        <v>2806</v>
      </c>
      <c r="G447" s="366" t="s">
        <v>2808</v>
      </c>
      <c r="H447" s="367" t="s">
        <v>2809</v>
      </c>
      <c r="I447" s="367" t="s">
        <v>2810</v>
      </c>
      <c r="J447" s="295">
        <v>10075</v>
      </c>
      <c r="K447" s="367" t="s">
        <v>2811</v>
      </c>
    </row>
    <row r="448" spans="1:11" x14ac:dyDescent="0.25">
      <c r="A448" s="262"/>
      <c r="B448" s="263"/>
      <c r="C448" s="363"/>
      <c r="D448" s="363"/>
      <c r="E448" s="363"/>
      <c r="F448" s="250"/>
      <c r="G448" s="264"/>
      <c r="H448" s="363"/>
      <c r="I448" s="363"/>
      <c r="J448" s="363"/>
      <c r="K448" s="363"/>
    </row>
    <row r="449" spans="1:11" x14ac:dyDescent="0.25">
      <c r="A449" s="185"/>
      <c r="B449" s="223"/>
      <c r="C449" s="224"/>
      <c r="D449" s="224"/>
      <c r="E449" s="224"/>
      <c r="F449" s="166"/>
      <c r="G449" s="212"/>
      <c r="H449" s="224"/>
      <c r="I449" s="224"/>
      <c r="J449" s="224"/>
      <c r="K449" s="224"/>
    </row>
    <row r="450" spans="1:11" x14ac:dyDescent="0.25">
      <c r="A450" s="185"/>
      <c r="B450" s="223"/>
      <c r="C450" s="224"/>
      <c r="D450" s="224"/>
      <c r="E450" s="224"/>
      <c r="F450" s="166"/>
      <c r="G450" s="212"/>
      <c r="H450" s="224"/>
      <c r="I450" s="224"/>
      <c r="J450" s="224"/>
      <c r="K450" s="224"/>
    </row>
    <row r="451" spans="1:11" x14ac:dyDescent="0.25">
      <c r="A451" s="185"/>
      <c r="B451" s="223"/>
      <c r="C451" s="224"/>
      <c r="D451" s="224"/>
      <c r="E451" s="224"/>
      <c r="F451" s="166"/>
      <c r="G451" s="212"/>
      <c r="H451" s="224"/>
      <c r="I451" s="224"/>
      <c r="J451" s="224"/>
      <c r="K451" s="224"/>
    </row>
    <row r="452" spans="1:11" x14ac:dyDescent="0.25">
      <c r="A452" s="185"/>
      <c r="B452" s="223"/>
      <c r="C452" s="224"/>
      <c r="D452" s="224"/>
      <c r="E452" s="224"/>
      <c r="F452" s="166"/>
      <c r="G452" s="212"/>
      <c r="H452" s="224"/>
      <c r="I452" s="224"/>
      <c r="J452" s="224"/>
      <c r="K452" s="224"/>
    </row>
    <row r="453" spans="1:11" x14ac:dyDescent="0.25">
      <c r="A453" s="185"/>
      <c r="B453" s="223"/>
      <c r="C453" s="224"/>
      <c r="D453" s="224"/>
      <c r="E453" s="224"/>
      <c r="F453" s="166"/>
      <c r="G453" s="212"/>
      <c r="H453" s="224"/>
      <c r="I453" s="224"/>
      <c r="J453" s="224"/>
      <c r="K453" s="224"/>
    </row>
    <row r="454" spans="1:11" x14ac:dyDescent="0.25">
      <c r="A454" s="185"/>
      <c r="B454" s="223"/>
      <c r="C454" s="224"/>
      <c r="D454" s="224"/>
      <c r="E454" s="224"/>
      <c r="F454" s="166"/>
      <c r="G454" s="212"/>
      <c r="H454" s="224"/>
      <c r="I454" s="224"/>
      <c r="J454" s="224"/>
      <c r="K454" s="224"/>
    </row>
    <row r="455" spans="1:11" x14ac:dyDescent="0.25">
      <c r="A455" s="185"/>
      <c r="B455" s="223"/>
      <c r="C455" s="224"/>
      <c r="D455" s="224"/>
      <c r="E455" s="224"/>
      <c r="F455" s="166"/>
      <c r="G455" s="212"/>
      <c r="H455" s="224"/>
      <c r="I455" s="224"/>
      <c r="J455" s="224"/>
      <c r="K455" s="224"/>
    </row>
    <row r="456" spans="1:11" x14ac:dyDescent="0.25">
      <c r="A456" s="185"/>
      <c r="B456" s="223"/>
      <c r="C456" s="224"/>
      <c r="D456" s="224"/>
      <c r="E456" s="224"/>
      <c r="F456" s="166"/>
      <c r="G456" s="212"/>
      <c r="H456" s="224"/>
      <c r="I456" s="224"/>
      <c r="J456" s="224"/>
      <c r="K456" s="224"/>
    </row>
    <row r="457" spans="1:11" x14ac:dyDescent="0.25">
      <c r="A457" s="185"/>
      <c r="B457" s="223"/>
      <c r="C457" s="224"/>
      <c r="D457" s="224"/>
      <c r="E457" s="224"/>
      <c r="F457" s="166"/>
      <c r="G457" s="212"/>
      <c r="H457" s="224"/>
      <c r="I457" s="224"/>
      <c r="J457" s="224"/>
      <c r="K457" s="224"/>
    </row>
    <row r="458" spans="1:11" x14ac:dyDescent="0.25">
      <c r="A458" s="185"/>
      <c r="B458" s="223"/>
      <c r="C458" s="224"/>
      <c r="D458" s="224"/>
      <c r="E458" s="224"/>
      <c r="F458" s="166"/>
      <c r="G458" s="212"/>
      <c r="H458" s="224"/>
      <c r="I458" s="224"/>
      <c r="J458" s="224"/>
      <c r="K458" s="224"/>
    </row>
    <row r="459" spans="1:11" x14ac:dyDescent="0.25">
      <c r="A459" s="185"/>
      <c r="B459" s="223"/>
      <c r="C459" s="224"/>
      <c r="D459" s="224"/>
      <c r="E459" s="224"/>
      <c r="F459" s="166"/>
      <c r="G459" s="212"/>
      <c r="H459" s="224"/>
      <c r="I459" s="224"/>
      <c r="J459" s="224"/>
      <c r="K459" s="224"/>
    </row>
    <row r="460" spans="1:11" x14ac:dyDescent="0.25">
      <c r="A460" s="185"/>
      <c r="B460" s="223"/>
      <c r="C460" s="224"/>
      <c r="D460" s="224"/>
      <c r="E460" s="224"/>
      <c r="F460" s="166"/>
      <c r="G460" s="212"/>
      <c r="H460" s="224"/>
      <c r="I460" s="224"/>
      <c r="J460" s="224"/>
      <c r="K460" s="224"/>
    </row>
    <row r="461" spans="1:11" x14ac:dyDescent="0.25">
      <c r="A461" s="185"/>
      <c r="B461" s="223"/>
      <c r="C461" s="224"/>
      <c r="D461" s="224"/>
      <c r="E461" s="224"/>
      <c r="F461" s="166"/>
      <c r="G461" s="212"/>
      <c r="H461" s="224"/>
      <c r="I461" s="224"/>
      <c r="J461" s="224"/>
      <c r="K461" s="224"/>
    </row>
    <row r="462" spans="1:11" x14ac:dyDescent="0.25">
      <c r="A462" s="185"/>
      <c r="B462" s="223"/>
      <c r="C462" s="224"/>
      <c r="D462" s="224"/>
      <c r="E462" s="224"/>
      <c r="F462" s="166"/>
      <c r="G462" s="212"/>
      <c r="H462" s="224"/>
      <c r="I462" s="224"/>
      <c r="J462" s="224"/>
      <c r="K462" s="224"/>
    </row>
    <row r="463" spans="1:11" x14ac:dyDescent="0.25">
      <c r="A463" s="185"/>
      <c r="B463" s="223"/>
      <c r="C463" s="224"/>
      <c r="D463" s="224"/>
      <c r="E463" s="224"/>
      <c r="F463" s="166"/>
      <c r="G463" s="212"/>
      <c r="H463" s="224"/>
      <c r="I463" s="224"/>
      <c r="J463" s="224"/>
      <c r="K463" s="224"/>
    </row>
    <row r="464" spans="1:11" x14ac:dyDescent="0.25">
      <c r="A464" s="185"/>
      <c r="B464" s="223"/>
      <c r="C464" s="224"/>
      <c r="D464" s="224"/>
      <c r="E464" s="224"/>
      <c r="F464" s="166"/>
      <c r="G464" s="212"/>
      <c r="H464" s="224"/>
      <c r="I464" s="224"/>
      <c r="J464" s="224"/>
      <c r="K464" s="224"/>
    </row>
    <row r="465" spans="1:11" x14ac:dyDescent="0.25">
      <c r="A465" s="185"/>
      <c r="B465" s="223"/>
      <c r="C465" s="224"/>
      <c r="D465" s="224"/>
      <c r="E465" s="224"/>
      <c r="F465" s="166"/>
      <c r="G465" s="212"/>
      <c r="H465" s="224"/>
      <c r="I465" s="224"/>
      <c r="J465" s="224"/>
      <c r="K465" s="224"/>
    </row>
    <row r="466" spans="1:11" x14ac:dyDescent="0.25">
      <c r="A466" s="185"/>
      <c r="B466" s="223"/>
      <c r="C466" s="224"/>
      <c r="D466" s="224"/>
      <c r="E466" s="224"/>
      <c r="F466" s="166"/>
      <c r="G466" s="212"/>
      <c r="H466" s="224"/>
      <c r="I466" s="224"/>
      <c r="J466" s="224"/>
      <c r="K466" s="224"/>
    </row>
    <row r="467" spans="1:11" x14ac:dyDescent="0.25">
      <c r="A467" s="185"/>
      <c r="B467" s="223"/>
      <c r="C467" s="224"/>
      <c r="D467" s="224"/>
      <c r="E467" s="224"/>
      <c r="F467" s="166"/>
      <c r="G467" s="212"/>
      <c r="H467" s="224"/>
      <c r="I467" s="224"/>
      <c r="J467" s="224"/>
      <c r="K467" s="224"/>
    </row>
    <row r="468" spans="1:11" x14ac:dyDescent="0.25">
      <c r="F468" s="166"/>
    </row>
  </sheetData>
  <hyperlinks>
    <hyperlink ref="M2" r:id="rId1" xr:uid="{9DAC12F6-AE82-484B-AF61-3699DD047A34}"/>
    <hyperlink ref="M15:M17" r:id="rId2" display="12-01-2021 (link to Liquibase script)" xr:uid="{D5285801-D557-4261-A582-22916A6AB400}"/>
    <hyperlink ref="M22:M26" r:id="rId3" display="12-01-2021 (link to Liquibase script)" xr:uid="{139DCA68-7F56-4998-9F8E-CE59C56289E9}"/>
    <hyperlink ref="M34" r:id="rId4" display="https://source.netcompany.com/tfs/Netcompany/UFST0070/_git/ermis-reference-data?path=%2Fdatabase-migration%2Fsrc%2Fmain%2Fresources%2Fliquibase%2Frefdata%2Fchangelogs%2F4.0.4-extensions%2Fdms-changelogs%2F4.0.4.0.4-CustomsWeb_ValidationErrorAndWarningCodes.sql&amp;version=GBrelease" xr:uid="{75455D57-6FD8-47AF-828F-F95684D34D45}"/>
    <hyperlink ref="M35:M39" r:id="rId5" display="https://source.netcompany.com/tfs/Netcompany/UFST0070/_git/ermis-reference-data?path=%2Fdatabase-migration%2Fsrc%2Fmain%2Fresources%2Fliquibase%2Frefdata%2Fchangelogs%2F4.0.4-extensions%2Fdms-changelogs%2F4.0.4.0.4-CustomsWeb_ValidationErrorAndWarningCodes.sql&amp;version=GBrelease" xr:uid="{D7014FA5-3142-4E60-A66A-09C120D879E4}"/>
    <hyperlink ref="M39:M42" r:id="rId6" display="https://source.netcompany.com/tfs/Netcompany/UFST0070/_git/ermis-reference-data?path=%2Fdatabase-migration%2Fsrc%2Fmain%2Fresources%2Fliquibase%2Frefdata%2Fchangelogs%2F4.0.4-extensions%2Fdms-changelogs%2F4.0.4.0.4-CustomsWeb_ValidationErrorAndWarningCodes.sql&amp;version=GBrelease" xr:uid="{D481D65C-6D5A-4DA4-B003-8CE5E382AEF5}"/>
    <hyperlink ref="M43:M44" r:id="rId7" display="https://source.netcompany.com/tfs/Netcompany/UFST0070/_git/ermis-reference-data?path=%2Fdatabase-migration%2Fsrc%2Fmain%2Fresources%2Fliquibase%2Frefdata%2Fchangelogs%2F4.0.4-extensions%2Fdms-changelogs%2F4.0.4.0.4-CustomsWeb_ValidationErrorAndWarningCodes.sql&amp;version=GBrelease" xr:uid="{8D1297A4-3062-4D9D-BCCB-D63F3BD7E5CF}"/>
    <hyperlink ref="M51:M52" r:id="rId8" display="https://source.netcompany.com/tfs/Netcompany/UFST0070/_git/ermis-reference-data?path=%2Fdatabase-migration%2Fsrc%2Fmain%2Fresources%2Fliquibase%2Frefdata%2Fchangelogs%2F4.0.4-extensions%2Fdms-changelogs%2F4.0.4.0.4-CustomsWeb_ValidationErrorAndWarningCodes.sql&amp;version=GBrelease" xr:uid="{BF4B9C49-BC0C-43DF-BFA7-973C4B771CD0}"/>
    <hyperlink ref="M44:M50" r:id="rId9" display="https://source.netcompany.com/tfs/Netcompany/UFST0070/_git/ermis-reference-data?path=%2Fdatabase-migration%2Fsrc%2Fmain%2Fresources%2Fliquibase%2Frefdata%2Fchangelogs%2F4.0.4-extensions%2Fdms-changelogs%2F4.0.4.0.4-CustomsWeb_ValidationErrorAndWarningCodes.sql&amp;version=GBrelease" xr:uid="{77A16B79-7435-46D4-9C31-4E579395CBA8}"/>
    <hyperlink ref="M52" r:id="rId10" display="https://source.netcompany.com/tfs/Netcompany/UFST0070/_git/ermis-reference-data?path=%2Fdatabase-migration%2Fsrc%2Fmain%2Fresources%2Fliquibase%2Frefdata%2Fchangelogs%2F4.0.4-extensions%2Fdms-changelogs%2F4.0.4.0.4-CustomsWeb_ValidationErrorAndWarningCodes.sql&amp;version=GBrelease" xr:uid="{EA5165FA-B817-452E-B723-0E19FD855513}"/>
    <hyperlink ref="M53:M54" r:id="rId11" display="https://source.netcompany.com/tfs/Netcompany/UFST0070/_git/ermis-reference-data?path=%2Fdatabase-migration%2Fsrc%2Fmain%2Fresources%2Fliquibase%2Frefdata%2Fchangelogs%2F4.0.4-extensions%2Fdms-changelogs%2F4.0.4.0.4-CustomsWeb_ValidationErrorAndWarningCodes.sql&amp;version=GBrelease" xr:uid="{E6D0E3E2-F667-4CD3-8D35-A75C95CEF445}"/>
    <hyperlink ref="M54:M59" r:id="rId12" display="https://source.netcompany.com/tfs/Netcompany/UFST0070/_git/ermis-reference-data?path=%2Fdatabase-migration%2Fsrc%2Fmain%2Fresources%2Fliquibase%2Frefdata%2Fchangelogs%2F4.0.4-extensions%2Fdms-changelogs%2F4.0.4.0.4-CustomsWeb_ValidationErrorAndWarningCodes.sql&amp;version=GBrelease" xr:uid="{30B8488B-0172-4372-91BE-0DEC4C342D67}"/>
    <hyperlink ref="M60:M61" r:id="rId13" display="https://source.netcompany.com/tfs/Netcompany/UFST0070/_git/ermis-reference-data?path=%2Fdatabase-migration%2Fsrc%2Fmain%2Fresources%2Fliquibase%2Frefdata%2Fchangelogs%2F4.0.4-extensions%2Fdms-changelogs%2F4.0.4.0.4-CustomsWeb_ValidationErrorAndWarningCodes.sql&amp;version=GBrelease" xr:uid="{084B3D0D-403B-4BB5-9591-33BC28C55AC7}"/>
    <hyperlink ref="M61:M64" r:id="rId14" display="https://source.netcompany.com/tfs/Netcompany/UFST0070/_git/ermis-reference-data?path=%2Fdatabase-migration%2Fsrc%2Fmain%2Fresources%2Fliquibase%2Frefdata%2Fchangelogs%2F4.0.4-extensions%2Fdms-changelogs%2F4.0.4.0.4-CustomsWeb_ValidationErrorAndWarningCodes.sql&amp;version=GBrelease" xr:uid="{035E4F63-73DA-441F-BF1F-ED2D2EE957E3}"/>
    <hyperlink ref="M65:M66" r:id="rId15" display="https://source.netcompany.com/tfs/Netcompany/UFST0070/_git/ermis-reference-data?path=%2Fdatabase-migration%2Fsrc%2Fmain%2Fresources%2Fliquibase%2Frefdata%2Fchangelogs%2F4.0.4-extensions%2Fdms-changelogs%2F4.0.4.0.4-CustomsWeb_ValidationErrorAndWarningCodes.sql&amp;version=GBrelease" xr:uid="{3C56869E-A7EA-4A66-8272-6F576A298A67}"/>
    <hyperlink ref="M66:M68" r:id="rId16" display="https://source.netcompany.com/tfs/Netcompany/UFST0070/_git/ermis-reference-data?path=%2Fdatabase-migration%2Fsrc%2Fmain%2Fresources%2Fliquibase%2Frefdata%2Fchangelogs%2F4.0.4-extensions%2Fdms-changelogs%2F4.0.4.0.4-CustomsWeb_ValidationErrorAndWarningCodes.sql&amp;version=GBrelease" xr:uid="{0B9829C4-8906-47EF-9012-0C83376BBBEA}"/>
    <hyperlink ref="M69:M70" r:id="rId17" display="https://source.netcompany.com/tfs/Netcompany/UFST0070/_git/ermis-reference-data?path=%2Fdatabase-migration%2Fsrc%2Fmain%2Fresources%2Fliquibase%2Frefdata%2Fchangelogs%2F4.0.4-extensions%2Fdms-changelogs%2F4.0.4.0.4-CustomsWeb_ValidationErrorAndWarningCodes.sql&amp;version=GBrelease" xr:uid="{0D893B1C-3EF6-4B38-9047-1CCECD9FADA2}"/>
    <hyperlink ref="M70:M71" r:id="rId18" display="https://source.netcompany.com/tfs/Netcompany/UFST0070/_git/ermis-reference-data?path=%2Fdatabase-migration%2Fsrc%2Fmain%2Fresources%2Fliquibase%2Frefdata%2Fchangelogs%2F4.0.4-extensions%2Fdms-changelogs%2F4.0.4.0.4-CustomsWeb_ValidationErrorAndWarningCodes.sql&amp;version=GBrelease" xr:uid="{8AC79C5B-4418-441A-BD24-5E03908C9893}"/>
    <hyperlink ref="M84" r:id="rId19" display="https://source.netcompany.com/tfs/Netcompany/UFST0070/_git/ermis-reference-data?path=%2Fdatabase-migration%2Fsrc%2Fmain%2Fresources%2Fliquibase%2Frefdata%2Fchangelogs%2F4.0.4-extensions%2Fdms-changelogs%2F4.0.4.0.4-CustomsWeb_ValidationErrorAndWarningCodes.sql&amp;version=GBrelease" xr:uid="{94E0E0A5-70F7-4C61-9522-A93BD94750DB}"/>
    <hyperlink ref="M88" r:id="rId20" display="https://source.netcompany.com/tfs/Netcompany/UFST0070/_git/ermis-reference-data?path=%2Fdatabase-migration%2Fsrc%2Fmain%2Fresources%2Fliquibase%2Frefdata%2Fchangelogs%2F4.0.4-extensions%2Fdms-changelogs%2F4.0.4.0.4-CustomsWeb_ValidationErrorAndWarningCodes.sql&amp;version=GBrelease" xr:uid="{E71CA516-E796-43BF-AA5F-18F313C2EAE6}"/>
    <hyperlink ref="M95" r:id="rId21" xr:uid="{59371C87-8106-4601-BF2E-FFDA4BA889DB}"/>
    <hyperlink ref="M94" r:id="rId22" xr:uid="{0A4A987E-3440-4278-9E44-D25A5CE3B2B5}"/>
    <hyperlink ref="M97" r:id="rId23" xr:uid="{421DBAF6-E03B-4580-9122-8D9828FC19AE}"/>
    <hyperlink ref="M96" r:id="rId24" xr:uid="{6FAA9D0E-EC46-473E-90D7-608E01FFF96B}"/>
  </hyperlinks>
  <pageMargins left="0.7" right="0.7" top="0.75" bottom="0.75" header="0.3" footer="0.3"/>
  <pageSetup paperSize="9" fitToHeight="0" orientation="landscape" r:id="rId25"/>
  <tableParts count="1">
    <tablePart r:id="rId2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4D368-32EA-44BD-9F5F-D2BB071BC22D}">
  <dimension ref="A1:C317"/>
  <sheetViews>
    <sheetView topLeftCell="A40" workbookViewId="0">
      <selection activeCell="F180" sqref="F180"/>
    </sheetView>
  </sheetViews>
  <sheetFormatPr defaultRowHeight="15" x14ac:dyDescent="0.25"/>
  <cols>
    <col min="1" max="1" width="14.85546875" bestFit="1" customWidth="1"/>
    <col min="2" max="2" width="18" style="198" customWidth="1"/>
  </cols>
  <sheetData>
    <row r="1" spans="1:2" ht="30" x14ac:dyDescent="0.25">
      <c r="A1" s="33" t="s">
        <v>551</v>
      </c>
      <c r="B1" s="197" t="s">
        <v>2576</v>
      </c>
    </row>
    <row r="2" spans="1:2" x14ac:dyDescent="0.25">
      <c r="A2" s="22" t="s">
        <v>658</v>
      </c>
    </row>
    <row r="3" spans="1:2" x14ac:dyDescent="0.25">
      <c r="A3" s="22" t="s">
        <v>771</v>
      </c>
      <c r="B3" s="112" t="s">
        <v>771</v>
      </c>
    </row>
    <row r="4" spans="1:2" x14ac:dyDescent="0.25">
      <c r="A4" s="22" t="s">
        <v>1924</v>
      </c>
      <c r="B4" s="200" t="s">
        <v>1924</v>
      </c>
    </row>
    <row r="5" spans="1:2" x14ac:dyDescent="0.25">
      <c r="A5" s="22" t="s">
        <v>2011</v>
      </c>
      <c r="B5" s="112" t="s">
        <v>2011</v>
      </c>
    </row>
    <row r="6" spans="1:2" x14ac:dyDescent="0.25">
      <c r="A6" s="22" t="s">
        <v>1968</v>
      </c>
      <c r="B6" s="200" t="s">
        <v>1968</v>
      </c>
    </row>
    <row r="7" spans="1:2" x14ac:dyDescent="0.25">
      <c r="A7" s="22" t="s">
        <v>1989</v>
      </c>
      <c r="B7" s="112" t="s">
        <v>1989</v>
      </c>
    </row>
    <row r="8" spans="1:2" x14ac:dyDescent="0.25">
      <c r="A8" s="22" t="s">
        <v>1930</v>
      </c>
      <c r="B8" s="200" t="s">
        <v>1930</v>
      </c>
    </row>
    <row r="9" spans="1:2" x14ac:dyDescent="0.25">
      <c r="A9" s="22" t="s">
        <v>727</v>
      </c>
      <c r="B9" s="112" t="s">
        <v>727</v>
      </c>
    </row>
    <row r="10" spans="1:2" x14ac:dyDescent="0.25">
      <c r="A10" s="22" t="s">
        <v>1979</v>
      </c>
      <c r="B10" s="200" t="s">
        <v>1979</v>
      </c>
    </row>
    <row r="11" spans="1:2" x14ac:dyDescent="0.25">
      <c r="A11" s="22" t="s">
        <v>1935</v>
      </c>
      <c r="B11" s="112" t="s">
        <v>1935</v>
      </c>
    </row>
    <row r="12" spans="1:2" x14ac:dyDescent="0.25">
      <c r="A12" s="22" t="s">
        <v>1561</v>
      </c>
      <c r="B12" s="200" t="s">
        <v>1561</v>
      </c>
    </row>
    <row r="13" spans="1:2" x14ac:dyDescent="0.25">
      <c r="A13" s="22" t="s">
        <v>903</v>
      </c>
      <c r="B13" s="112" t="s">
        <v>903</v>
      </c>
    </row>
    <row r="14" spans="1:2" x14ac:dyDescent="0.25">
      <c r="A14" s="22" t="s">
        <v>584</v>
      </c>
      <c r="B14" s="200" t="s">
        <v>584</v>
      </c>
    </row>
    <row r="15" spans="1:2" x14ac:dyDescent="0.25">
      <c r="A15" s="22" t="s">
        <v>823</v>
      </c>
      <c r="B15" s="112" t="s">
        <v>823</v>
      </c>
    </row>
    <row r="16" spans="1:2" x14ac:dyDescent="0.25">
      <c r="A16" s="22" t="s">
        <v>820</v>
      </c>
      <c r="B16" s="200" t="s">
        <v>820</v>
      </c>
    </row>
    <row r="17" spans="1:2" x14ac:dyDescent="0.25">
      <c r="A17" s="22" t="s">
        <v>1901</v>
      </c>
      <c r="B17" s="112" t="s">
        <v>1901</v>
      </c>
    </row>
    <row r="18" spans="1:2" x14ac:dyDescent="0.25">
      <c r="A18" s="22" t="s">
        <v>1893</v>
      </c>
      <c r="B18" s="200" t="s">
        <v>1893</v>
      </c>
    </row>
    <row r="19" spans="1:2" x14ac:dyDescent="0.25">
      <c r="A19" s="22" t="s">
        <v>2006</v>
      </c>
      <c r="B19" s="112" t="s">
        <v>2006</v>
      </c>
    </row>
    <row r="20" spans="1:2" x14ac:dyDescent="0.25">
      <c r="A20" s="22" t="s">
        <v>2143</v>
      </c>
      <c r="B20" s="200" t="s">
        <v>2143</v>
      </c>
    </row>
    <row r="21" spans="1:2" x14ac:dyDescent="0.25">
      <c r="A21" s="22" t="s">
        <v>2016</v>
      </c>
      <c r="B21" s="112" t="s">
        <v>2016</v>
      </c>
    </row>
    <row r="22" spans="1:2" x14ac:dyDescent="0.25">
      <c r="A22" s="22" t="s">
        <v>1941</v>
      </c>
      <c r="B22" s="200" t="s">
        <v>1941</v>
      </c>
    </row>
    <row r="23" spans="1:2" x14ac:dyDescent="0.25">
      <c r="A23" s="22" t="s">
        <v>1774</v>
      </c>
      <c r="B23" s="112" t="s">
        <v>1774</v>
      </c>
    </row>
    <row r="24" spans="1:2" x14ac:dyDescent="0.25">
      <c r="A24" s="22" t="s">
        <v>1724</v>
      </c>
      <c r="B24" s="200" t="s">
        <v>1724</v>
      </c>
    </row>
    <row r="25" spans="1:2" x14ac:dyDescent="0.25">
      <c r="A25" s="22" t="s">
        <v>1780</v>
      </c>
      <c r="B25" s="112" t="s">
        <v>1780</v>
      </c>
    </row>
    <row r="26" spans="1:2" x14ac:dyDescent="0.25">
      <c r="A26" s="23" t="s">
        <v>574</v>
      </c>
      <c r="B26" s="201" t="s">
        <v>574</v>
      </c>
    </row>
    <row r="27" spans="1:2" x14ac:dyDescent="0.25">
      <c r="A27" s="22" t="s">
        <v>1887</v>
      </c>
      <c r="B27" s="112" t="s">
        <v>1887</v>
      </c>
    </row>
    <row r="28" spans="1:2" x14ac:dyDescent="0.25">
      <c r="A28" s="22" t="s">
        <v>2104</v>
      </c>
      <c r="B28" s="200" t="s">
        <v>2104</v>
      </c>
    </row>
    <row r="29" spans="1:2" x14ac:dyDescent="0.25">
      <c r="A29" s="22" t="s">
        <v>1974</v>
      </c>
      <c r="B29" s="112" t="s">
        <v>1974</v>
      </c>
    </row>
    <row r="30" spans="1:2" x14ac:dyDescent="0.25">
      <c r="A30" s="22" t="s">
        <v>1429</v>
      </c>
      <c r="B30" s="200" t="s">
        <v>1429</v>
      </c>
    </row>
    <row r="31" spans="1:2" x14ac:dyDescent="0.25">
      <c r="A31" s="22" t="s">
        <v>2157</v>
      </c>
      <c r="B31" s="112" t="s">
        <v>2157</v>
      </c>
    </row>
    <row r="32" spans="1:2" x14ac:dyDescent="0.25">
      <c r="A32" s="22" t="s">
        <v>2109</v>
      </c>
      <c r="B32" s="200" t="s">
        <v>2109</v>
      </c>
    </row>
    <row r="33" spans="1:2" x14ac:dyDescent="0.25">
      <c r="A33" s="29" t="s">
        <v>2181</v>
      </c>
      <c r="B33" s="112" t="s">
        <v>2181</v>
      </c>
    </row>
    <row r="34" spans="1:2" x14ac:dyDescent="0.25">
      <c r="A34" s="22" t="s">
        <v>2314</v>
      </c>
      <c r="B34" s="200" t="s">
        <v>2314</v>
      </c>
    </row>
    <row r="35" spans="1:2" x14ac:dyDescent="0.25">
      <c r="A35" s="22" t="s">
        <v>2311</v>
      </c>
      <c r="B35" s="112" t="s">
        <v>2311</v>
      </c>
    </row>
    <row r="36" spans="1:2" x14ac:dyDescent="0.25">
      <c r="A36" s="27" t="s">
        <v>2299</v>
      </c>
      <c r="B36" s="200" t="s">
        <v>2299</v>
      </c>
    </row>
    <row r="37" spans="1:2" x14ac:dyDescent="0.25">
      <c r="A37" s="25" t="s">
        <v>1947</v>
      </c>
      <c r="B37" s="112" t="s">
        <v>1947</v>
      </c>
    </row>
    <row r="38" spans="1:2" x14ac:dyDescent="0.25">
      <c r="A38" s="37" t="s">
        <v>2305</v>
      </c>
      <c r="B38" s="200" t="s">
        <v>2305</v>
      </c>
    </row>
    <row r="39" spans="1:2" x14ac:dyDescent="0.25">
      <c r="A39" s="29" t="s">
        <v>2308</v>
      </c>
      <c r="B39" s="112" t="s">
        <v>2308</v>
      </c>
    </row>
    <row r="40" spans="1:2" x14ac:dyDescent="0.25">
      <c r="A40" s="29" t="s">
        <v>2302</v>
      </c>
      <c r="B40" s="200" t="s">
        <v>2302</v>
      </c>
    </row>
    <row r="41" spans="1:2" x14ac:dyDescent="0.25">
      <c r="A41" s="25" t="s">
        <v>2318</v>
      </c>
      <c r="B41" s="112" t="s">
        <v>2318</v>
      </c>
    </row>
    <row r="42" spans="1:2" x14ac:dyDescent="0.25">
      <c r="A42" s="25" t="s">
        <v>2321</v>
      </c>
      <c r="B42" s="200" t="s">
        <v>2321</v>
      </c>
    </row>
    <row r="43" spans="1:2" x14ac:dyDescent="0.25">
      <c r="A43" s="25" t="s">
        <v>2316</v>
      </c>
      <c r="B43" s="112" t="s">
        <v>2316</v>
      </c>
    </row>
    <row r="44" spans="1:2" x14ac:dyDescent="0.25">
      <c r="A44" s="25" t="s">
        <v>1952</v>
      </c>
      <c r="B44" s="200" t="s">
        <v>1952</v>
      </c>
    </row>
    <row r="45" spans="1:2" x14ac:dyDescent="0.25">
      <c r="A45" s="29" t="s">
        <v>1595</v>
      </c>
      <c r="B45" s="112" t="s">
        <v>1595</v>
      </c>
    </row>
    <row r="46" spans="1:2" x14ac:dyDescent="0.25">
      <c r="A46" s="29" t="s">
        <v>2061</v>
      </c>
      <c r="B46" s="200" t="s">
        <v>2061</v>
      </c>
    </row>
    <row r="47" spans="1:2" x14ac:dyDescent="0.25">
      <c r="A47" s="169" t="s">
        <v>2172</v>
      </c>
      <c r="B47" s="112" t="s">
        <v>2085</v>
      </c>
    </row>
    <row r="48" spans="1:2" x14ac:dyDescent="0.25">
      <c r="A48" s="169" t="s">
        <v>2230</v>
      </c>
      <c r="B48" s="200" t="s">
        <v>1769</v>
      </c>
    </row>
    <row r="49" spans="1:2" x14ac:dyDescent="0.25">
      <c r="A49" s="25" t="s">
        <v>2085</v>
      </c>
      <c r="B49" s="112" t="s">
        <v>2048</v>
      </c>
    </row>
    <row r="50" spans="1:2" x14ac:dyDescent="0.25">
      <c r="A50" s="29" t="s">
        <v>1769</v>
      </c>
      <c r="B50" s="200" t="s">
        <v>1754</v>
      </c>
    </row>
    <row r="51" spans="1:2" x14ac:dyDescent="0.25">
      <c r="A51" s="29" t="s">
        <v>2048</v>
      </c>
      <c r="B51" s="112" t="s">
        <v>1578</v>
      </c>
    </row>
    <row r="52" spans="1:2" x14ac:dyDescent="0.25">
      <c r="A52" s="29" t="s">
        <v>1754</v>
      </c>
      <c r="B52" s="200" t="s">
        <v>2079</v>
      </c>
    </row>
    <row r="53" spans="1:2" x14ac:dyDescent="0.25">
      <c r="A53" s="29" t="s">
        <v>1578</v>
      </c>
      <c r="B53" s="112" t="s">
        <v>2347</v>
      </c>
    </row>
    <row r="54" spans="1:2" x14ac:dyDescent="0.25">
      <c r="A54" s="29" t="s">
        <v>2079</v>
      </c>
      <c r="B54" s="200" t="s">
        <v>2332</v>
      </c>
    </row>
    <row r="55" spans="1:2" x14ac:dyDescent="0.25">
      <c r="A55" s="65" t="s">
        <v>2347</v>
      </c>
      <c r="B55" s="112" t="s">
        <v>2337</v>
      </c>
    </row>
    <row r="56" spans="1:2" x14ac:dyDescent="0.25">
      <c r="A56" s="29" t="s">
        <v>2332</v>
      </c>
      <c r="B56" s="200" t="s">
        <v>993</v>
      </c>
    </row>
    <row r="57" spans="1:2" x14ac:dyDescent="0.25">
      <c r="A57" s="29" t="s">
        <v>2337</v>
      </c>
      <c r="B57" s="112" t="s">
        <v>2342</v>
      </c>
    </row>
    <row r="58" spans="1:2" x14ac:dyDescent="0.25">
      <c r="A58" s="29" t="s">
        <v>993</v>
      </c>
      <c r="B58" s="200" t="s">
        <v>987</v>
      </c>
    </row>
    <row r="59" spans="1:2" x14ac:dyDescent="0.25">
      <c r="A59" s="29" t="s">
        <v>2342</v>
      </c>
      <c r="B59" s="112" t="s">
        <v>2357</v>
      </c>
    </row>
    <row r="60" spans="1:2" x14ac:dyDescent="0.25">
      <c r="A60" s="70" t="s">
        <v>987</v>
      </c>
      <c r="B60" s="200" t="s">
        <v>2352</v>
      </c>
    </row>
    <row r="61" spans="1:2" x14ac:dyDescent="0.25">
      <c r="A61" s="52" t="s">
        <v>2357</v>
      </c>
      <c r="B61" s="112" t="s">
        <v>1487</v>
      </c>
    </row>
    <row r="62" spans="1:2" x14ac:dyDescent="0.25">
      <c r="A62" s="52" t="s">
        <v>2352</v>
      </c>
      <c r="B62" s="200" t="s">
        <v>1492</v>
      </c>
    </row>
    <row r="63" spans="1:2" x14ac:dyDescent="0.25">
      <c r="A63" s="52" t="s">
        <v>1487</v>
      </c>
      <c r="B63" s="112" t="s">
        <v>1521</v>
      </c>
    </row>
    <row r="64" spans="1:2" x14ac:dyDescent="0.25">
      <c r="A64" s="52" t="s">
        <v>1492</v>
      </c>
      <c r="B64" s="200" t="s">
        <v>651</v>
      </c>
    </row>
    <row r="65" spans="1:2" x14ac:dyDescent="0.25">
      <c r="A65" s="52" t="s">
        <v>1521</v>
      </c>
      <c r="B65" s="112" t="s">
        <v>1253</v>
      </c>
    </row>
    <row r="66" spans="1:2" x14ac:dyDescent="0.25">
      <c r="A66" s="52" t="s">
        <v>651</v>
      </c>
      <c r="B66" s="200" t="s">
        <v>1259</v>
      </c>
    </row>
    <row r="67" spans="1:2" x14ac:dyDescent="0.25">
      <c r="A67" s="52" t="s">
        <v>1253</v>
      </c>
      <c r="B67" s="112" t="s">
        <v>1264</v>
      </c>
    </row>
    <row r="68" spans="1:2" x14ac:dyDescent="0.25">
      <c r="A68" s="52" t="s">
        <v>1259</v>
      </c>
      <c r="B68" s="200" t="s">
        <v>1269</v>
      </c>
    </row>
    <row r="69" spans="1:2" x14ac:dyDescent="0.25">
      <c r="A69" s="52" t="s">
        <v>1264</v>
      </c>
      <c r="B69" s="112" t="s">
        <v>1791</v>
      </c>
    </row>
    <row r="70" spans="1:2" x14ac:dyDescent="0.25">
      <c r="A70" s="52" t="s">
        <v>1269</v>
      </c>
      <c r="B70" s="200" t="s">
        <v>1785</v>
      </c>
    </row>
    <row r="71" spans="1:2" x14ac:dyDescent="0.25">
      <c r="A71" s="52" t="s">
        <v>1791</v>
      </c>
      <c r="B71" s="112" t="s">
        <v>1876</v>
      </c>
    </row>
    <row r="72" spans="1:2" x14ac:dyDescent="0.25">
      <c r="A72" s="52" t="s">
        <v>1785</v>
      </c>
      <c r="B72" s="200" t="s">
        <v>1870</v>
      </c>
    </row>
    <row r="73" spans="1:2" x14ac:dyDescent="0.25">
      <c r="A73" s="52" t="s">
        <v>1876</v>
      </c>
      <c r="B73" s="112" t="s">
        <v>1471</v>
      </c>
    </row>
    <row r="74" spans="1:2" x14ac:dyDescent="0.25">
      <c r="A74" s="52" t="s">
        <v>1870</v>
      </c>
      <c r="B74" s="200" t="s">
        <v>1859</v>
      </c>
    </row>
    <row r="75" spans="1:2" x14ac:dyDescent="0.25">
      <c r="A75" s="52" t="s">
        <v>1471</v>
      </c>
      <c r="B75" s="112" t="s">
        <v>1865</v>
      </c>
    </row>
    <row r="76" spans="1:2" x14ac:dyDescent="0.25">
      <c r="A76" s="52" t="s">
        <v>1859</v>
      </c>
      <c r="B76" s="200" t="s">
        <v>1853</v>
      </c>
    </row>
    <row r="77" spans="1:2" x14ac:dyDescent="0.25">
      <c r="A77" s="52" t="s">
        <v>1865</v>
      </c>
      <c r="B77" s="112" t="s">
        <v>1412</v>
      </c>
    </row>
    <row r="78" spans="1:2" x14ac:dyDescent="0.25">
      <c r="A78" s="52" t="s">
        <v>1853</v>
      </c>
      <c r="B78" s="200" t="s">
        <v>1847</v>
      </c>
    </row>
    <row r="79" spans="1:2" x14ac:dyDescent="0.25">
      <c r="A79" s="52" t="s">
        <v>1412</v>
      </c>
      <c r="B79" s="112" t="s">
        <v>1842</v>
      </c>
    </row>
    <row r="80" spans="1:2" x14ac:dyDescent="0.25">
      <c r="A80" s="52" t="s">
        <v>1847</v>
      </c>
      <c r="B80" s="200" t="s">
        <v>1837</v>
      </c>
    </row>
    <row r="81" spans="1:2" x14ac:dyDescent="0.25">
      <c r="A81" s="68" t="s">
        <v>1842</v>
      </c>
      <c r="B81" s="112" t="s">
        <v>1831</v>
      </c>
    </row>
    <row r="82" spans="1:2" x14ac:dyDescent="0.25">
      <c r="A82" s="29" t="s">
        <v>1837</v>
      </c>
      <c r="B82" s="200" t="s">
        <v>1881</v>
      </c>
    </row>
    <row r="83" spans="1:2" x14ac:dyDescent="0.25">
      <c r="A83" s="29" t="s">
        <v>1831</v>
      </c>
      <c r="B83" s="112" t="s">
        <v>1406</v>
      </c>
    </row>
    <row r="84" spans="1:2" x14ac:dyDescent="0.25">
      <c r="A84" s="29" t="s">
        <v>1881</v>
      </c>
      <c r="B84" s="200" t="s">
        <v>1424</v>
      </c>
    </row>
    <row r="85" spans="1:2" x14ac:dyDescent="0.25">
      <c r="A85" s="29" t="s">
        <v>1406</v>
      </c>
      <c r="B85" s="112" t="s">
        <v>2421</v>
      </c>
    </row>
    <row r="86" spans="1:2" x14ac:dyDescent="0.25">
      <c r="A86" s="29" t="s">
        <v>1424</v>
      </c>
      <c r="B86" s="200" t="s">
        <v>1590</v>
      </c>
    </row>
    <row r="87" spans="1:2" x14ac:dyDescent="0.25">
      <c r="A87" s="29" t="s">
        <v>2421</v>
      </c>
      <c r="B87" s="112" t="s">
        <v>1315</v>
      </c>
    </row>
    <row r="88" spans="1:2" x14ac:dyDescent="0.25">
      <c r="A88" s="29" t="s">
        <v>1590</v>
      </c>
      <c r="B88" s="200" t="s">
        <v>1299</v>
      </c>
    </row>
    <row r="89" spans="1:2" x14ac:dyDescent="0.25">
      <c r="A89" s="29" t="s">
        <v>1315</v>
      </c>
      <c r="B89" s="112" t="s">
        <v>766</v>
      </c>
    </row>
    <row r="90" spans="1:2" x14ac:dyDescent="0.25">
      <c r="A90" s="29" t="s">
        <v>1299</v>
      </c>
      <c r="B90" s="200" t="s">
        <v>745</v>
      </c>
    </row>
    <row r="91" spans="1:2" x14ac:dyDescent="0.25">
      <c r="A91" s="29" t="s">
        <v>766</v>
      </c>
      <c r="B91" s="112" t="s">
        <v>788</v>
      </c>
    </row>
    <row r="92" spans="1:2" x14ac:dyDescent="0.25">
      <c r="A92" s="29" t="s">
        <v>745</v>
      </c>
      <c r="B92" s="200" t="s">
        <v>837</v>
      </c>
    </row>
    <row r="93" spans="1:2" x14ac:dyDescent="0.25">
      <c r="A93" s="29" t="s">
        <v>788</v>
      </c>
      <c r="B93" s="112" t="s">
        <v>843</v>
      </c>
    </row>
    <row r="94" spans="1:2" x14ac:dyDescent="0.25">
      <c r="A94" s="43" t="s">
        <v>837</v>
      </c>
      <c r="B94" s="200" t="s">
        <v>1533</v>
      </c>
    </row>
    <row r="95" spans="1:2" x14ac:dyDescent="0.25">
      <c r="A95" s="29" t="s">
        <v>843</v>
      </c>
      <c r="B95" s="112" t="s">
        <v>2433</v>
      </c>
    </row>
    <row r="96" spans="1:2" x14ac:dyDescent="0.25">
      <c r="A96" s="29" t="s">
        <v>1533</v>
      </c>
      <c r="B96" s="200" t="s">
        <v>760</v>
      </c>
    </row>
    <row r="97" spans="1:2" x14ac:dyDescent="0.25">
      <c r="A97" s="29" t="s">
        <v>2433</v>
      </c>
      <c r="B97" s="112" t="s">
        <v>834</v>
      </c>
    </row>
    <row r="98" spans="1:2" x14ac:dyDescent="0.25">
      <c r="A98" s="29" t="s">
        <v>760</v>
      </c>
      <c r="B98" s="200" t="s">
        <v>742</v>
      </c>
    </row>
    <row r="99" spans="1:2" x14ac:dyDescent="0.25">
      <c r="A99" s="29" t="s">
        <v>834</v>
      </c>
      <c r="B99" s="112" t="s">
        <v>818</v>
      </c>
    </row>
    <row r="100" spans="1:2" x14ac:dyDescent="0.25">
      <c r="A100" s="29" t="s">
        <v>742</v>
      </c>
      <c r="B100" s="200" t="s">
        <v>846</v>
      </c>
    </row>
    <row r="101" spans="1:2" x14ac:dyDescent="0.25">
      <c r="A101" s="29" t="s">
        <v>818</v>
      </c>
      <c r="B101" s="112" t="s">
        <v>840</v>
      </c>
    </row>
    <row r="102" spans="1:2" x14ac:dyDescent="0.25">
      <c r="A102" s="29" t="s">
        <v>846</v>
      </c>
      <c r="B102" s="200" t="s">
        <v>812</v>
      </c>
    </row>
    <row r="103" spans="1:2" x14ac:dyDescent="0.25">
      <c r="A103" s="29" t="s">
        <v>840</v>
      </c>
      <c r="B103" s="202" t="s">
        <v>2202</v>
      </c>
    </row>
    <row r="104" spans="1:2" x14ac:dyDescent="0.25">
      <c r="A104" s="29" t="s">
        <v>812</v>
      </c>
      <c r="B104" s="200" t="s">
        <v>641</v>
      </c>
    </row>
    <row r="105" spans="1:2" x14ac:dyDescent="0.25">
      <c r="A105" s="29" t="s">
        <v>1735</v>
      </c>
      <c r="B105" s="112" t="s">
        <v>2147</v>
      </c>
    </row>
    <row r="106" spans="1:2" x14ac:dyDescent="0.25">
      <c r="A106" s="108" t="s">
        <v>2202</v>
      </c>
      <c r="B106" s="200" t="s">
        <v>2222</v>
      </c>
    </row>
    <row r="107" spans="1:2" x14ac:dyDescent="0.25">
      <c r="A107" s="29" t="s">
        <v>641</v>
      </c>
      <c r="B107" s="112" t="s">
        <v>693</v>
      </c>
    </row>
    <row r="108" spans="1:2" x14ac:dyDescent="0.25">
      <c r="A108" s="29" t="s">
        <v>2147</v>
      </c>
      <c r="B108" s="200" t="s">
        <v>689</v>
      </c>
    </row>
    <row r="109" spans="1:2" x14ac:dyDescent="0.25">
      <c r="A109" s="29" t="s">
        <v>2222</v>
      </c>
      <c r="B109" s="112" t="s">
        <v>689</v>
      </c>
    </row>
    <row r="110" spans="1:2" x14ac:dyDescent="0.25">
      <c r="A110" s="29" t="s">
        <v>693</v>
      </c>
      <c r="B110" s="200" t="s">
        <v>806</v>
      </c>
    </row>
    <row r="111" spans="1:2" x14ac:dyDescent="0.25">
      <c r="A111" s="29" t="s">
        <v>689</v>
      </c>
      <c r="B111" s="112" t="s">
        <v>815</v>
      </c>
    </row>
    <row r="112" spans="1:2" x14ac:dyDescent="0.25">
      <c r="A112" s="29" t="s">
        <v>806</v>
      </c>
      <c r="B112" s="200" t="s">
        <v>791</v>
      </c>
    </row>
    <row r="113" spans="1:2" x14ac:dyDescent="0.25">
      <c r="A113" s="29" t="s">
        <v>815</v>
      </c>
      <c r="B113" s="112" t="s">
        <v>2399</v>
      </c>
    </row>
    <row r="114" spans="1:2" x14ac:dyDescent="0.25">
      <c r="A114" s="29" t="s">
        <v>791</v>
      </c>
      <c r="B114" s="200" t="s">
        <v>2402</v>
      </c>
    </row>
    <row r="115" spans="1:2" x14ac:dyDescent="0.25">
      <c r="A115" s="29" t="s">
        <v>2399</v>
      </c>
      <c r="B115" s="112" t="s">
        <v>2419</v>
      </c>
    </row>
    <row r="116" spans="1:2" x14ac:dyDescent="0.25">
      <c r="A116" s="29" t="s">
        <v>2402</v>
      </c>
      <c r="B116" s="200" t="s">
        <v>734</v>
      </c>
    </row>
    <row r="117" spans="1:2" x14ac:dyDescent="0.25">
      <c r="A117" s="29" t="s">
        <v>2419</v>
      </c>
      <c r="B117" s="112" t="s">
        <v>802</v>
      </c>
    </row>
    <row r="118" spans="1:2" x14ac:dyDescent="0.25">
      <c r="A118" s="29" t="s">
        <v>734</v>
      </c>
      <c r="B118" s="200" t="s">
        <v>2410</v>
      </c>
    </row>
    <row r="119" spans="1:2" x14ac:dyDescent="0.25">
      <c r="A119" s="29" t="s">
        <v>802</v>
      </c>
      <c r="B119" s="112" t="s">
        <v>2416</v>
      </c>
    </row>
    <row r="120" spans="1:2" x14ac:dyDescent="0.25">
      <c r="A120" s="29" t="s">
        <v>2410</v>
      </c>
      <c r="B120" s="200" t="s">
        <v>2413</v>
      </c>
    </row>
    <row r="121" spans="1:2" x14ac:dyDescent="0.25">
      <c r="A121" s="29" t="s">
        <v>2416</v>
      </c>
      <c r="B121" s="112" t="s">
        <v>739</v>
      </c>
    </row>
    <row r="122" spans="1:2" x14ac:dyDescent="0.25">
      <c r="A122" s="29" t="s">
        <v>2413</v>
      </c>
      <c r="B122" s="200" t="s">
        <v>2152</v>
      </c>
    </row>
    <row r="123" spans="1:2" x14ac:dyDescent="0.25">
      <c r="A123" s="29" t="s">
        <v>739</v>
      </c>
      <c r="B123" s="67" t="s">
        <v>2115</v>
      </c>
    </row>
    <row r="124" spans="1:2" x14ac:dyDescent="0.25">
      <c r="A124" s="29" t="s">
        <v>1024</v>
      </c>
      <c r="B124" s="200" t="s">
        <v>1600</v>
      </c>
    </row>
    <row r="125" spans="1:2" x14ac:dyDescent="0.25">
      <c r="A125" s="182"/>
      <c r="B125" s="112" t="s">
        <v>1643</v>
      </c>
    </row>
    <row r="126" spans="1:2" x14ac:dyDescent="0.25">
      <c r="A126" s="29" t="s">
        <v>569</v>
      </c>
      <c r="B126" s="200" t="s">
        <v>2235</v>
      </c>
    </row>
    <row r="127" spans="1:2" x14ac:dyDescent="0.25">
      <c r="A127" s="29" t="s">
        <v>1747</v>
      </c>
      <c r="B127" s="112" t="s">
        <v>424</v>
      </c>
    </row>
    <row r="128" spans="1:2" x14ac:dyDescent="0.25">
      <c r="A128" s="29" t="s">
        <v>1921</v>
      </c>
      <c r="B128" s="200" t="s">
        <v>1994</v>
      </c>
    </row>
    <row r="129" spans="1:3" x14ac:dyDescent="0.25">
      <c r="A129" s="29" t="s">
        <v>1730</v>
      </c>
      <c r="B129" s="112" t="s">
        <v>2074</v>
      </c>
    </row>
    <row r="130" spans="1:3" x14ac:dyDescent="0.25">
      <c r="A130" s="29" t="s">
        <v>1907</v>
      </c>
      <c r="B130" s="200" t="s">
        <v>1910</v>
      </c>
    </row>
    <row r="131" spans="1:3" x14ac:dyDescent="0.25">
      <c r="A131" s="29" t="s">
        <v>2152</v>
      </c>
      <c r="B131" s="112" t="s">
        <v>2055</v>
      </c>
      <c r="C131" s="205"/>
    </row>
    <row r="132" spans="1:3" x14ac:dyDescent="0.25">
      <c r="A132" s="28" t="s">
        <v>2115</v>
      </c>
      <c r="B132" s="200" t="s">
        <v>2037</v>
      </c>
      <c r="C132" s="205"/>
    </row>
    <row r="133" spans="1:3" x14ac:dyDescent="0.25">
      <c r="A133" s="169" t="s">
        <v>1600</v>
      </c>
      <c r="B133" s="112" t="s">
        <v>1632</v>
      </c>
      <c r="C133" s="205"/>
    </row>
    <row r="134" spans="1:3" x14ac:dyDescent="0.25">
      <c r="A134" s="43" t="s">
        <v>1643</v>
      </c>
      <c r="B134" s="200" t="s">
        <v>1649</v>
      </c>
      <c r="C134" s="205"/>
    </row>
    <row r="135" spans="1:3" x14ac:dyDescent="0.25">
      <c r="A135" s="43" t="s">
        <v>2235</v>
      </c>
      <c r="B135" s="112" t="s">
        <v>1358</v>
      </c>
      <c r="C135" s="205"/>
    </row>
    <row r="136" spans="1:3" x14ac:dyDescent="0.25">
      <c r="A136" s="43" t="s">
        <v>424</v>
      </c>
      <c r="B136" s="200" t="s">
        <v>1363</v>
      </c>
      <c r="C136" s="205"/>
    </row>
    <row r="137" spans="1:3" x14ac:dyDescent="0.25">
      <c r="A137" s="29" t="s">
        <v>1994</v>
      </c>
      <c r="B137" s="112" t="s">
        <v>1367</v>
      </c>
      <c r="C137" s="205"/>
    </row>
    <row r="138" spans="1:3" x14ac:dyDescent="0.25">
      <c r="A138" s="29" t="s">
        <v>2074</v>
      </c>
      <c r="B138" s="200" t="s">
        <v>1375</v>
      </c>
      <c r="C138" s="205"/>
    </row>
    <row r="139" spans="1:3" x14ac:dyDescent="0.25">
      <c r="A139" s="29" t="s">
        <v>1910</v>
      </c>
      <c r="B139" s="112" t="s">
        <v>1371</v>
      </c>
      <c r="C139" s="205"/>
    </row>
    <row r="140" spans="1:3" x14ac:dyDescent="0.25">
      <c r="A140" s="29" t="s">
        <v>2055</v>
      </c>
      <c r="B140" s="200" t="s">
        <v>1379</v>
      </c>
      <c r="C140" s="205"/>
    </row>
    <row r="141" spans="1:3" x14ac:dyDescent="0.25">
      <c r="A141" s="29" t="s">
        <v>2037</v>
      </c>
      <c r="B141" s="112" t="s">
        <v>2022</v>
      </c>
      <c r="C141" s="205"/>
    </row>
    <row r="142" spans="1:3" x14ac:dyDescent="0.25">
      <c r="A142" s="29" t="s">
        <v>1632</v>
      </c>
      <c r="B142" s="200" t="s">
        <v>601</v>
      </c>
      <c r="C142" s="205"/>
    </row>
    <row r="143" spans="1:3" x14ac:dyDescent="0.25">
      <c r="A143" s="29" t="s">
        <v>1649</v>
      </c>
      <c r="B143" s="112" t="s">
        <v>899</v>
      </c>
      <c r="C143" s="205"/>
    </row>
    <row r="144" spans="1:3" x14ac:dyDescent="0.25">
      <c r="A144" s="29" t="s">
        <v>1358</v>
      </c>
      <c r="B144" s="200" t="s">
        <v>1290</v>
      </c>
      <c r="C144" s="205"/>
    </row>
    <row r="145" spans="1:3" x14ac:dyDescent="0.25">
      <c r="A145" s="29" t="s">
        <v>1363</v>
      </c>
      <c r="B145" s="112" t="s">
        <v>628</v>
      </c>
      <c r="C145" s="205"/>
    </row>
    <row r="146" spans="1:3" x14ac:dyDescent="0.25">
      <c r="A146" s="29" t="s">
        <v>1367</v>
      </c>
      <c r="B146" s="200" t="s">
        <v>615</v>
      </c>
      <c r="C146" s="205"/>
    </row>
    <row r="147" spans="1:3" x14ac:dyDescent="0.25">
      <c r="A147" s="29" t="s">
        <v>1375</v>
      </c>
      <c r="B147" s="112" t="s">
        <v>620</v>
      </c>
      <c r="C147" s="205"/>
    </row>
    <row r="148" spans="1:3" x14ac:dyDescent="0.25">
      <c r="A148" s="29" t="s">
        <v>1371</v>
      </c>
      <c r="B148" s="201" t="s">
        <v>624</v>
      </c>
      <c r="C148" s="205"/>
    </row>
    <row r="149" spans="1:3" x14ac:dyDescent="0.25">
      <c r="A149" s="29" t="s">
        <v>1379</v>
      </c>
      <c r="B149" s="67" t="s">
        <v>636</v>
      </c>
      <c r="C149" s="205"/>
    </row>
    <row r="150" spans="1:3" x14ac:dyDescent="0.25">
      <c r="A150" s="29" t="s">
        <v>2022</v>
      </c>
      <c r="B150" s="200" t="s">
        <v>1286</v>
      </c>
      <c r="C150" s="205"/>
    </row>
    <row r="151" spans="1:3" x14ac:dyDescent="0.25">
      <c r="A151" s="29" t="s">
        <v>601</v>
      </c>
      <c r="B151" s="112" t="s">
        <v>632</v>
      </c>
      <c r="C151" s="205"/>
    </row>
    <row r="152" spans="1:3" x14ac:dyDescent="0.25">
      <c r="A152" s="29" t="s">
        <v>899</v>
      </c>
      <c r="B152" s="200" t="s">
        <v>2426</v>
      </c>
      <c r="C152" s="205"/>
    </row>
    <row r="153" spans="1:3" x14ac:dyDescent="0.25">
      <c r="A153" s="29" t="s">
        <v>1290</v>
      </c>
      <c r="B153" s="112" t="s">
        <v>2283</v>
      </c>
      <c r="C153" s="205"/>
    </row>
    <row r="154" spans="1:3" x14ac:dyDescent="0.25">
      <c r="A154" s="29" t="s">
        <v>628</v>
      </c>
      <c r="B154" s="200" t="s">
        <v>1279</v>
      </c>
      <c r="C154" s="205"/>
    </row>
    <row r="155" spans="1:3" x14ac:dyDescent="0.25">
      <c r="A155" s="29" t="s">
        <v>615</v>
      </c>
      <c r="B155" s="112" t="s">
        <v>1274</v>
      </c>
      <c r="C155" s="205"/>
    </row>
    <row r="156" spans="1:3" x14ac:dyDescent="0.25">
      <c r="A156" s="29" t="s">
        <v>620</v>
      </c>
      <c r="B156" s="200" t="s">
        <v>609</v>
      </c>
      <c r="C156" s="205"/>
    </row>
    <row r="157" spans="1:3" x14ac:dyDescent="0.25">
      <c r="A157" s="28" t="s">
        <v>624</v>
      </c>
      <c r="B157" s="112" t="s">
        <v>697</v>
      </c>
      <c r="C157" s="205"/>
    </row>
    <row r="158" spans="1:3" x14ac:dyDescent="0.25">
      <c r="A158" s="28" t="s">
        <v>636</v>
      </c>
      <c r="B158" s="200" t="s">
        <v>664</v>
      </c>
      <c r="C158" s="205"/>
    </row>
    <row r="159" spans="1:3" x14ac:dyDescent="0.25">
      <c r="A159" s="29" t="s">
        <v>1286</v>
      </c>
      <c r="B159" s="112" t="s">
        <v>893</v>
      </c>
      <c r="C159" s="205"/>
    </row>
    <row r="160" spans="1:3" x14ac:dyDescent="0.25">
      <c r="A160" s="29" t="s">
        <v>632</v>
      </c>
      <c r="B160" s="200" t="s">
        <v>2295</v>
      </c>
      <c r="C160" s="205"/>
    </row>
    <row r="161" spans="1:3" x14ac:dyDescent="0.25">
      <c r="A161" s="29" t="s">
        <v>1571</v>
      </c>
      <c r="B161" s="112" t="s">
        <v>779</v>
      </c>
      <c r="C161" s="205"/>
    </row>
    <row r="162" spans="1:3" x14ac:dyDescent="0.25">
      <c r="A162" s="29" t="s">
        <v>2207</v>
      </c>
      <c r="B162" s="203" t="s">
        <v>1191</v>
      </c>
      <c r="C162" s="205"/>
    </row>
    <row r="163" spans="1:3" x14ac:dyDescent="0.25">
      <c r="A163" s="184" t="s">
        <v>1962</v>
      </c>
      <c r="B163" s="204" t="s">
        <v>1185</v>
      </c>
      <c r="C163" s="205"/>
    </row>
    <row r="164" spans="1:3" x14ac:dyDescent="0.25">
      <c r="A164" s="29" t="s">
        <v>2426</v>
      </c>
      <c r="B164" s="203" t="s">
        <v>1179</v>
      </c>
      <c r="C164" s="205"/>
    </row>
    <row r="165" spans="1:3" x14ac:dyDescent="0.25">
      <c r="A165" s="29" t="s">
        <v>2283</v>
      </c>
      <c r="B165" s="204" t="s">
        <v>1197</v>
      </c>
      <c r="C165" s="205"/>
    </row>
    <row r="166" spans="1:3" x14ac:dyDescent="0.25">
      <c r="A166" s="29" t="s">
        <v>1279</v>
      </c>
      <c r="B166" s="203" t="s">
        <v>1154</v>
      </c>
      <c r="C166" s="205"/>
    </row>
    <row r="167" spans="1:3" x14ac:dyDescent="0.25">
      <c r="A167" s="29" t="s">
        <v>1274</v>
      </c>
      <c r="B167" s="204" t="s">
        <v>1160</v>
      </c>
      <c r="C167" s="205"/>
    </row>
    <row r="168" spans="1:3" x14ac:dyDescent="0.25">
      <c r="A168" s="29" t="s">
        <v>609</v>
      </c>
      <c r="B168" s="203" t="s">
        <v>1166</v>
      </c>
      <c r="C168" s="205"/>
    </row>
    <row r="169" spans="1:3" x14ac:dyDescent="0.25">
      <c r="A169" s="29" t="s">
        <v>697</v>
      </c>
      <c r="B169" s="204" t="s">
        <v>1149</v>
      </c>
      <c r="C169" s="205"/>
    </row>
    <row r="170" spans="1:3" x14ac:dyDescent="0.25">
      <c r="A170" s="29" t="s">
        <v>664</v>
      </c>
      <c r="B170" s="203" t="s">
        <v>1215</v>
      </c>
      <c r="C170" s="205"/>
    </row>
    <row r="171" spans="1:3" x14ac:dyDescent="0.25">
      <c r="A171" s="29" t="s">
        <v>893</v>
      </c>
      <c r="B171" s="204" t="s">
        <v>1234</v>
      </c>
      <c r="C171" s="205"/>
    </row>
    <row r="172" spans="1:3" x14ac:dyDescent="0.25">
      <c r="A172" s="29" t="s">
        <v>2295</v>
      </c>
      <c r="B172" s="203" t="s">
        <v>1228</v>
      </c>
      <c r="C172" s="205"/>
    </row>
    <row r="173" spans="1:3" x14ac:dyDescent="0.25">
      <c r="A173" s="29" t="s">
        <v>779</v>
      </c>
      <c r="B173" s="204" t="s">
        <v>1209</v>
      </c>
      <c r="C173" s="205"/>
    </row>
    <row r="174" spans="1:3" x14ac:dyDescent="0.25">
      <c r="A174" s="29" t="s">
        <v>784</v>
      </c>
      <c r="B174" s="203" t="s">
        <v>1116</v>
      </c>
      <c r="C174" s="205"/>
    </row>
    <row r="175" spans="1:3" x14ac:dyDescent="0.25">
      <c r="A175" s="109" t="s">
        <v>1191</v>
      </c>
      <c r="B175" s="204" t="s">
        <v>1122</v>
      </c>
      <c r="C175" s="205"/>
    </row>
    <row r="176" spans="1:3" x14ac:dyDescent="0.25">
      <c r="A176" s="109" t="s">
        <v>1185</v>
      </c>
      <c r="B176" s="203" t="s">
        <v>1128</v>
      </c>
      <c r="C176" s="205"/>
    </row>
    <row r="177" spans="1:3" x14ac:dyDescent="0.25">
      <c r="A177" s="109" t="s">
        <v>1179</v>
      </c>
      <c r="B177" s="204" t="s">
        <v>1109</v>
      </c>
      <c r="C177" s="205"/>
    </row>
    <row r="178" spans="1:3" x14ac:dyDescent="0.25">
      <c r="A178" s="109" t="s">
        <v>1197</v>
      </c>
      <c r="B178" s="203" t="s">
        <v>1246</v>
      </c>
      <c r="C178" s="205"/>
    </row>
    <row r="179" spans="1:3" x14ac:dyDescent="0.25">
      <c r="A179" s="109" t="s">
        <v>1154</v>
      </c>
      <c r="B179" s="204" t="s">
        <v>1172</v>
      </c>
      <c r="C179" s="205"/>
    </row>
    <row r="180" spans="1:3" x14ac:dyDescent="0.25">
      <c r="A180" s="109" t="s">
        <v>1160</v>
      </c>
      <c r="B180" s="203" t="s">
        <v>1221</v>
      </c>
      <c r="C180" s="205"/>
    </row>
    <row r="181" spans="1:3" x14ac:dyDescent="0.25">
      <c r="A181" s="109" t="s">
        <v>1166</v>
      </c>
      <c r="B181" s="204" t="s">
        <v>1096</v>
      </c>
      <c r="C181" s="205"/>
    </row>
    <row r="182" spans="1:3" x14ac:dyDescent="0.25">
      <c r="A182" s="109" t="s">
        <v>1149</v>
      </c>
      <c r="B182" s="203" t="s">
        <v>1103</v>
      </c>
      <c r="C182" s="205"/>
    </row>
    <row r="183" spans="1:3" x14ac:dyDescent="0.25">
      <c r="A183" s="109" t="s">
        <v>1215</v>
      </c>
      <c r="B183" s="204" t="s">
        <v>1134</v>
      </c>
      <c r="C183" s="205"/>
    </row>
    <row r="184" spans="1:3" x14ac:dyDescent="0.25">
      <c r="A184" s="109" t="s">
        <v>1234</v>
      </c>
      <c r="B184" s="203" t="s">
        <v>1240</v>
      </c>
      <c r="C184" s="205"/>
    </row>
    <row r="185" spans="1:3" x14ac:dyDescent="0.25">
      <c r="A185" s="109" t="s">
        <v>1228</v>
      </c>
      <c r="B185" s="204" t="s">
        <v>1203</v>
      </c>
      <c r="C185" s="205"/>
    </row>
    <row r="186" spans="1:3" x14ac:dyDescent="0.25">
      <c r="A186" s="109" t="s">
        <v>1209</v>
      </c>
      <c r="B186" s="200" t="s">
        <v>1142</v>
      </c>
      <c r="C186" s="205"/>
    </row>
    <row r="187" spans="1:3" x14ac:dyDescent="0.25">
      <c r="A187" s="109" t="s">
        <v>1116</v>
      </c>
      <c r="C187" s="205"/>
    </row>
    <row r="188" spans="1:3" x14ac:dyDescent="0.25">
      <c r="A188" s="109" t="s">
        <v>1122</v>
      </c>
      <c r="C188" s="205"/>
    </row>
    <row r="189" spans="1:3" x14ac:dyDescent="0.25">
      <c r="A189" s="109" t="s">
        <v>1128</v>
      </c>
      <c r="C189" s="205"/>
    </row>
    <row r="190" spans="1:3" x14ac:dyDescent="0.25">
      <c r="A190" s="109" t="s">
        <v>1109</v>
      </c>
      <c r="C190" s="205"/>
    </row>
    <row r="191" spans="1:3" x14ac:dyDescent="0.25">
      <c r="A191" s="109" t="s">
        <v>1246</v>
      </c>
      <c r="C191" s="205"/>
    </row>
    <row r="192" spans="1:3" x14ac:dyDescent="0.25">
      <c r="A192" s="109" t="s">
        <v>1172</v>
      </c>
      <c r="C192" s="205"/>
    </row>
    <row r="193" spans="1:3" x14ac:dyDescent="0.25">
      <c r="A193" s="109" t="s">
        <v>1221</v>
      </c>
      <c r="C193" s="205"/>
    </row>
    <row r="194" spans="1:3" x14ac:dyDescent="0.25">
      <c r="A194" s="109" t="s">
        <v>1096</v>
      </c>
      <c r="C194" s="205"/>
    </row>
    <row r="195" spans="1:3" x14ac:dyDescent="0.25">
      <c r="A195" s="109" t="s">
        <v>1103</v>
      </c>
      <c r="C195" s="205"/>
    </row>
    <row r="196" spans="1:3" x14ac:dyDescent="0.25">
      <c r="A196" s="109" t="s">
        <v>1134</v>
      </c>
      <c r="C196" s="205"/>
    </row>
    <row r="197" spans="1:3" x14ac:dyDescent="0.25">
      <c r="A197" s="109" t="s">
        <v>1240</v>
      </c>
      <c r="C197" s="205"/>
    </row>
    <row r="198" spans="1:3" x14ac:dyDescent="0.25">
      <c r="A198" s="109" t="s">
        <v>1203</v>
      </c>
      <c r="C198" s="205"/>
    </row>
    <row r="199" spans="1:3" x14ac:dyDescent="0.25">
      <c r="A199" s="43" t="s">
        <v>1142</v>
      </c>
      <c r="C199" s="205"/>
    </row>
    <row r="200" spans="1:3" x14ac:dyDescent="0.25">
      <c r="A200" s="29" t="s">
        <v>704</v>
      </c>
      <c r="C200" s="205"/>
    </row>
    <row r="201" spans="1:3" x14ac:dyDescent="0.25">
      <c r="A201" s="29" t="s">
        <v>680</v>
      </c>
      <c r="C201" s="205"/>
    </row>
    <row r="202" spans="1:3" x14ac:dyDescent="0.25">
      <c r="A202" s="29" t="s">
        <v>674</v>
      </c>
      <c r="C202" s="205"/>
    </row>
    <row r="203" spans="1:3" x14ac:dyDescent="0.25">
      <c r="A203" s="29" t="s">
        <v>685</v>
      </c>
      <c r="C203" s="205"/>
    </row>
    <row r="204" spans="1:3" x14ac:dyDescent="0.25">
      <c r="A204" s="29" t="s">
        <v>1799</v>
      </c>
      <c r="C204" s="205"/>
    </row>
    <row r="205" spans="1:3" x14ac:dyDescent="0.25">
      <c r="A205" s="29" t="s">
        <v>1796</v>
      </c>
      <c r="C205" s="205"/>
    </row>
    <row r="206" spans="1:3" x14ac:dyDescent="0.25">
      <c r="A206" s="29" t="s">
        <v>1814</v>
      </c>
      <c r="C206" s="205"/>
    </row>
    <row r="207" spans="1:3" x14ac:dyDescent="0.25">
      <c r="A207" s="29" t="s">
        <v>1749</v>
      </c>
      <c r="C207" s="205"/>
    </row>
    <row r="208" spans="1:3" x14ac:dyDescent="0.25">
      <c r="A208" s="29" t="s">
        <v>825</v>
      </c>
    </row>
    <row r="209" spans="1:1" x14ac:dyDescent="0.25">
      <c r="A209" s="29" t="s">
        <v>2288</v>
      </c>
    </row>
    <row r="210" spans="1:1" x14ac:dyDescent="0.25">
      <c r="A210" s="29" t="s">
        <v>2430</v>
      </c>
    </row>
    <row r="211" spans="1:1" x14ac:dyDescent="0.25">
      <c r="A211" s="96" t="s">
        <v>591</v>
      </c>
    </row>
    <row r="212" spans="1:1" x14ac:dyDescent="0.25">
      <c r="A212" s="96" t="s">
        <v>754</v>
      </c>
    </row>
    <row r="213" spans="1:1" x14ac:dyDescent="0.25">
      <c r="A213" s="29" t="s">
        <v>794</v>
      </c>
    </row>
    <row r="214" spans="1:1" x14ac:dyDescent="0.25">
      <c r="A214" s="29" t="s">
        <v>763</v>
      </c>
    </row>
    <row r="215" spans="1:1" x14ac:dyDescent="0.25">
      <c r="A215" s="29" t="s">
        <v>748</v>
      </c>
    </row>
    <row r="216" spans="1:1" x14ac:dyDescent="0.25">
      <c r="A216" s="29" t="s">
        <v>751</v>
      </c>
    </row>
    <row r="227" spans="2:2" x14ac:dyDescent="0.25">
      <c r="B227" s="199"/>
    </row>
    <row r="229" spans="2:2" x14ac:dyDescent="0.25">
      <c r="B229" s="199"/>
    </row>
    <row r="231" spans="2:2" x14ac:dyDescent="0.25">
      <c r="B231" s="199"/>
    </row>
    <row r="233" spans="2:2" x14ac:dyDescent="0.25">
      <c r="B233" s="199"/>
    </row>
    <row r="235" spans="2:2" x14ac:dyDescent="0.25">
      <c r="B235" s="199"/>
    </row>
    <row r="237" spans="2:2" x14ac:dyDescent="0.25">
      <c r="B237" s="199"/>
    </row>
    <row r="239" spans="2:2" x14ac:dyDescent="0.25">
      <c r="B239" s="199"/>
    </row>
    <row r="241" spans="2:2" x14ac:dyDescent="0.25">
      <c r="B241" s="199"/>
    </row>
    <row r="243" spans="2:2" x14ac:dyDescent="0.25">
      <c r="B243" s="199"/>
    </row>
    <row r="245" spans="2:2" x14ac:dyDescent="0.25">
      <c r="B245" s="199"/>
    </row>
    <row r="247" spans="2:2" x14ac:dyDescent="0.25">
      <c r="B247" s="199"/>
    </row>
    <row r="249" spans="2:2" x14ac:dyDescent="0.25">
      <c r="B249" s="199"/>
    </row>
    <row r="251" spans="2:2" x14ac:dyDescent="0.25">
      <c r="B251" s="199"/>
    </row>
    <row r="253" spans="2:2" x14ac:dyDescent="0.25">
      <c r="B253" s="199"/>
    </row>
    <row r="255" spans="2:2" x14ac:dyDescent="0.25">
      <c r="B255" s="199"/>
    </row>
    <row r="257" spans="2:2" x14ac:dyDescent="0.25">
      <c r="B257" s="199"/>
    </row>
    <row r="259" spans="2:2" x14ac:dyDescent="0.25">
      <c r="B259" s="199"/>
    </row>
    <row r="261" spans="2:2" x14ac:dyDescent="0.25">
      <c r="B261" s="199"/>
    </row>
    <row r="263" spans="2:2" x14ac:dyDescent="0.25">
      <c r="B263" s="199"/>
    </row>
    <row r="265" spans="2:2" x14ac:dyDescent="0.25">
      <c r="B265" s="199"/>
    </row>
    <row r="267" spans="2:2" x14ac:dyDescent="0.25">
      <c r="B267" s="199"/>
    </row>
    <row r="269" spans="2:2" x14ac:dyDescent="0.25">
      <c r="B269" s="199"/>
    </row>
    <row r="271" spans="2:2" x14ac:dyDescent="0.25">
      <c r="B271" s="199"/>
    </row>
    <row r="273" spans="2:2" x14ac:dyDescent="0.25">
      <c r="B273" s="199"/>
    </row>
    <row r="275" spans="2:2" x14ac:dyDescent="0.25">
      <c r="B275" s="199"/>
    </row>
    <row r="277" spans="2:2" x14ac:dyDescent="0.25">
      <c r="B277" s="199"/>
    </row>
    <row r="279" spans="2:2" x14ac:dyDescent="0.25">
      <c r="B279" s="199"/>
    </row>
    <row r="281" spans="2:2" x14ac:dyDescent="0.25">
      <c r="B281" s="199"/>
    </row>
    <row r="283" spans="2:2" x14ac:dyDescent="0.25">
      <c r="B283" s="199"/>
    </row>
    <row r="285" spans="2:2" x14ac:dyDescent="0.25">
      <c r="B285" s="199"/>
    </row>
    <row r="287" spans="2:2" x14ac:dyDescent="0.25">
      <c r="B287" s="199"/>
    </row>
    <row r="289" spans="2:2" x14ac:dyDescent="0.25">
      <c r="B289" s="199"/>
    </row>
    <row r="291" spans="2:2" x14ac:dyDescent="0.25">
      <c r="B291" s="199"/>
    </row>
    <row r="293" spans="2:2" x14ac:dyDescent="0.25">
      <c r="B293" s="199"/>
    </row>
    <row r="295" spans="2:2" x14ac:dyDescent="0.25">
      <c r="B295" s="199"/>
    </row>
    <row r="297" spans="2:2" x14ac:dyDescent="0.25">
      <c r="B297" s="199"/>
    </row>
    <row r="299" spans="2:2" x14ac:dyDescent="0.25">
      <c r="B299" s="199"/>
    </row>
    <row r="301" spans="2:2" x14ac:dyDescent="0.25">
      <c r="B301" s="199"/>
    </row>
    <row r="303" spans="2:2" x14ac:dyDescent="0.25">
      <c r="B303" s="199"/>
    </row>
    <row r="305" spans="2:2" x14ac:dyDescent="0.25">
      <c r="B305" s="199"/>
    </row>
    <row r="307" spans="2:2" x14ac:dyDescent="0.25">
      <c r="B307" s="199"/>
    </row>
    <row r="309" spans="2:2" x14ac:dyDescent="0.25">
      <c r="B309" s="199"/>
    </row>
    <row r="311" spans="2:2" x14ac:dyDescent="0.25">
      <c r="B311" s="199"/>
    </row>
    <row r="313" spans="2:2" x14ac:dyDescent="0.25">
      <c r="B313" s="199"/>
    </row>
    <row r="315" spans="2:2" x14ac:dyDescent="0.25">
      <c r="B315" s="199"/>
    </row>
    <row r="317" spans="2:2" x14ac:dyDescent="0.25">
      <c r="B317" s="19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2DE7D-3090-41BD-8481-2E6448A64528}">
  <dimension ref="A1:A4"/>
  <sheetViews>
    <sheetView workbookViewId="0"/>
  </sheetViews>
  <sheetFormatPr defaultRowHeight="15" x14ac:dyDescent="0.25"/>
  <cols>
    <col min="1" max="1" width="18.7109375" bestFit="1" customWidth="1"/>
  </cols>
  <sheetData>
    <row r="1" spans="1:1" x14ac:dyDescent="0.25">
      <c r="A1" s="32" t="s">
        <v>2577</v>
      </c>
    </row>
    <row r="3" spans="1:1" x14ac:dyDescent="0.25">
      <c r="A3" t="s">
        <v>551</v>
      </c>
    </row>
    <row r="4" spans="1:1" x14ac:dyDescent="0.25">
      <c r="A4" t="s">
        <v>658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CE5E1-69EA-4278-9B8E-B4906F4E9EEA}">
  <dimension ref="A1"/>
  <sheetViews>
    <sheetView workbookViewId="0">
      <selection activeCell="A7" sqref="A7"/>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B7933-AF53-4E53-BAC6-14612688B090}">
  <dimension ref="F7:G17"/>
  <sheetViews>
    <sheetView workbookViewId="0"/>
  </sheetViews>
  <sheetFormatPr defaultRowHeight="15" x14ac:dyDescent="0.25"/>
  <sheetData>
    <row r="7" spans="6:7" x14ac:dyDescent="0.25">
      <c r="F7" s="206"/>
      <c r="G7" s="28"/>
    </row>
    <row r="8" spans="6:7" x14ac:dyDescent="0.25">
      <c r="F8" s="206"/>
      <c r="G8" s="28"/>
    </row>
    <row r="9" spans="6:7" x14ac:dyDescent="0.25">
      <c r="F9" s="206"/>
      <c r="G9" s="28"/>
    </row>
    <row r="10" spans="6:7" x14ac:dyDescent="0.25">
      <c r="F10" s="206"/>
      <c r="G10" s="28"/>
    </row>
    <row r="11" spans="6:7" x14ac:dyDescent="0.25">
      <c r="F11" s="206"/>
      <c r="G11" s="28"/>
    </row>
    <row r="12" spans="6:7" x14ac:dyDescent="0.25">
      <c r="F12" s="206"/>
      <c r="G12" s="28"/>
    </row>
    <row r="13" spans="6:7" x14ac:dyDescent="0.25">
      <c r="F13" s="206"/>
      <c r="G13" s="28"/>
    </row>
    <row r="14" spans="6:7" x14ac:dyDescent="0.25">
      <c r="F14" s="206"/>
      <c r="G14" s="28"/>
    </row>
    <row r="15" spans="6:7" x14ac:dyDescent="0.25">
      <c r="F15" s="206"/>
      <c r="G15" s="28"/>
    </row>
    <row r="16" spans="6:7" x14ac:dyDescent="0.25">
      <c r="F16" s="206"/>
      <c r="G16" s="28"/>
    </row>
    <row r="17" spans="6:7" x14ac:dyDescent="0.25">
      <c r="F17" s="206"/>
      <c r="G17" s="20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E63DA-2936-4ABF-B130-D1C521436F0B}">
  <dimension ref="A1:S793"/>
  <sheetViews>
    <sheetView showRowColHeaders="0" workbookViewId="0">
      <pane ySplit="1" topLeftCell="A606" activePane="bottomLeft" state="frozen"/>
      <selection pane="bottomLeft" activeCell="D606" sqref="D606"/>
    </sheetView>
  </sheetViews>
  <sheetFormatPr defaultRowHeight="15" x14ac:dyDescent="0.25"/>
  <cols>
    <col min="14" max="19" width="9.140625" style="10"/>
  </cols>
  <sheetData>
    <row r="1" spans="1:19" x14ac:dyDescent="0.25">
      <c r="A1" s="46" t="s">
        <v>2578</v>
      </c>
      <c r="B1" s="46" t="s">
        <v>2578</v>
      </c>
      <c r="C1" s="46" t="s">
        <v>2578</v>
      </c>
      <c r="D1" s="46" t="s">
        <v>2578</v>
      </c>
      <c r="E1" s="46" t="s">
        <v>2578</v>
      </c>
      <c r="F1" s="46" t="s">
        <v>2578</v>
      </c>
      <c r="G1" s="46" t="s">
        <v>2578</v>
      </c>
      <c r="H1" s="46" t="s">
        <v>2578</v>
      </c>
      <c r="I1" s="46" t="s">
        <v>2578</v>
      </c>
      <c r="J1" s="46" t="s">
        <v>2578</v>
      </c>
      <c r="K1" s="46" t="s">
        <v>2578</v>
      </c>
      <c r="L1" s="46" t="s">
        <v>2578</v>
      </c>
      <c r="M1" s="46"/>
      <c r="N1" s="46" t="s">
        <v>2578</v>
      </c>
      <c r="O1" s="46" t="s">
        <v>2578</v>
      </c>
      <c r="P1" s="46" t="s">
        <v>2578</v>
      </c>
      <c r="Q1" s="46" t="s">
        <v>2578</v>
      </c>
      <c r="R1" s="46" t="s">
        <v>2578</v>
      </c>
      <c r="S1" s="46" t="s">
        <v>2578</v>
      </c>
    </row>
    <row r="2" spans="1:19" ht="105" x14ac:dyDescent="0.25">
      <c r="A2" s="47" t="s">
        <v>2579</v>
      </c>
      <c r="B2" s="47" t="s">
        <v>2580</v>
      </c>
      <c r="C2" s="47" t="s">
        <v>2581</v>
      </c>
      <c r="D2" s="47" t="s">
        <v>2582</v>
      </c>
      <c r="E2" s="47" t="s">
        <v>2583</v>
      </c>
      <c r="F2" s="47" t="s">
        <v>2584</v>
      </c>
      <c r="G2" s="47" t="s">
        <v>2585</v>
      </c>
      <c r="H2" s="47" t="s">
        <v>2586</v>
      </c>
      <c r="I2" s="47" t="s">
        <v>2587</v>
      </c>
      <c r="J2" s="47" t="s">
        <v>2588</v>
      </c>
      <c r="K2" s="47" t="s">
        <v>2589</v>
      </c>
      <c r="L2" s="47" t="s">
        <v>2590</v>
      </c>
      <c r="M2" s="47"/>
      <c r="N2" s="47" t="s">
        <v>2591</v>
      </c>
      <c r="O2" s="47" t="s">
        <v>2592</v>
      </c>
      <c r="P2" s="47" t="s">
        <v>2593</v>
      </c>
      <c r="Q2" s="47" t="s">
        <v>2594</v>
      </c>
      <c r="R2" s="47" t="s">
        <v>2595</v>
      </c>
      <c r="S2" s="47" t="s">
        <v>2596</v>
      </c>
    </row>
    <row r="3" spans="1:19" x14ac:dyDescent="0.25">
      <c r="A3" s="46" t="s">
        <v>2597</v>
      </c>
      <c r="B3" s="46" t="s">
        <v>2597</v>
      </c>
      <c r="C3" s="46" t="s">
        <v>2597</v>
      </c>
      <c r="D3" s="46" t="s">
        <v>2597</v>
      </c>
      <c r="E3" s="46" t="s">
        <v>2597</v>
      </c>
      <c r="F3" s="46" t="s">
        <v>2597</v>
      </c>
      <c r="G3" s="46" t="s">
        <v>2597</v>
      </c>
      <c r="H3" s="46" t="s">
        <v>2597</v>
      </c>
      <c r="I3" s="46" t="s">
        <v>2597</v>
      </c>
      <c r="J3" s="46" t="s">
        <v>2597</v>
      </c>
      <c r="K3" s="46" t="s">
        <v>2597</v>
      </c>
      <c r="L3" s="46" t="s">
        <v>2597</v>
      </c>
      <c r="M3" s="46"/>
      <c r="N3" s="46" t="s">
        <v>2597</v>
      </c>
      <c r="O3" s="46" t="s">
        <v>2597</v>
      </c>
      <c r="P3" s="46" t="s">
        <v>2597</v>
      </c>
      <c r="Q3" s="46" t="s">
        <v>2597</v>
      </c>
      <c r="R3" s="46" t="s">
        <v>2597</v>
      </c>
      <c r="S3" s="46" t="s">
        <v>2597</v>
      </c>
    </row>
    <row r="4" spans="1:19" ht="409.5" x14ac:dyDescent="0.25">
      <c r="A4" t="str" cm="1">
        <f t="array" ref="A4:A428">CONCATENATE(IF(ValidationRules[Item code (Error)]&lt;&gt;"",IF(ValidationRules[Codelist key (Error)]&lt;&gt;"","","/*"),"/*"),"INSERT INTO public.codelist_item (item_code, uieditable, valid_from, valid_to, codelist_id) VALUES('",ValidationRules[Item code (Error)],"', false, to_timestamp('2020-01-01 00:00:00', 'YYYY-MM-DD HH24:MI:SS'), null, (SELECT id FROM codelist WHERE CODELIST_KEY = '",ValidationRules[Codelist key (Error)],"')) ON CONFLICT (codelist_id, item_code) DO UPDATE SET valid_from=EXCLUDED.valid_from, valid_to=EXCLUDED.valid_to;",IF(ValidationRules[Item code (Error)]&lt;&gt;"",IF(ValidationRules[Codelist key (Error)]&lt;&gt;"","","*/"),"*/"))</f>
        <v>/*INSERT INTO public.codelist_item (item_code, uieditable, valid_from, valid_to, codelist_id) VALUES('DK1220', false, to_timestamp('2020-01-01 00:00:00', 'YYYY-MM-DD HH24:MI:SS'), null, (SELECT id FROM codelist WHERE CODELIST_KEY = '')) ON CONFLICT (codelist_id, item_code) DO UPDATE SET valid_from=EXCLUDED.valid_from, valid_to=EXCLUDED.valid_to;*/</v>
      </c>
      <c r="B4" t="e" cm="1" vm="1">
        <f t="array" aca="1" ref="B4" ca="1">CONCATENATE(IF(ValidationRules[Item code (Error)]&lt;&gt;"",IF(ValidationRules[Codelist key (Error)]&lt;&gt;"","","/*"),"/*"),"INSERT INTO PUBLIC.CODELIST_ITEM_LABEL (DESCRIPTION, VALID_FROM, VALID_TO, ITEM_ID, LANGUAGE_ID) VALUES('",SUBSTITUTE(ValidationRules[Description in Danish],"'","''"),"', TO_TIMESTAMP('2020-01-01 00:00:00', 'YYYY-MM-DD HH24:MI:SS'), null, (SELECT id FROM CODELIST_ITEM CI WHERE ITEM_CODE = '",ValidationRules[Item code (Error)],"' AND CODELIST_ID = (SELECT id FROM codelist WHERE CODELIST_KEY = '",ValidationRules[Codelist key (Error)],"')), 3);", IF(ValidationRules[Item code (Error)]&lt;&gt;"",IF(ValidationRules[Codelist key (Error)]&lt;&gt;"","","*/"),"*/"))</f>
        <v>#VALUE!</v>
      </c>
      <c r="C4" t="str" cm="1">
        <f t="array" ref="C4:C428">CONCATENATE(IF(ValidationRules[Item code (Error)]&lt;&gt;"",IF(ValidationRules[Codelist key (Error)]&lt;&gt;"","","/*"),"/*"),"INSERT INTO PUBLIC.CODELIST_ITEM_LABEL (DESCRIPTION, VALID_FROM, VALID_TO, ITEM_ID, LANGUAGE_ID) VALUES('",SUBSTITUTE(ValidationRules[Description in English],"'","''"),"', TO_TIMESTAMP('2020-01-01 00:00:00', 'YYYY-MM-DD HH24:MI:SS'), null, (SELECT id FROM CODELIST_ITEM CI WHERE ITEM_CODE = '",ValidationRules[Item code (Error)],"' AND CODELIST_ID = (SELECT id FROM codelist WHERE CODELIST_KEY = '",ValidationRules[Codelist key (Error)],"')), 1);",IF(ValidationRules[Item code (Error)]&lt;&gt;"",IF(ValidationRules[Codelist key (Error)]&lt;&gt;"","","*/"),"*/"))</f>
        <v>/*INSERT INTO PUBLIC.CODELIST_ITEM_LABEL (DESCRIPTION, VALID_FROM, VALID_TO, ITEM_ID, LANGUAGE_ID) VALUES('When requested procedure (11 09 001 000) = 48 or 61, then either authorisation referencenumber must be = DKOPO&lt;nr&gt; or additional information code must be = 00100', TO_TIMESTAMP('2020-01-01 00:00:00', 'YYYY-MM-DD HH24:MI:SS'), null, (SELECT id FROM CODELIST_ITEM CI WHERE ITEM_CODE = 'DK1220' AND CODELIST_ID = (SELECT id FROM codelist WHERE CODELIST_KEY = '')), 1);*/</v>
      </c>
      <c r="D4" t="str" cm="1">
        <f t="array" ref="D4:D428">CONCATENATE(IF(ValidationRules[Item code (Error)]&lt;&gt;"",IF(ValidationRules[Codelist key (Error)]&lt;&gt;"","","/*"),"/*"),"INSERT INTO public.codelist_item (item_code, uieditable, valid_from, valid_to, codelist_id) VALUES('",ValidationRules[Item code (Error)],"', false, to_timestamp('2020-01-01 00:00:00', 'YYYY-MM-DD HH24:MI:SS'), null, (SELECT id FROM codelist WHERE CODELIST_KEY = '10040')) ON CONFLICT (codelist_id, item_code) DO UPDATE SET valid_from=EXCLUDED.valid_from, valid_to=EXCLUDED.valid_to;",IF(ValidationRules[Item code (Error)]&lt;&gt;"",IF(ValidationRules[Codelist key (Error)]&lt;&gt;"","","*/"),"*/"))</f>
        <v>/*INSERT INTO public.codelist_item (item_code, uieditable, valid_from, valid_to, codelist_id) VALUES('DK1220', false, to_timestamp('2020-01-01 00:00:00', 'YYYY-MM-DD HH24:MI:SS'), null, (SELECT id FROM codelist WHERE CODELIST_KEY = '10040')) ON CONFLICT (codelist_id, item_code) DO UPDATE SET valid_from=EXCLUDED.valid_from, valid_to=EXCLUDED.valid_to;*/</v>
      </c>
      <c r="E4" t="str" cm="1">
        <f t="array" ref="E4:E428">CONCATENATE(IF(ValidationRules[Item code (Error)]&lt;&gt;"",IF(ValidationRules[Codelist key (Error)]&lt;&gt;"","","/*"),"/*"),"INSERT INTO PUBLIC.CODELIST_ITEM_LABEL (DESCRIPTION, VALID_FROM, VALID_TO, ITEM_ID, LANGUAGE_ID) VALUES('",SUBSTITUTE(ValidationRules[Description in Danish],"'","''"),"', TO_TIMESTAMP('2020-01-01 00:00:00', 'YYYY-MM-DD HH24:MI:SS'), null, (SELECT id FROM CODELIST_ITEM CI WHERE ITEM_CODE = '",ValidationRules[Item code (Error)],"' AND CODELIST_ID = (SELECT id FROM codelist WHERE CODELIST_KEY = '10040')), 3);",IF(ValidationRules[Item code (Error)]&lt;&gt;"",IF(ValidationRules[Codelist key (Error)]&lt;&gt;"","","*/"),"*/"))</f>
        <v>/*INSERT INTO PUBLIC.CODELIST_ITEM_LABEL (DESCRIPTION, VALID_FROM, VALID_TO, ITEM_ID, LANGUAGE_ID) VALUES('Når den anmodet procedure (11 09 001 000) = 48 eller 61, så skal autorisationsnummer feltet være = DKOPO&lt;nr&gt; eller supplerende oplysninger koden skal være = 00100', TO_TIMESTAMP('2020-01-01 00:00:00', 'YYYY-MM-DD HH24:MI:SS'), null, (SELECT id FROM CODELIST_ITEM CI WHERE ITEM_CODE = 'DK1220' AND CODELIST_ID = (SELECT id FROM codelist WHERE CODELIST_KEY = '10040')), 3);*/</v>
      </c>
      <c r="F4" t="str" cm="1">
        <f t="array" ref="F4:F428">CONCATENATE(IF(ValidationRules[Item code (Error)]&lt;&gt;"",IF(ValidationRules[Codelist key (Error)]&lt;&gt;"","","/*"),"/*"),"INSERT INTO PUBLIC.CODELIST_ITEM_LABEL (DESCRIPTION, VALID_FROM, VALID_TO, ITEM_ID, LANGUAGE_ID) VALUES('",SUBSTITUTE(ValidationRules[Description in English],"'","''"),"', TO_TIMESTAMP('2020-01-01 00:00:00', 'YYYY-MM-DD HH24:MI:SS'), null, (SELECT id FROM CODELIST_ITEM CI WHERE ITEM_CODE = '",ValidationRules[Item code (Error)],"' AND CODELIST_ID = (SELECT id FROM codelist WHERE CODELIST_KEY = '10040')), 1);",IF(ValidationRules[Item code (Error)]&lt;&gt;"",IF(ValidationRules[Codelist key (Error)]&lt;&gt;"","","*/"),"*/"))</f>
        <v>/*INSERT INTO PUBLIC.CODELIST_ITEM_LABEL (DESCRIPTION, VALID_FROM, VALID_TO, ITEM_ID, LANGUAGE_ID) VALUES('When requested procedure (11 09 001 000) = 48 or 61, then either authorisation referencenumber must be = DKOPO&lt;nr&gt; or additional information code must be = 00100', TO_TIMESTAMP('2020-01-01 00:00:00', 'YYYY-MM-DD HH24:MI:SS'), null, (SELECT id FROM CODELIST_ITEM CI WHERE ITEM_CODE = 'DK1220' AND CODELIST_ID = (SELECT id FROM codelist WHERE CODELIST_KEY = '10040')), 1);*/</v>
      </c>
      <c r="G4" t="str" cm="1">
        <f t="array" ref="G4:G428">CONCATENATE(IF(ValidationRules[Item code (Warning)]&lt;&gt;"",IF(ValidationRules[Codelist key (Warning)]&lt;&gt;"","","/*"),"/*"),"INSERT INTO public.codelist_item (item_code, uieditable, valid_from, valid_to, codelist_id) VALUES('",ValidationRules[Item code (Warning)],"', false, to_timestamp('2020-01-01 00:00:00', 'YYYY-MM-DD HH24:MI:SS'), null, (SELECT id FROM codelist WHERE CODELIST_KEY = '",ValidationRules[Codelist key (Warning)],"')) ON CONFLICT (codelist_id, item_code) DO UPDATE SET valid_from=EXCLUDED.valid_from, valid_to=EXCLUDED.valid_to;",IF(ValidationRules[Item code (Warning)]&lt;&gt;"",IF(ValidationRules[Codelist key (Warning)]&lt;&gt;"","","*/"),"*/"))</f>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4" t="str" cm="1">
        <f t="array" ref="H4:H428">CONCATENATE(IF(ValidationRules[Item code (Warning)]&lt;&gt;"",IF(ValidationRules[Codelist key (Warning)]&lt;&gt;"","","/*"),"/*"),"INSERT INTO PUBLIC.CODELIST_ITEM_LABEL (DESCRIPTION, VALID_FROM, VALID_TO, ITEM_ID, LANGUAGE_ID) VALUES('",SUBSTITUTE(ValidationRules[Description in Danish],"'","''"),"', TO_TIMESTAMP('2020-01-01 00:00:00', 'YYYY-MM-DD HH24:MI:SS'), null, (SELECT id FROM CODELIST_ITEM CI WHERE ITEM_CODE = '",ValidationRules[Item code (Warning)],"' AND CODELIST_ID = (SELECT id FROM codelist WHERE CODELIST_KEY = '",ValidationRules[Codelist key (Warning)],"')), 3);", IF(ValidationRules[Item code (Warning)]&lt;&gt;"",IF(ValidationRules[Codelist key (Warning)]&lt;&gt;"","","*/"),"*/"))</f>
        <v>/*INSERT INTO PUBLIC.CODELIST_ITEM_LABEL (DESCRIPTION, VALID_FROM, VALID_TO, ITEM_ID, LANGUAGE_ID) VALUES('Når den anmodet procedure (11 09 001 000) = 48 eller 61, så skal autorisationsnummer feltet være = DKOPO&lt;nr&gt; eller supplerende oplysninger koden skal være = 00100', TO_TIMESTAMP('2020-01-01 00:00:00', 'YYYY-MM-DD HH24:MI:SS'), null, (SELECT id FROM CODELIST_ITEM CI WHERE ITEM_CODE = '' AND CODELIST_ID = (SELECT id FROM codelist WHERE CODELIST_KEY = '10075')), 3);*/</v>
      </c>
      <c r="I4" t="str" cm="1">
        <f t="array" ref="I4:I428">CONCATENATE(IF(ValidationRules[Item code (Warning)]&lt;&gt;"",IF(ValidationRules[Codelist key (Warning)]&lt;&gt;"","","/*"),"/*"),"INSERT INTO PUBLIC.CODELIST_ITEM_LABEL (DESCRIPTION, VALID_FROM, VALID_TO, ITEM_ID, LANGUAGE_ID) VALUES('",SUBSTITUTE(ValidationRules[Description in English],"'","''"),"', TO_TIMESTAMP('2020-01-01 00:00:00', 'YYYY-MM-DD HH24:MI:SS'), null, (SELECT id FROM CODELIST_ITEM CI WHERE ITEM_CODE = '",ValidationRules[Item code (Warning)],"' AND CODELIST_ID = (SELECT id FROM codelist WHERE CODELIST_KEY = '",ValidationRules[Codelist key (Warning)],"')), 1);",IF(ValidationRules[Item code (Warning)]&lt;&gt;"",IF(ValidationRules[Codelist key (Warning)]&lt;&gt;"","","*/"),"*/"))</f>
        <v>/*INSERT INTO PUBLIC.CODELIST_ITEM_LABEL (DESCRIPTION, VALID_FROM, VALID_TO, ITEM_ID, LANGUAGE_ID) VALUES('When requested procedure (11 09 001 000) = 48 or 61, then either authorisation referencenumber must be = DKOPO&lt;nr&gt; or additional information code must be = 00100', TO_TIMESTAMP('2020-01-01 00:00:00', 'YYYY-MM-DD HH24:MI:SS'), null, (SELECT id FROM CODELIST_ITEM CI WHERE ITEM_CODE = '' AND CODELIST_ID = (SELECT id FROM codelist WHERE CODELIST_KEY = '10075')), 1);*/</v>
      </c>
      <c r="J4" t="str" cm="1">
        <f t="array" ref="J4:J428">CONCATENATE(IF(ValidationRules[Item code (Warning)]&lt;&gt;"",IF(ValidationRules[Codelist key (Warning)]&lt;&gt;"","","/*"),"/*"),"INSERT INTO public.codelist_item (item_code, uieditable, valid_from, valid_to, codelist_id) VALUES('",ValidationRules[Item code (Warning)],"', false, to_timestamp('2020-01-01 00:00:00', 'YYYY-MM-DD HH24:MI:SS'), null, (SELECT id FROM codelist WHERE CODELIST_KEY = '10040')) ON CONFLICT (codelist_id, item_code) DO UPDATE SET valid_from=EXCLUDED.valid_from, valid_to=EXCLUDED.valid_to;",IF(ValidationRules[Item code (Warning)]&lt;&gt;"",IF(ValidationRules[Codelist key (Warning)]&lt;&gt;"","","*/"),"*/"))</f>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 t="str" cm="1">
        <f t="array" ref="K4:K428">CONCATENATE(IF(ValidationRules[Item code (Warning)]&lt;&gt;"",IF(ValidationRules[Codelist key (Warning)]&lt;&gt;"","","/*"),"/*"),"INSERT INTO PUBLIC.CODELIST_ITEM_LABEL (DESCRIPTION, VALID_FROM, VALID_TO, ITEM_ID, LANGUAGE_ID) VALUES('",SUBSTITUTE(ValidationRules[Description in Danish],"'","''"),"', TO_TIMESTAMP('2020-01-01 00:00:00', 'YYYY-MM-DD HH24:MI:SS'), null, (SELECT id FROM CODELIST_ITEM CI WHERE ITEM_CODE = '",ValidationRules[Item code (Warning)],"' AND CODELIST_ID = (SELECT id FROM codelist WHERE CODELIST_KEY = '10040')), 3);",IF(ValidationRules[Item code (Warning)]&lt;&gt;"",IF(ValidationRules[Codelist key (Warning)]&lt;&gt;"","","*/"),"*/"))</f>
        <v>/*INSERT INTO PUBLIC.CODELIST_ITEM_LABEL (DESCRIPTION, VALID_FROM, VALID_TO, ITEM_ID, LANGUAGE_ID) VALUES('Når den anmodet procedure (11 09 001 000) = 48 eller 61, så skal autorisationsnummer feltet være = DKOPO&lt;nr&gt; eller supplerende oplysninger koden skal være = 00100', TO_TIMESTAMP('2020-01-01 00:00:00', 'YYYY-MM-DD HH24:MI:SS'), null, (SELECT id FROM CODELIST_ITEM CI WHERE ITEM_CODE = '' AND CODELIST_ID = (SELECT id FROM codelist WHERE CODELIST_KEY = '10040')), 3);*/</v>
      </c>
      <c r="L4" s="10" t="str" cm="1">
        <f t="array" ref="L4:L428">CONCATENATE(IF(ValidationRules[Item code (Warning)]&lt;&gt;"",IF(ValidationRules[Codelist key (Warning)]&lt;&gt;"","","/*"),"/*"),"INSERT INTO PUBLIC.CODELIST_ITEM_LABEL (DESCRIPTION, VALID_FROM, VALID_TO, ITEM_ID, LANGUAGE_ID) VALUES('",SUBSTITUTE(ValidationRules[Description in English],"'","''"),"', TO_TIMESTAMP('2020-01-01 00:00:00', 'YYYY-MM-DD HH24:MI:SS'), null, (SELECT id FROM CODELIST_ITEM CI WHERE ITEM_CODE = '",ValidationRules[Item code (Warning)],"' AND CODELIST_ID = (SELECT id FROM codelist WHERE CODELIST_KEY = '10040')), 1);",IF(ValidationRules[Item code (Warning)]&lt;&gt;"",IF(ValidationRules[Codelist key (Warning)]&lt;&gt;"","","*/"),"*/"))</f>
        <v>/*INSERT INTO PUBLIC.CODELIST_ITEM_LABEL (DESCRIPTION, VALID_FROM, VALID_TO, ITEM_ID, LANGUAGE_ID) VALUES('When requested procedure (11 09 001 000) = 48 or 61, then either authorisation referencenumber must be = DKOPO&lt;nr&gt; or additional information code must be = 00100', TO_TIMESTAMP('2020-01-01 00:00:00', 'YYYY-MM-DD HH24:MI:SS'), null, (SELECT id FROM CODELIST_ITEM CI WHERE ITEM_CODE = '' AND CODELIST_ID = (SELECT id FROM codelist WHERE CODELIST_KEY = '10040')), 1);*/</v>
      </c>
      <c r="N4" s="10" t="str" cm="1">
        <f t="array" ref="N4:N428">CONCATENATE(IF(ValidationRules[Item code (Error)]&lt;&gt;"",IF(ValidationRules[Codelist key (Error)]&lt;&gt;"","","/*"),"/*"),"INSERT INTO public.codelist_items (itemcode, valid_from, valid_to, codelist_id, extensions_id) VALUES('",ValidationRules[Item code (Error)],"', to_timestamp('2020-01-01 00:00:00', 'YYYY-MM-DD HH24:MI:SS'), null, (SELECT id FROM codelists WHERE CODELISTKEY = '10249'), null) ON CONFLICT (codelist_id, itemcode) DO UPDATE SET valid_from=EXCLUDED.valid_from, valid_to=EXCLUDED.valid_to;",IF(ValidationRules[Item code (Error)]&lt;&gt;"",IF(ValidationRules[Codelist key (Error)]&lt;&gt;"","","*/"),"*/"))</f>
        <v>/*INSERT INTO public.codelist_items (itemcode, valid_from, valid_to, codelist_id, extensions_id) VALUES('DK1220', to_timestamp('2020-01-01 00:00:00', 'YYYY-MM-DD HH24:MI:SS'), null, (SELECT id FROM codelists WHERE CODELISTKEY = '10249'), null) ON CONFLICT (codelist_id, itemcode) DO UPDATE SET valid_from=EXCLUDED.valid_from, valid_to=EXCLUDED.valid_to;*/</v>
      </c>
      <c r="O4" s="10" t="str" cm="1">
        <f t="array" ref="O4:O428">CONCATENATE(IF(ValidationRules[Item code (Error)]&lt;&gt;"",IF(ValidationRules[Codelist key (Error)]&lt;&gt;"","","/*"),"/*"),"INSERT INTO PUBLIC.labels_codelist_items (DESCRIPTION, langcode, VALID_FROM, VALID_TO, ITEM_ID) VALUES('",SUBSTITUTE(ValidationRules[Description in Danish],"'","''"),"', 'DA',TO_TIMESTAMP('2020-01-01 00:00:00', 'YYYY-MM-DD HH24:MI:SS'), null, (SELECT id FROM codelist_items CI WHERE ITEMCODE = '",ValidationRules[Item code (Error)],"' AND CODELIST_ID = (SELECT id FROM codelists WHERE CODELISTKEY = '10249'))) ON CONFLICT (item_id, langcode, valid_to) DO UPDATE SET valid_from=EXCLUDED.valid_from, description=EXCLUDED.description;", IF(ValidationRules[Item code (Error)]&lt;&gt;"",IF(ValidationRules[Codelist key (Error)]&lt;&gt;"","","*/"),"*/"))</f>
        <v>/*INSERT INTO PUBLIC.labels_codelist_items (DESCRIPTION, langcode, VALID_FROM, VALID_TO, ITEM_ID) VALUES('Når den anmodet procedure (11 09 001 000) = 48 eller 61, så skal autorisationsnummer feltet være = DKOPO&lt;nr&gt; eller supplerende oplysninger koden skal være = 00100', 'DA',TO_TIMESTAMP('2020-01-01 00:00:00', 'YYYY-MM-DD HH24:MI:SS'), null, (SELECT id FROM codelist_items CI WHERE ITEMCODE = 'DK1220' AND CODELIST_ID = (SELECT id FROM codelists WHERE CODELISTKEY = '10249'))) ON CONFLICT (item_id, langcode, valid_to) DO UPDATE SET valid_from=EXCLUDED.valid_from, description=EXCLUDED.description;*/</v>
      </c>
      <c r="P4" s="10" t="str" cm="1">
        <f t="array" ref="P4:P428">CONCATENATE(IF(ValidationRules[Item code (Error)]&lt;&gt;"",IF(ValidationRules[Codelist key (Error)]&lt;&gt;"","","/*"),"/*"),"INSERT INTO PUBLIC.labels_codelist_items (DESCRIPTION, langcode, VALID_FROM, VALID_TO, ITEM_ID) VALUES('",SUBSTITUTE(ValidationRules[Description in English],"'","''"),"', 'EN',TO_TIMESTAMP('2020-01-01 00:00:00', 'YYYY-MM-DD HH24:MI:SS'), null, (SELECT id FROM codelist_items CI WHERE ITEMCODE = '",ValidationRules[Item code (Error)],"' AND CODELIST_ID = (SELECT id FROM codelists WHERE CODELISTKEY = '10249'))) ON CONFLICT (item_id, langcode, valid_to) DO UPDATE SET valid_from=EXCLUDED.valid_from, description=EXCLUDED.description;", IF(ValidationRules[Item code (Error)]&lt;&gt;"",IF(ValidationRules[Codelist key (Error)]&lt;&gt;"","","*/"),"*/"))</f>
        <v>/*INSERT INTO PUBLIC.labels_codelist_items (DESCRIPTION, langcode, VALID_FROM, VALID_TO, ITEM_ID) VALUES('When requested procedure (11 09 001 000) = 48 or 61, then either authorisation referencenumber must be = DKOPO&lt;nr&gt; or additional information code must be = 00100', 'EN',TO_TIMESTAMP('2020-01-01 00:00:00', 'YYYY-MM-DD HH24:MI:SS'), null, (SELECT id FROM codelist_items CI WHERE ITEMCODE = 'DK1220' AND CODELIST_ID = (SELECT id FROM codelists WHERE CODELISTKEY = '10249'))) ON CONFLICT (item_id, langcode, valid_to) DO UPDATE SET valid_from=EXCLUDED.valid_from, description=EXCLUDED.description;*/</v>
      </c>
      <c r="Q4" s="10" t="str" cm="1">
        <f t="array" ref="Q4:Q428">CONCATENATE(IF(ValidationRules[Item code (Warning)]&lt;&gt;"",IF(ValidationRules[Codelist key (Warning)]&lt;&gt;"","","/*"),"/*"),"INSERT INTO public.codelist_items (itemcode, valid_from, valid_to, codelist_id, extensions_id) VALUES('",ValidationRules[Item code (Warning)],"', to_timestamp('2020-01-01 00:00:00', 'YYYY-MM-DD HH24:MI:SS'), null, (SELECT id FROM codelists WHERE CODELISTKEY = '10249'), null) ON CONFLICT (codelist_id, itemcode) DO UPDATE SET valid_from=EXCLUDED.valid_from, valid_to=EXCLUDED.valid_to;",IF(ValidationRules[Item code (Warning)]&lt;&gt;"",IF(ValidationRules[Codelist key (Warning)]&lt;&gt;"","","*/"),"*/"))</f>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 s="10" t="str" cm="1">
        <f t="array" ref="R4:R428">CONCATENATE(IF(ValidationRules[Item code (Warning)]&lt;&gt;"",IF(ValidationRules[Codelist key (Warning)]&lt;&gt;"","","/*"),"/*"),"INSERT INTO PUBLIC.labels_codelist_items (DESCRIPTION, langcode, VALID_FROM, VALID_TO, ITEM_ID) VALUES('",SUBSTITUTE(ValidationRules[Description in Danish],"'","''"),"', 'DA',TO_TIMESTAMP('2020-01-01 00:00:00', 'YYYY-MM-DD HH24:MI:SS'), null, (SELECT id FROM codelist_items CI WHERE ITEMCODE = '",ValidationRules[Item code (Warning)],"' AND CODELIST_ID = (SELECT id FROM codelists WHERE CODELISTKEY = '10249'))) ON CONFLICT (item_id, langcode, valid_to) DO UPDATE SET valid_from=EXCLUDED.valid_from, description=EXCLUDED.description;", IF(ValidationRules[Item code (Warning)]&lt;&gt;"",IF(ValidationRules[Codelist key (Warning)]&lt;&gt;"","","*/"),"*/"))</f>
        <v>/*INSERT INTO PUBLIC.labels_codelist_items (DESCRIPTION, langcode, VALID_FROM, VALID_TO, ITEM_ID) VALUES('Når den anmodet procedure (11 09 001 000) = 48 eller 61, så skal autorisationsnummer feltet være = DKOPO&lt;nr&gt; eller supplerende oplysninger koden skal være = 00100',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 s="10" t="str" cm="1">
        <f t="array" ref="S4:S428">CONCATENATE(IF(ValidationRules[Item code (Warning)]&lt;&gt;"",IF(ValidationRules[Codelist key (Warning)]&lt;&gt;"","","/*"),"/*"),"INSERT INTO PUBLIC.labels_codelist_items (DESCRIPTION, langcode, VALID_FROM, VALID_TO, ITEM_ID) VALUES('",SUBSTITUTE(ValidationRules[Description in English],"'","''"),"', 'EN',TO_TIMESTAMP('2020-01-01 00:00:00', 'YYYY-MM-DD HH24:MI:SS'), null, (SELECT id FROM codelist_items CI WHERE ITEMCODE = '",ValidationRules[Item code (Warning)],"' AND CODELIST_ID = (SELECT id FROM codelists WHERE CODELISTKEY = '10249'))) ON CONFLICT (item_id, langcode, valid_to) DO UPDATE SET valid_from=EXCLUDED.valid_from, description=EXCLUDED.description;", IF(ValidationRules[Item code (Warning)]&lt;&gt;"",IF(ValidationRules[Codelist key (Warning)]&lt;&gt;"","","*/"),"*/"))</f>
        <v>/*INSERT INTO PUBLIC.labels_codelist_items (DESCRIPTION, langcode, VALID_FROM, VALID_TO, ITEM_ID) VALUES('When requested procedure (11 09 001 000) = 48 or 61, then either authorisation referencenumber must be = DKOPO&lt;nr&gt; or additional information code must be = 00100',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5" spans="1:19" ht="409.5" x14ac:dyDescent="0.25">
      <c r="A5" t="str">
        <v>/*INSERT INTO public.codelist_item (item_code, uieditable, valid_from, valid_to, codelist_id) VALUES('DK1230', false, to_timestamp('2020-01-01 00:00:00', 'YYYY-MM-DD HH24:MI:SS'), null, (SELECT id FROM codelist WHERE CODELIST_KEY = '')) ON CONFLICT (codelist_id, item_code) DO UPDATE SET valid_from=EXCLUDED.valid_from, valid_to=EXCLUDED.valid_to;*/</v>
      </c>
      <c r="C5" t="str">
        <v>/*INSERT INTO PUBLIC.CODELIST_ITEM_LABEL (DESCRIPTION, VALID_FROM, VALID_TO, ITEM_ID, LANGUAGE_ID) VALUES('When requested procedure (11 09 001 000) = 46, then authorisation referencenumber must be = DKOPO&lt;nr&gt;', TO_TIMESTAMP('2020-01-01 00:00:00', 'YYYY-MM-DD HH24:MI:SS'), null, (SELECT id FROM CODELIST_ITEM CI WHERE ITEM_CODE = 'DK1230' AND CODELIST_ID = (SELECT id FROM codelist WHERE CODELIST_KEY = '')), 1);*/</v>
      </c>
      <c r="D5" t="str">
        <v>/*INSERT INTO public.codelist_item (item_code, uieditable, valid_from, valid_to, codelist_id) VALUES('DK1230', false, to_timestamp('2020-01-01 00:00:00', 'YYYY-MM-DD HH24:MI:SS'), null, (SELECT id FROM codelist WHERE CODELIST_KEY = '10040')) ON CONFLICT (codelist_id, item_code) DO UPDATE SET valid_from=EXCLUDED.valid_from, valid_to=EXCLUDED.valid_to;*/</v>
      </c>
      <c r="E5" t="str">
        <v>/*INSERT INTO PUBLIC.CODELIST_ITEM_LABEL (DESCRIPTION, VALID_FROM, VALID_TO, ITEM_ID, LANGUAGE_ID) VALUES('Når den anmodet procedure (11 09 001 00) = 46, så skal autorisationsnummer være = DKOPO&lt;nr&gt;', TO_TIMESTAMP('2020-01-01 00:00:00', 'YYYY-MM-DD HH24:MI:SS'), null, (SELECT id FROM CODELIST_ITEM CI WHERE ITEM_CODE = 'DK1230' AND CODELIST_ID = (SELECT id FROM codelist WHERE CODELIST_KEY = '10040')), 3);*/</v>
      </c>
      <c r="F5" t="str">
        <v>/*INSERT INTO PUBLIC.CODELIST_ITEM_LABEL (DESCRIPTION, VALID_FROM, VALID_TO, ITEM_ID, LANGUAGE_ID) VALUES('When requested procedure (11 09 001 000) = 46, then authorisation referencenumber must be = DKOPO&lt;nr&gt;', TO_TIMESTAMP('2020-01-01 00:00:00', 'YYYY-MM-DD HH24:MI:SS'), null, (SELECT id FROM CODELIST_ITEM CI WHERE ITEM_CODE = 'DK1230' AND CODELIST_ID = (SELECT id FROM codelist WHERE CODELIST_KEY = '10040')), 1);*/</v>
      </c>
      <c r="G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5" t="str">
        <v>/*INSERT INTO PUBLIC.CODELIST_ITEM_LABEL (DESCRIPTION, VALID_FROM, VALID_TO, ITEM_ID, LANGUAGE_ID) VALUES('Når den anmodet procedure (11 09 001 00) = 46, så skal autorisationsnummer være = DKOPO&lt;nr&gt;', TO_TIMESTAMP('2020-01-01 00:00:00', 'YYYY-MM-DD HH24:MI:SS'), null, (SELECT id FROM CODELIST_ITEM CI WHERE ITEM_CODE = '' AND CODELIST_ID = (SELECT id FROM codelist WHERE CODELIST_KEY = '10075')), 3);*/</v>
      </c>
      <c r="I5" t="str">
        <v>/*INSERT INTO PUBLIC.CODELIST_ITEM_LABEL (DESCRIPTION, VALID_FROM, VALID_TO, ITEM_ID, LANGUAGE_ID) VALUES('When requested procedure (11 09 001 000) = 46, then authorisation referencenumber must be = DKOPO&lt;nr&gt;', TO_TIMESTAMP('2020-01-01 00:00:00', 'YYYY-MM-DD HH24:MI:SS'), null, (SELECT id FROM CODELIST_ITEM CI WHERE ITEM_CODE = '' AND CODELIST_ID = (SELECT id FROM codelist WHERE CODELIST_KEY = '10075')), 1);*/</v>
      </c>
      <c r="J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5" t="str">
        <v>/*INSERT INTO PUBLIC.CODELIST_ITEM_LABEL (DESCRIPTION, VALID_FROM, VALID_TO, ITEM_ID, LANGUAGE_ID) VALUES('Når den anmodet procedure (11 09 001 00) = 46, så skal autorisationsnummer være = DKOPO&lt;nr&gt;', TO_TIMESTAMP('2020-01-01 00:00:00', 'YYYY-MM-DD HH24:MI:SS'), null, (SELECT id FROM CODELIST_ITEM CI WHERE ITEM_CODE = '' AND CODELIST_ID = (SELECT id FROM codelist WHERE CODELIST_KEY = '10040')), 3);*/</v>
      </c>
      <c r="L5" s="10" t="str">
        <v>/*INSERT INTO PUBLIC.CODELIST_ITEM_LABEL (DESCRIPTION, VALID_FROM, VALID_TO, ITEM_ID, LANGUAGE_ID) VALUES('When requested procedure (11 09 001 000) = 46, then authorisation referencenumber must be = DKOPO&lt;nr&gt;', TO_TIMESTAMP('2020-01-01 00:00:00', 'YYYY-MM-DD HH24:MI:SS'), null, (SELECT id FROM CODELIST_ITEM CI WHERE ITEM_CODE = '' AND CODELIST_ID = (SELECT id FROM codelist WHERE CODELIST_KEY = '10040')), 1);*/</v>
      </c>
      <c r="N5" s="10" t="str">
        <v>/*INSERT INTO public.codelist_items (itemcode, valid_from, valid_to, codelist_id, extensions_id) VALUES('DK1230', to_timestamp('2020-01-01 00:00:00', 'YYYY-MM-DD HH24:MI:SS'), null, (SELECT id FROM codelists WHERE CODELISTKEY = '10249'), null) ON CONFLICT (codelist_id, itemcode) DO UPDATE SET valid_from=EXCLUDED.valid_from, valid_to=EXCLUDED.valid_to;*/</v>
      </c>
      <c r="O5" s="10" t="str">
        <v>/*INSERT INTO PUBLIC.labels_codelist_items (DESCRIPTION, langcode, VALID_FROM, VALID_TO, ITEM_ID) VALUES('Når den anmodet procedure (11 09 001 00) = 46, så skal autorisationsnummer være = DKOPO&lt;nr&gt;', 'DA',TO_TIMESTAMP('2020-01-01 00:00:00', 'YYYY-MM-DD HH24:MI:SS'), null, (SELECT id FROM codelist_items CI WHERE ITEMCODE = 'DK1230' AND CODELIST_ID = (SELECT id FROM codelists WHERE CODELISTKEY = '10249'))) ON CONFLICT (item_id, langcode, valid_to) DO UPDATE SET valid_from=EXCLUDED.valid_from, description=EXCLUDED.description;*/</v>
      </c>
      <c r="P5" s="10" t="str">
        <v>/*INSERT INTO PUBLIC.labels_codelist_items (DESCRIPTION, langcode, VALID_FROM, VALID_TO, ITEM_ID) VALUES('When requested procedure (11 09 001 000) = 46, then authorisation referencenumber must be = DKOPO&lt;nr&gt;', 'EN',TO_TIMESTAMP('2020-01-01 00:00:00', 'YYYY-MM-DD HH24:MI:SS'), null, (SELECT id FROM codelist_items CI WHERE ITEMCODE = 'DK1230' AND CODELIST_ID = (SELECT id FROM codelists WHERE CODELISTKEY = '10249'))) ON CONFLICT (item_id, langcode, valid_to) DO UPDATE SET valid_from=EXCLUDED.valid_from, description=EXCLUDED.description;*/</v>
      </c>
      <c r="Q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5" s="10" t="str">
        <v>/*INSERT INTO PUBLIC.labels_codelist_items (DESCRIPTION, langcode, VALID_FROM, VALID_TO, ITEM_ID) VALUES('Når den anmodet procedure (11 09 001 00) = 46, så skal autorisationsnummer være = DKOPO&lt;nr&gt;',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5" s="10" t="str">
        <v>/*INSERT INTO PUBLIC.labels_codelist_items (DESCRIPTION, langcode, VALID_FROM, VALID_TO, ITEM_ID) VALUES('When requested procedure (11 09 001 000) = 46, then authorisation referencenumber must be = DKOPO&lt;nr&gt;',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6" spans="1:19" ht="409.5" x14ac:dyDescent="0.25">
      <c r="A6" t="str">
        <v>/*INSERT INTO public.codelist_item (item_code, uieditable, valid_from, valid_to, codelist_id) VALUES('DK1210', false, to_timestamp('2020-01-01 00:00:00', 'YYYY-MM-DD HH24:MI:SS'), null, (SELECT id FROM codelist WHERE CODELIST_KEY = '')) ON CONFLICT (codelist_id, item_code) DO UPDATE SET valid_from=EXCLUDED.valid_from, valid_to=EXCLUDED.valid_to;*/</v>
      </c>
      <c r="C6" t="str">
        <v>/*INSERT INTO PUBLIC.CODELIST_ITEM_LABEL (DESCRIPTION, VALID_FROM, VALID_TO, ITEM_ID, LANGUAGE_ID) VALUES('When requested procedure (11 09 001 000) = 44, then either authorisation referencenumber must be = DKEUS&lt;nr&gt; or additional information code must be = 00100', TO_TIMESTAMP('2020-01-01 00:00:00', 'YYYY-MM-DD HH24:MI:SS'), null, (SELECT id FROM CODELIST_ITEM CI WHERE ITEM_CODE = 'DK1210' AND CODELIST_ID = (SELECT id FROM codelist WHERE CODELIST_KEY = '')), 1);*/</v>
      </c>
      <c r="D6" t="str">
        <v>/*INSERT INTO public.codelist_item (item_code, uieditable, valid_from, valid_to, codelist_id) VALUES('DK1210', false, to_timestamp('2020-01-01 00:00:00', 'YYYY-MM-DD HH24:MI:SS'), null, (SELECT id FROM codelist WHERE CODELIST_KEY = '10040')) ON CONFLICT (codelist_id, item_code) DO UPDATE SET valid_from=EXCLUDED.valid_from, valid_to=EXCLUDED.valid_to;*/</v>
      </c>
      <c r="E6" t="str">
        <v>/*INSERT INTO PUBLIC.CODELIST_ITEM_LABEL (DESCRIPTION, VALID_FROM, VALID_TO, ITEM_ID, LANGUAGE_ID) VALUES('Når den anmodet procedure (11 09 001 000) = 44, så skal autorisationsnummer feltet være = DKEUS&lt;nr&gt; eller supplerende oplysninger koden skal være = 00100', TO_TIMESTAMP('2020-01-01 00:00:00', 'YYYY-MM-DD HH24:MI:SS'), null, (SELECT id FROM CODELIST_ITEM CI WHERE ITEM_CODE = 'DK1210' AND CODELIST_ID = (SELECT id FROM codelist WHERE CODELIST_KEY = '10040')), 3);*/</v>
      </c>
      <c r="F6" t="str">
        <v>/*INSERT INTO PUBLIC.CODELIST_ITEM_LABEL (DESCRIPTION, VALID_FROM, VALID_TO, ITEM_ID, LANGUAGE_ID) VALUES('When requested procedure (11 09 001 000) = 44, then either authorisation referencenumber must be = DKEUS&lt;nr&gt; or additional information code must be = 00100', TO_TIMESTAMP('2020-01-01 00:00:00', 'YYYY-MM-DD HH24:MI:SS'), null, (SELECT id FROM CODELIST_ITEM CI WHERE ITEM_CODE = 'DK1210' AND CODELIST_ID = (SELECT id FROM codelist WHERE CODELIST_KEY = '10040')), 1);*/</v>
      </c>
      <c r="G6"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6" t="str">
        <v>/*INSERT INTO PUBLIC.CODELIST_ITEM_LABEL (DESCRIPTION, VALID_FROM, VALID_TO, ITEM_ID, LANGUAGE_ID) VALUES('Når den anmodet procedure (11 09 001 000) = 44, så skal autorisationsnummer feltet være = DKEUS&lt;nr&gt; eller supplerende oplysninger koden skal være = 00100', TO_TIMESTAMP('2020-01-01 00:00:00', 'YYYY-MM-DD HH24:MI:SS'), null, (SELECT id FROM CODELIST_ITEM CI WHERE ITEM_CODE = '' AND CODELIST_ID = (SELECT id FROM codelist WHERE CODELIST_KEY = '10075')), 3);*/</v>
      </c>
      <c r="I6" t="str">
        <v>/*INSERT INTO PUBLIC.CODELIST_ITEM_LABEL (DESCRIPTION, VALID_FROM, VALID_TO, ITEM_ID, LANGUAGE_ID) VALUES('When requested procedure (11 09 001 000) = 44, then either authorisation referencenumber must be = DKEUS&lt;nr&gt; or additional information code must be = 00100', TO_TIMESTAMP('2020-01-01 00:00:00', 'YYYY-MM-DD HH24:MI:SS'), null, (SELECT id FROM CODELIST_ITEM CI WHERE ITEM_CODE = '' AND CODELIST_ID = (SELECT id FROM codelist WHERE CODELIST_KEY = '10075')), 1);*/</v>
      </c>
      <c r="J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6" t="str">
        <v>/*INSERT INTO PUBLIC.CODELIST_ITEM_LABEL (DESCRIPTION, VALID_FROM, VALID_TO, ITEM_ID, LANGUAGE_ID) VALUES('Når den anmodet procedure (11 09 001 000) = 44, så skal autorisationsnummer feltet være = DKEUS&lt;nr&gt; eller supplerende oplysninger koden skal være = 00100', TO_TIMESTAMP('2020-01-01 00:00:00', 'YYYY-MM-DD HH24:MI:SS'), null, (SELECT id FROM CODELIST_ITEM CI WHERE ITEM_CODE = '' AND CODELIST_ID = (SELECT id FROM codelist WHERE CODELIST_KEY = '10040')), 3);*/</v>
      </c>
      <c r="L6" s="10" t="str">
        <v>/*INSERT INTO PUBLIC.CODELIST_ITEM_LABEL (DESCRIPTION, VALID_FROM, VALID_TO, ITEM_ID, LANGUAGE_ID) VALUES('When requested procedure (11 09 001 000) = 44, then either authorisation referencenumber must be = DKEUS&lt;nr&gt; or additional information code must be = 00100', TO_TIMESTAMP('2020-01-01 00:00:00', 'YYYY-MM-DD HH24:MI:SS'), null, (SELECT id FROM CODELIST_ITEM CI WHERE ITEM_CODE = '' AND CODELIST_ID = (SELECT id FROM codelist WHERE CODELIST_KEY = '10040')), 1);*/</v>
      </c>
      <c r="N6" s="10" t="str">
        <v>/*INSERT INTO public.codelist_items (itemcode, valid_from, valid_to, codelist_id, extensions_id) VALUES('DK1210', to_timestamp('2020-01-01 00:00:00', 'YYYY-MM-DD HH24:MI:SS'), null, (SELECT id FROM codelists WHERE CODELISTKEY = '10249'), null) ON CONFLICT (codelist_id, itemcode) DO UPDATE SET valid_from=EXCLUDED.valid_from, valid_to=EXCLUDED.valid_to;*/</v>
      </c>
      <c r="O6" s="10" t="str">
        <v>/*INSERT INTO PUBLIC.labels_codelist_items (DESCRIPTION, langcode, VALID_FROM, VALID_TO, ITEM_ID) VALUES('Når den anmodet procedure (11 09 001 000) = 44, så skal autorisationsnummer feltet være = DKEUS&lt;nr&gt; eller supplerende oplysninger koden skal være = 00100', 'DA',TO_TIMESTAMP('2020-01-01 00:00:00', 'YYYY-MM-DD HH24:MI:SS'), null, (SELECT id FROM codelist_items CI WHERE ITEMCODE = 'DK1210' AND CODELIST_ID = (SELECT id FROM codelists WHERE CODELISTKEY = '10249'))) ON CONFLICT (item_id, langcode, valid_to) DO UPDATE SET valid_from=EXCLUDED.valid_from, description=EXCLUDED.description;*/</v>
      </c>
      <c r="P6" s="10" t="str">
        <v>/*INSERT INTO PUBLIC.labels_codelist_items (DESCRIPTION, langcode, VALID_FROM, VALID_TO, ITEM_ID) VALUES('When requested procedure (11 09 001 000) = 44, then either authorisation referencenumber must be = DKEUS&lt;nr&gt; or additional information code must be = 00100', 'EN',TO_TIMESTAMP('2020-01-01 00:00:00', 'YYYY-MM-DD HH24:MI:SS'), null, (SELECT id FROM codelist_items CI WHERE ITEMCODE = 'DK1210' AND CODELIST_ID = (SELECT id FROM codelists WHERE CODELISTKEY = '10249'))) ON CONFLICT (item_id, langcode, valid_to) DO UPDATE SET valid_from=EXCLUDED.valid_from, description=EXCLUDED.description;*/</v>
      </c>
      <c r="Q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6" s="10" t="str">
        <v>/*INSERT INTO PUBLIC.labels_codelist_items (DESCRIPTION, langcode, VALID_FROM, VALID_TO, ITEM_ID) VALUES('Når den anmodet procedure (11 09 001 000) = 44, så skal autorisationsnummer feltet være = DKEUS&lt;nr&gt; eller supplerende oplysninger koden skal være = 00100',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6" s="10" t="str">
        <v>/*INSERT INTO PUBLIC.labels_codelist_items (DESCRIPTION, langcode, VALID_FROM, VALID_TO, ITEM_ID) VALUES('When requested procedure (11 09 001 000) = 44, then either authorisation referencenumber must be = DKEUS&lt;nr&gt; or additional information code must be = 00100',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7" spans="1:19" ht="409.5" x14ac:dyDescent="0.25">
      <c r="A7" t="str">
        <v>INSERT INTO public.codelist_item (item_code, uieditable, valid_from, valid_to, codelist_id) VALUES('DK1023', false, to_timestamp('2020-01-01 00:00:00', 'YYYY-MM-DD HH24:MI:SS'), null, (SELECT id FROM codelist WHERE CODELIST_KEY = '10080')) ON CONFLICT (codelist_id, item_code) DO UPDATE SET valid_from=EXCLUDED.valid_from, valid_to=EXCLUDED.valid_to;</v>
      </c>
      <c r="C7" t="str">
        <v>INSERT INTO PUBLIC.CODELIST_ITEM_LABEL (DESCRIPTION, VALID_FROM, VALID_TO, ITEM_ID, LANGUAGE_ID) VALUES('When data element "Additional procedure"  (11 10 000 000)  is F48, then data element "Additional fiscal reference" (13 16 031 000) must have role FR5 and have a IOSS identification number.', TO_TIMESTAMP('2020-01-01 00:00:00', 'YYYY-MM-DD HH24:MI:SS'), null, (SELECT id FROM CODELIST_ITEM CI WHERE ITEM_CODE = 'DK1023' AND CODELIST_ID = (SELECT id FROM codelist WHERE CODELIST_KEY = '10080')), 1);</v>
      </c>
      <c r="D7" t="str">
        <v>INSERT INTO public.codelist_item (item_code, uieditable, valid_from, valid_to, codelist_id) VALUES('DK1023', false, to_timestamp('2020-01-01 00:00:00', 'YYYY-MM-DD HH24:MI:SS'), null, (SELECT id FROM codelist WHERE CODELIST_KEY = '10040')) ON CONFLICT (codelist_id, item_code) DO UPDATE SET valid_from=EXCLUDED.valid_from, valid_to=EXCLUDED.valid_to;</v>
      </c>
      <c r="E7" t="str">
        <v>INSERT INTO PUBLIC.CODELIST_ITEM_LABEL (DESCRIPTION, VALID_FROM, VALID_TO, ITEM_ID, LANGUAGE_ID) VALUES('Fejl i "supplerende procedure" (11 10 000 000), når supplerende procedure er angivet med F48, skal "Identifikationsnummer"  (13 16 031 000) være angivet med et IOSS nummer og rolle FR5.', TO_TIMESTAMP('2020-01-01 00:00:00', 'YYYY-MM-DD HH24:MI:SS'), null, (SELECT id FROM CODELIST_ITEM CI WHERE ITEM_CODE = 'DK1023' AND CODELIST_ID = (SELECT id FROM codelist WHERE CODELIST_KEY = '10040')), 3);</v>
      </c>
      <c r="F7" t="str">
        <v>INSERT INTO PUBLIC.CODELIST_ITEM_LABEL (DESCRIPTION, VALID_FROM, VALID_TO, ITEM_ID, LANGUAGE_ID) VALUES('When data element "Additional procedure"  (11 10 000 000)  is F48, then data element "Additional fiscal reference" (13 16 031 000) must have role FR5 and have a IOSS identification number.', TO_TIMESTAMP('2020-01-01 00:00:00', 'YYYY-MM-DD HH24:MI:SS'), null, (SELECT id FROM CODELIST_ITEM CI WHERE ITEM_CODE = 'DK1023' AND CODELIST_ID = (SELECT id FROM codelist WHERE CODELIST_KEY = '10040')), 1);</v>
      </c>
      <c r="G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7" t="str">
        <v>/*INSERT INTO PUBLIC.CODELIST_ITEM_LABEL (DESCRIPTION, VALID_FROM, VALID_TO, ITEM_ID, LANGUAGE_ID) VALUES('Fejl i "supplerende procedure" (11 10 000 000), når supplerende procedure er angivet med F48, skal "Identifikationsnummer"  (13 16 031 000) være angivet med et IOSS nummer og rolle FR5.', TO_TIMESTAMP('2020-01-01 00:00:00', 'YYYY-MM-DD HH24:MI:SS'), null, (SELECT id FROM CODELIST_ITEM CI WHERE ITEM_CODE = '' AND CODELIST_ID = (SELECT id FROM codelist WHERE CODELIST_KEY = '10075')), 3);*/</v>
      </c>
      <c r="I7" t="str">
        <v>/*INSERT INTO PUBLIC.CODELIST_ITEM_LABEL (DESCRIPTION, VALID_FROM, VALID_TO, ITEM_ID, LANGUAGE_ID) VALUES('When data element "Additional procedure"  (11 10 000 000)  is F48, then data element "Additional fiscal reference" (13 16 031 000) must have role FR5 and have a IOSS identification number.', TO_TIMESTAMP('2020-01-01 00:00:00', 'YYYY-MM-DD HH24:MI:SS'), null, (SELECT id FROM CODELIST_ITEM CI WHERE ITEM_CODE = '' AND CODELIST_ID = (SELECT id FROM codelist WHERE CODELIST_KEY = '10075')), 1);*/</v>
      </c>
      <c r="J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7" t="str">
        <v>/*INSERT INTO PUBLIC.CODELIST_ITEM_LABEL (DESCRIPTION, VALID_FROM, VALID_TO, ITEM_ID, LANGUAGE_ID) VALUES('Fejl i "supplerende procedure" (11 10 000 000), når supplerende procedure er angivet med F48, skal "Identifikationsnummer"  (13 16 031 000) være angivet med et IOSS nummer og rolle FR5.', TO_TIMESTAMP('2020-01-01 00:00:00', 'YYYY-MM-DD HH24:MI:SS'), null, (SELECT id FROM CODELIST_ITEM CI WHERE ITEM_CODE = '' AND CODELIST_ID = (SELECT id FROM codelist WHERE CODELIST_KEY = '10040')), 3);*/</v>
      </c>
      <c r="L7" s="10" t="str">
        <v>/*INSERT INTO PUBLIC.CODELIST_ITEM_LABEL (DESCRIPTION, VALID_FROM, VALID_TO, ITEM_ID, LANGUAGE_ID) VALUES('When data element "Additional procedure"  (11 10 000 000)  is F48, then data element "Additional fiscal reference" (13 16 031 000) must have role FR5 and have a IOSS identification number.', TO_TIMESTAMP('2020-01-01 00:00:00', 'YYYY-MM-DD HH24:MI:SS'), null, (SELECT id FROM CODELIST_ITEM CI WHERE ITEM_CODE = '' AND CODELIST_ID = (SELECT id FROM codelist WHERE CODELIST_KEY = '10040')), 1);*/</v>
      </c>
      <c r="N7" s="10" t="str">
        <v>INSERT INTO public.codelist_items (itemcode, valid_from, valid_to, codelist_id, extensions_id) VALUES('DK1023', to_timestamp('2020-01-01 00:00:00', 'YYYY-MM-DD HH24:MI:SS'), null, (SELECT id FROM codelists WHERE CODELISTKEY = '10249'), null) ON CONFLICT (codelist_id, itemcode) DO UPDATE SET valid_from=EXCLUDED.valid_from, valid_to=EXCLUDED.valid_to;</v>
      </c>
      <c r="O7" s="10" t="str">
        <v>INSERT INTO PUBLIC.labels_codelist_items (DESCRIPTION, langcode, VALID_FROM, VALID_TO, ITEM_ID) VALUES('Fejl i "supplerende procedure" (11 10 000 000), når supplerende procedure er angivet med F48, skal "Identifikationsnummer"  (13 16 031 000) være angivet med et IOSS nummer og rolle FR5.', 'DA',TO_TIMESTAMP('2020-01-01 00:00:00', 'YYYY-MM-DD HH24:MI:SS'), null, (SELECT id FROM codelist_items CI WHERE ITEMCODE = 'DK1023' AND CODELIST_ID = (SELECT id FROM codelists WHERE CODELISTKEY = '10249'))) ON CONFLICT (item_id, langcode, valid_to) DO UPDATE SET valid_from=EXCLUDED.valid_from, description=EXCLUDED.description;</v>
      </c>
      <c r="P7" s="10" t="str">
        <v>INSERT INTO PUBLIC.labels_codelist_items (DESCRIPTION, langcode, VALID_FROM, VALID_TO, ITEM_ID) VALUES('When data element "Additional procedure"  (11 10 000 000)  is F48, then data element "Additional fiscal reference" (13 16 031 000) must have role FR5 and have a IOSS identification number.', 'EN',TO_TIMESTAMP('2020-01-01 00:00:00', 'YYYY-MM-DD HH24:MI:SS'), null, (SELECT id FROM codelist_items CI WHERE ITEMCODE = 'DK1023' AND CODELIST_ID = (SELECT id FROM codelists WHERE CODELISTKEY = '10249'))) ON CONFLICT (item_id, langcode, valid_to) DO UPDATE SET valid_from=EXCLUDED.valid_from, description=EXCLUDED.description;</v>
      </c>
      <c r="Q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7" s="10" t="str">
        <v>/*INSERT INTO PUBLIC.labels_codelist_items (DESCRIPTION, langcode, VALID_FROM, VALID_TO, ITEM_ID) VALUES('Fejl i "supplerende procedure" (11 10 000 000), når supplerende procedure er angivet med F48, skal "Identifikationsnummer"  (13 16 031 000) være angivet med et IOSS nummer og rolle FR5.',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7" s="10" t="str">
        <v>/*INSERT INTO PUBLIC.labels_codelist_items (DESCRIPTION, langcode, VALID_FROM, VALID_TO, ITEM_ID) VALUES('When data element "Additional procedure"  (11 10 000 000)  is F48, then data element "Additional fiscal reference" (13 16 031 000) must have role FR5 and have a IOSS identification number.',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8" spans="1:19" ht="409.5" x14ac:dyDescent="0.25">
      <c r="A8" t="str">
        <v>/*INSERT INTO public.codelist_item (item_code, uieditable, valid_from, valid_to, codelist_id) VALUES('DK1250', false, to_timestamp('2020-01-01 00:00:00', 'YYYY-MM-DD HH24:MI:SS'), null, (SELECT id FROM codelist WHERE CODELIST_KEY = '')) ON CONFLICT (codelist_id, item_code) DO UPDATE SET valid_from=EXCLUDED.valid_from, valid_to=EXCLUDED.valid_to;*/</v>
      </c>
      <c r="C8" t="str">
        <v>/*INSERT INTO PUBLIC.CODELIST_ITEM_LABEL (DESCRIPTION, VALID_FROM, VALID_TO, ITEM_ID, LANGUAGE_ID) VALUES('When additional procedure is one of the following C01, C02, C03, C04, C06 or C08 then Importer ID (D.E. 13 04 017 000) must be DK09999981', TO_TIMESTAMP('2020-01-01 00:00:00', 'YYYY-MM-DD HH24:MI:SS'), null, (SELECT id FROM CODELIST_ITEM CI WHERE ITEM_CODE = 'DK1250' AND CODELIST_ID = (SELECT id FROM codelist WHERE CODELIST_KEY = '')), 1);*/</v>
      </c>
      <c r="D8" t="str">
        <v>/*INSERT INTO public.codelist_item (item_code, uieditable, valid_from, valid_to, codelist_id) VALUES('DK1250', false, to_timestamp('2020-01-01 00:00:00', 'YYYY-MM-DD HH24:MI:SS'), null, (SELECT id FROM codelist WHERE CODELIST_KEY = '10040')) ON CONFLICT (codelist_id, item_code) DO UPDATE SET valid_from=EXCLUDED.valid_from, valid_to=EXCLUDED.valid_to;*/</v>
      </c>
      <c r="E8" t="str">
        <v>/*INSERT INTO PUBLIC.CODELIST_ITEM_LABEL (DESCRIPTION, VALID_FROM, VALID_TO, ITEM_ID, LANGUAGE_ID) VALUES('Når Supplerende procedure er et af de følgende C01, C02, C03, C04, C06 eller C08 så skal Importør ID (D.E. 13 04 017 000) være DK09999981', TO_TIMESTAMP('2020-01-01 00:00:00', 'YYYY-MM-DD HH24:MI:SS'), null, (SELECT id FROM CODELIST_ITEM CI WHERE ITEM_CODE = 'DK1250' AND CODELIST_ID = (SELECT id FROM codelist WHERE CODELIST_KEY = '10040')), 3);*/</v>
      </c>
      <c r="F8" t="str">
        <v>/*INSERT INTO PUBLIC.CODELIST_ITEM_LABEL (DESCRIPTION, VALID_FROM, VALID_TO, ITEM_ID, LANGUAGE_ID) VALUES('When additional procedure is one of the following C01, C02, C03, C04, C06 or C08 then Importer ID (D.E. 13 04 017 000) must be DK09999981', TO_TIMESTAMP('2020-01-01 00:00:00', 'YYYY-MM-DD HH24:MI:SS'), null, (SELECT id FROM CODELIST_ITEM CI WHERE ITEM_CODE = 'DK1250' AND CODELIST_ID = (SELECT id FROM codelist WHERE CODELIST_KEY = '10040')), 1);*/</v>
      </c>
      <c r="G8"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8" t="str">
        <v>/*INSERT INTO PUBLIC.CODELIST_ITEM_LABEL (DESCRIPTION, VALID_FROM, VALID_TO, ITEM_ID, LANGUAGE_ID) VALUES('Når Supplerende procedure er et af de følgende C01, C02, C03, C04, C06 eller C08 så skal Importør ID (D.E. 13 04 017 000) være DK09999981', TO_TIMESTAMP('2020-01-01 00:00:00', 'YYYY-MM-DD HH24:MI:SS'), null, (SELECT id FROM CODELIST_ITEM CI WHERE ITEM_CODE = '' AND CODELIST_ID = (SELECT id FROM codelist WHERE CODELIST_KEY = '10075')), 3);*/</v>
      </c>
      <c r="I8" t="str">
        <v>/*INSERT INTO PUBLIC.CODELIST_ITEM_LABEL (DESCRIPTION, VALID_FROM, VALID_TO, ITEM_ID, LANGUAGE_ID) VALUES('When additional procedure is one of the following C01, C02, C03, C04, C06 or C08 then Importer ID (D.E. 13 04 017 000) must be DK09999981', TO_TIMESTAMP('2020-01-01 00:00:00', 'YYYY-MM-DD HH24:MI:SS'), null, (SELECT id FROM CODELIST_ITEM CI WHERE ITEM_CODE = '' AND CODELIST_ID = (SELECT id FROM codelist WHERE CODELIST_KEY = '10075')), 1);*/</v>
      </c>
      <c r="J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8" t="str">
        <v>/*INSERT INTO PUBLIC.CODELIST_ITEM_LABEL (DESCRIPTION, VALID_FROM, VALID_TO, ITEM_ID, LANGUAGE_ID) VALUES('Når Supplerende procedure er et af de følgende C01, C02, C03, C04, C06 eller C08 så skal Importør ID (D.E. 13 04 017 000) være DK09999981', TO_TIMESTAMP('2020-01-01 00:00:00', 'YYYY-MM-DD HH24:MI:SS'), null, (SELECT id FROM CODELIST_ITEM CI WHERE ITEM_CODE = '' AND CODELIST_ID = (SELECT id FROM codelist WHERE CODELIST_KEY = '10040')), 3);*/</v>
      </c>
      <c r="L8" s="10" t="str">
        <v>/*INSERT INTO PUBLIC.CODELIST_ITEM_LABEL (DESCRIPTION, VALID_FROM, VALID_TO, ITEM_ID, LANGUAGE_ID) VALUES('When additional procedure is one of the following C01, C02, C03, C04, C06 or C08 then Importer ID (D.E. 13 04 017 000) must be DK09999981', TO_TIMESTAMP('2020-01-01 00:00:00', 'YYYY-MM-DD HH24:MI:SS'), null, (SELECT id FROM CODELIST_ITEM CI WHERE ITEM_CODE = '' AND CODELIST_ID = (SELECT id FROM codelist WHERE CODELIST_KEY = '10040')), 1);*/</v>
      </c>
      <c r="N8" s="10" t="str">
        <v>/*INSERT INTO public.codelist_items (itemcode, valid_from, valid_to, codelist_id, extensions_id) VALUES('DK1250', to_timestamp('2020-01-01 00:00:00', 'YYYY-MM-DD HH24:MI:SS'), null, (SELECT id FROM codelists WHERE CODELISTKEY = '10249'), null) ON CONFLICT (codelist_id, itemcode) DO UPDATE SET valid_from=EXCLUDED.valid_from, valid_to=EXCLUDED.valid_to;*/</v>
      </c>
      <c r="O8" s="10" t="str">
        <v>/*INSERT INTO PUBLIC.labels_codelist_items (DESCRIPTION, langcode, VALID_FROM, VALID_TO, ITEM_ID) VALUES('Når Supplerende procedure er et af de følgende C01, C02, C03, C04, C06 eller C08 så skal Importør ID (D.E. 13 04 017 000) være DK09999981', 'DA',TO_TIMESTAMP('2020-01-01 00:00:00', 'YYYY-MM-DD HH24:MI:SS'), null, (SELECT id FROM codelist_items CI WHERE ITEMCODE = 'DK1250' AND CODELIST_ID = (SELECT id FROM codelists WHERE CODELISTKEY = '10249'))) ON CONFLICT (item_id, langcode, valid_to) DO UPDATE SET valid_from=EXCLUDED.valid_from, description=EXCLUDED.description;*/</v>
      </c>
      <c r="P8" s="10" t="str">
        <v>/*INSERT INTO PUBLIC.labels_codelist_items (DESCRIPTION, langcode, VALID_FROM, VALID_TO, ITEM_ID) VALUES('When additional procedure is one of the following C01, C02, C03, C04, C06 or C08 then Importer ID (D.E. 13 04 017 000) must be DK09999981', 'EN',TO_TIMESTAMP('2020-01-01 00:00:00', 'YYYY-MM-DD HH24:MI:SS'), null, (SELECT id FROM codelist_items CI WHERE ITEMCODE = 'DK1250' AND CODELIST_ID = (SELECT id FROM codelists WHERE CODELISTKEY = '10249'))) ON CONFLICT (item_id, langcode, valid_to) DO UPDATE SET valid_from=EXCLUDED.valid_from, description=EXCLUDED.description;*/</v>
      </c>
      <c r="Q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8" s="10" t="str">
        <v>/*INSERT INTO PUBLIC.labels_codelist_items (DESCRIPTION, langcode, VALID_FROM, VALID_TO, ITEM_ID) VALUES('Når Supplerende procedure er et af de følgende C01, C02, C03, C04, C06 eller C08 så skal Importør ID (D.E. 13 04 017 000) være DK09999981',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8" s="10" t="str">
        <v>/*INSERT INTO PUBLIC.labels_codelist_items (DESCRIPTION, langcode, VALID_FROM, VALID_TO, ITEM_ID) VALUES('When additional procedure is one of the following C01, C02, C03, C04, C06 or C08 then Importer ID (D.E. 13 04 017 000) must be DK09999981',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9" spans="1:19" ht="409.5" x14ac:dyDescent="0.25">
      <c r="A9" t="str">
        <v>INSERT INTO public.codelist_item (item_code, uieditable, valid_from, valid_to, codelist_id) VALUES('DK1010', false, to_timestamp('2020-01-01 00:00:00', 'YYYY-MM-DD HH24:MI:SS'), null, (SELECT id FROM codelist WHERE CODELIST_KEY = '10080')) ON CONFLICT (codelist_id, item_code) DO UPDATE SET valid_from=EXCLUDED.valid_from, valid_to=EXCLUDED.valid_to;</v>
      </c>
      <c r="C9" t="str">
        <v>INSERT INTO PUBLIC.CODELIST_ITEM_LABEL (DESCRIPTION, VALID_FROM, VALID_TO, ITEM_ID, LANGUAGE_ID) VALUES('When additional fiscal reference has been specified, then  ''Harmonized System subheading code'' (18 09 056 000) must not have the format 99xxxx.', TO_TIMESTAMP('2020-01-01 00:00:00', 'YYYY-MM-DD HH24:MI:SS'), null, (SELECT id FROM CODELIST_ITEM CI WHERE ITEM_CODE = 'DK1010' AND CODELIST_ID = (SELECT id FROM codelist WHERE CODELIST_KEY = '10080')), 1);</v>
      </c>
      <c r="D9" t="str">
        <v>INSERT INTO public.codelist_item (item_code, uieditable, valid_from, valid_to, codelist_id) VALUES('DK1010', false, to_timestamp('2020-01-01 00:00:00', 'YYYY-MM-DD HH24:MI:SS'), null, (SELECT id FROM codelist WHERE CODELIST_KEY = '10040')) ON CONFLICT (codelist_id, item_code) DO UPDATE SET valid_from=EXCLUDED.valid_from, valid_to=EXCLUDED.valid_to;</v>
      </c>
      <c r="E9" t="str">
        <v>INSERT INTO PUBLIC.CODELIST_ITEM_LABEL (DESCRIPTION, VALID_FROM, VALID_TO, ITEM_ID, LANGUAGE_ID) VALUES('Fejl i varekode (18 09 056 000), varekode kan ikke have format 99xxxx, når Identifikationsnummer for supplerende skattereference er udfyldt.', TO_TIMESTAMP('2020-01-01 00:00:00', 'YYYY-MM-DD HH24:MI:SS'), null, (SELECT id FROM CODELIST_ITEM CI WHERE ITEM_CODE = 'DK1010' AND CODELIST_ID = (SELECT id FROM codelist WHERE CODELIST_KEY = '10040')), 3);</v>
      </c>
      <c r="F9" t="str">
        <v>INSERT INTO PUBLIC.CODELIST_ITEM_LABEL (DESCRIPTION, VALID_FROM, VALID_TO, ITEM_ID, LANGUAGE_ID) VALUES('When additional fiscal reference has been specified, then  ''Harmonized System subheading code'' (18 09 056 000) must not have the format 99xxxx.', TO_TIMESTAMP('2020-01-01 00:00:00', 'YYYY-MM-DD HH24:MI:SS'), null, (SELECT id FROM CODELIST_ITEM CI WHERE ITEM_CODE = 'DK1010' AND CODELIST_ID = (SELECT id FROM codelist WHERE CODELIST_KEY = '10040')), 1);</v>
      </c>
      <c r="G9"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9" t="str">
        <v>/*INSERT INTO PUBLIC.CODELIST_ITEM_LABEL (DESCRIPTION, VALID_FROM, VALID_TO, ITEM_ID, LANGUAGE_ID) VALUES('Fejl i varekode (18 09 056 000), varekode kan ikke have format 99xxxx, når Identifikationsnummer for supplerende skattereference er udfyldt.', TO_TIMESTAMP('2020-01-01 00:00:00', 'YYYY-MM-DD HH24:MI:SS'), null, (SELECT id FROM CODELIST_ITEM CI WHERE ITEM_CODE = '' AND CODELIST_ID = (SELECT id FROM codelist WHERE CODELIST_KEY = '10075')), 3);*/</v>
      </c>
      <c r="I9" t="str">
        <v>/*INSERT INTO PUBLIC.CODELIST_ITEM_LABEL (DESCRIPTION, VALID_FROM, VALID_TO, ITEM_ID, LANGUAGE_ID) VALUES('When additional fiscal reference has been specified, then  ''Harmonized System subheading code'' (18 09 056 000) must not have the format 99xxxx.', TO_TIMESTAMP('2020-01-01 00:00:00', 'YYYY-MM-DD HH24:MI:SS'), null, (SELECT id FROM CODELIST_ITEM CI WHERE ITEM_CODE = '' AND CODELIST_ID = (SELECT id FROM codelist WHERE CODELIST_KEY = '10075')), 1);*/</v>
      </c>
      <c r="J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9" t="str">
        <v>/*INSERT INTO PUBLIC.CODELIST_ITEM_LABEL (DESCRIPTION, VALID_FROM, VALID_TO, ITEM_ID, LANGUAGE_ID) VALUES('Fejl i varekode (18 09 056 000), varekode kan ikke have format 99xxxx, når Identifikationsnummer for supplerende skattereference er udfyldt.', TO_TIMESTAMP('2020-01-01 00:00:00', 'YYYY-MM-DD HH24:MI:SS'), null, (SELECT id FROM CODELIST_ITEM CI WHERE ITEM_CODE = '' AND CODELIST_ID = (SELECT id FROM codelist WHERE CODELIST_KEY = '10040')), 3);*/</v>
      </c>
      <c r="L9" s="10" t="str">
        <v>/*INSERT INTO PUBLIC.CODELIST_ITEM_LABEL (DESCRIPTION, VALID_FROM, VALID_TO, ITEM_ID, LANGUAGE_ID) VALUES('When additional fiscal reference has been specified, then  ''Harmonized System subheading code'' (18 09 056 000) must not have the format 99xxxx.', TO_TIMESTAMP('2020-01-01 00:00:00', 'YYYY-MM-DD HH24:MI:SS'), null, (SELECT id FROM CODELIST_ITEM CI WHERE ITEM_CODE = '' AND CODELIST_ID = (SELECT id FROM codelist WHERE CODELIST_KEY = '10040')), 1);*/</v>
      </c>
      <c r="N9" s="10" t="str">
        <v>INSERT INTO public.codelist_items (itemcode, valid_from, valid_to, codelist_id, extensions_id) VALUES('DK1010', to_timestamp('2020-01-01 00:00:00', 'YYYY-MM-DD HH24:MI:SS'), null, (SELECT id FROM codelists WHERE CODELISTKEY = '10249'), null) ON CONFLICT (codelist_id, itemcode) DO UPDATE SET valid_from=EXCLUDED.valid_from, valid_to=EXCLUDED.valid_to;</v>
      </c>
      <c r="O9" s="10" t="str">
        <v>INSERT INTO PUBLIC.labels_codelist_items (DESCRIPTION, langcode, VALID_FROM, VALID_TO, ITEM_ID) VALUES('Fejl i varekode (18 09 056 000), varekode kan ikke have format 99xxxx, når Identifikationsnummer for supplerende skattereference er udfyldt.', 'DA',TO_TIMESTAMP('2020-01-01 00:00:00', 'YYYY-MM-DD HH24:MI:SS'), null, (SELECT id FROM codelist_items CI WHERE ITEMCODE = 'DK1010' AND CODELIST_ID = (SELECT id FROM codelists WHERE CODELISTKEY = '10249'))) ON CONFLICT (item_id, langcode, valid_to) DO UPDATE SET valid_from=EXCLUDED.valid_from, description=EXCLUDED.description;</v>
      </c>
      <c r="P9" s="10" t="str">
        <v>INSERT INTO PUBLIC.labels_codelist_items (DESCRIPTION, langcode, VALID_FROM, VALID_TO, ITEM_ID) VALUES('When additional fiscal reference has been specified, then  ''Harmonized System subheading code'' (18 09 056 000) must not have the format 99xxxx.', 'EN',TO_TIMESTAMP('2020-01-01 00:00:00', 'YYYY-MM-DD HH24:MI:SS'), null, (SELECT id FROM codelist_items CI WHERE ITEMCODE = 'DK1010' AND CODELIST_ID = (SELECT id FROM codelists WHERE CODELISTKEY = '10249'))) ON CONFLICT (item_id, langcode, valid_to) DO UPDATE SET valid_from=EXCLUDED.valid_from, description=EXCLUDED.description;</v>
      </c>
      <c r="Q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9" s="10" t="str">
        <v>/*INSERT INTO PUBLIC.labels_codelist_items (DESCRIPTION, langcode, VALID_FROM, VALID_TO, ITEM_ID) VALUES('Fejl i varekode (18 09 056 000), varekode kan ikke have format 99xxxx, når Identifikationsnummer for supplerende skattereference er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9" s="10" t="str">
        <v>/*INSERT INTO PUBLIC.labels_codelist_items (DESCRIPTION, langcode, VALID_FROM, VALID_TO, ITEM_ID) VALUES('When additional fiscal reference has been specified, then  ''Harmonized System subheading code'' (18 09 056 000) must not have the format 99xxxx.',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0" spans="1:19" ht="409.5" x14ac:dyDescent="0.25">
      <c r="A10" t="str">
        <v>INSERT INTO public.codelist_item (item_code, uieditable, valid_from, valid_to, codelist_id) VALUES('DKW11012', false, to_timestamp('2020-01-01 00:00:00', 'YYYY-MM-DD HH24:MI:SS'), null, (SELECT id FROM codelist WHERE CODELIST_KEY = '10080')) ON CONFLICT (codelist_id, item_code) DO UPDATE SET valid_from=EXCLUDED.valid_from, valid_to=EXCLUDED.valid_to;</v>
      </c>
      <c r="C10" t="str">
        <v>INSERT INTO PUBLIC.CODELIST_ITEM_LABEL (DESCRIPTION, VALID_FROM, VALID_TO, ITEM_ID, LANGUAGE_ID) VALUES('There is, or may be, a restriction on the commodity', TO_TIMESTAMP('2020-01-01 00:00:00', 'YYYY-MM-DD HH24:MI:SS'), null, (SELECT id FROM CODELIST_ITEM CI WHERE ITEM_CODE = 'DKW11012' AND CODELIST_ID = (SELECT id FROM codelist WHERE CODELIST_KEY = '10080')), 1);</v>
      </c>
      <c r="D10" t="str">
        <v>INSERT INTO public.codelist_item (item_code, uieditable, valid_from, valid_to, codelist_id) VALUES('DKW11012', false, to_timestamp('2020-01-01 00:00:00', 'YYYY-MM-DD HH24:MI:SS'), null, (SELECT id FROM codelist WHERE CODELIST_KEY = '10040')) ON CONFLICT (codelist_id, item_code) DO UPDATE SET valid_from=EXCLUDED.valid_from, valid_to=EXCLUDED.valid_to;</v>
      </c>
      <c r="E10" t="str">
        <v>INSERT INTO PUBLIC.CODELIST_ITEM_LABEL (DESCRIPTION, VALID_FROM, VALID_TO, ITEM_ID, LANGUAGE_ID) VALUES('Der er, eller kan være, en begrænsning på denne varekode.', TO_TIMESTAMP('2020-01-01 00:00:00', 'YYYY-MM-DD HH24:MI:SS'), null, (SELECT id FROM CODELIST_ITEM CI WHERE ITEM_CODE = 'DKW11012' AND CODELIST_ID = (SELECT id FROM codelist WHERE CODELIST_KEY = '10040')), 3);</v>
      </c>
      <c r="F10" t="str">
        <v>INSERT INTO PUBLIC.CODELIST_ITEM_LABEL (DESCRIPTION, VALID_FROM, VALID_TO, ITEM_ID, LANGUAGE_ID) VALUES('There is, or may be, a restriction on the commodity', TO_TIMESTAMP('2020-01-01 00:00:00', 'YYYY-MM-DD HH24:MI:SS'), null, (SELECT id FROM CODELIST_ITEM CI WHERE ITEM_CODE = 'DKW11012' AND CODELIST_ID = (SELECT id FROM codelist WHERE CODELIST_KEY = '10040')), 1);</v>
      </c>
      <c r="G10" t="str">
        <v>INSERT INTO public.codelist_item (item_code, uieditable, valid_from, valid_to, codelist_id) VALUES('DKW1066', false, to_timestamp('2020-01-01 00:00:00', 'YYYY-MM-DD HH24:MI:SS'), null, (SELECT id FROM codelist WHERE CODELIST_KEY = '10075')) ON CONFLICT (codelist_id, item_code) DO UPDATE SET valid_from=EXCLUDED.valid_from, valid_to=EXCLUDED.valid_to;</v>
      </c>
      <c r="H10" t="str">
        <v>INSERT INTO PUBLIC.CODELIST_ITEM_LABEL (DESCRIPTION, VALID_FROM, VALID_TO, ITEM_ID, LANGUAGE_ID) VALUES('Der er, eller kan være, en begrænsning på denne varekode.', TO_TIMESTAMP('2020-01-01 00:00:00', 'YYYY-MM-DD HH24:MI:SS'), null, (SELECT id FROM CODELIST_ITEM CI WHERE ITEM_CODE = 'DKW1066' AND CODELIST_ID = (SELECT id FROM codelist WHERE CODELIST_KEY = '10075')), 3);</v>
      </c>
      <c r="I10" t="str">
        <v>INSERT INTO PUBLIC.CODELIST_ITEM_LABEL (DESCRIPTION, VALID_FROM, VALID_TO, ITEM_ID, LANGUAGE_ID) VALUES('There is, or may be, a restriction on the commodity', TO_TIMESTAMP('2020-01-01 00:00:00', 'YYYY-MM-DD HH24:MI:SS'), null, (SELECT id FROM CODELIST_ITEM CI WHERE ITEM_CODE = 'DKW1066' AND CODELIST_ID = (SELECT id FROM codelist WHERE CODELIST_KEY = '10075')), 1);</v>
      </c>
      <c r="J10" t="str">
        <v>INSERT INTO public.codelist_item (item_code, uieditable, valid_from, valid_to, codelist_id) VALUES('DKW1066', false, to_timestamp('2020-01-01 00:00:00', 'YYYY-MM-DD HH24:MI:SS'), null, (SELECT id FROM codelist WHERE CODELIST_KEY = '10040')) ON CONFLICT (codelist_id, item_code) DO UPDATE SET valid_from=EXCLUDED.valid_from, valid_to=EXCLUDED.valid_to;</v>
      </c>
      <c r="K10" t="str">
        <v>INSERT INTO PUBLIC.CODELIST_ITEM_LABEL (DESCRIPTION, VALID_FROM, VALID_TO, ITEM_ID, LANGUAGE_ID) VALUES('Der er, eller kan være, en begrænsning på denne varekode.', TO_TIMESTAMP('2020-01-01 00:00:00', 'YYYY-MM-DD HH24:MI:SS'), null, (SELECT id FROM CODELIST_ITEM CI WHERE ITEM_CODE = 'DKW1066' AND CODELIST_ID = (SELECT id FROM codelist WHERE CODELIST_KEY = '10040')), 3);</v>
      </c>
      <c r="L10" s="10" t="str">
        <v>INSERT INTO PUBLIC.CODELIST_ITEM_LABEL (DESCRIPTION, VALID_FROM, VALID_TO, ITEM_ID, LANGUAGE_ID) VALUES('There is, or may be, a restriction on the commodity', TO_TIMESTAMP('2020-01-01 00:00:00', 'YYYY-MM-DD HH24:MI:SS'), null, (SELECT id FROM CODELIST_ITEM CI WHERE ITEM_CODE = 'DKW1066' AND CODELIST_ID = (SELECT id FROM codelist WHERE CODELIST_KEY = '10040')), 1);</v>
      </c>
      <c r="N10" s="10" t="str">
        <v>INSERT INTO public.codelist_items (itemcode, valid_from, valid_to, codelist_id, extensions_id) VALUES('DKW11012', to_timestamp('2020-01-01 00:00:00', 'YYYY-MM-DD HH24:MI:SS'), null, (SELECT id FROM codelists WHERE CODELISTKEY = '10249'), null) ON CONFLICT (codelist_id, itemcode) DO UPDATE SET valid_from=EXCLUDED.valid_from, valid_to=EXCLUDED.valid_to;</v>
      </c>
      <c r="O10" s="10" t="str">
        <v>INSERT INTO PUBLIC.labels_codelist_items (DESCRIPTION, langcode, VALID_FROM, VALID_TO, ITEM_ID) VALUES('Der er, eller kan være, en begrænsning på denne varekode.', 'DA',TO_TIMESTAMP('2020-01-01 00:00:00', 'YYYY-MM-DD HH24:MI:SS'), null, (SELECT id FROM codelist_items CI WHERE ITEMCODE = 'DKW11012' AND CODELIST_ID = (SELECT id FROM codelists WHERE CODELISTKEY = '10249'))) ON CONFLICT (item_id, langcode, valid_to) DO UPDATE SET valid_from=EXCLUDED.valid_from, description=EXCLUDED.description;</v>
      </c>
      <c r="P10" s="10" t="str">
        <v>INSERT INTO PUBLIC.labels_codelist_items (DESCRIPTION, langcode, VALID_FROM, VALID_TO, ITEM_ID) VALUES('There is, or may be, a restriction on the commodity', 'EN',TO_TIMESTAMP('2020-01-01 00:00:00', 'YYYY-MM-DD HH24:MI:SS'), null, (SELECT id FROM codelist_items CI WHERE ITEMCODE = 'DKW11012' AND CODELIST_ID = (SELECT id FROM codelists WHERE CODELISTKEY = '10249'))) ON CONFLICT (item_id, langcode, valid_to) DO UPDATE SET valid_from=EXCLUDED.valid_from, description=EXCLUDED.description;</v>
      </c>
      <c r="Q10" s="10" t="str">
        <v>INSERT INTO public.codelist_items (itemcode, valid_from, valid_to, codelist_id, extensions_id) VALUES('DKW1066', to_timestamp('2020-01-01 00:00:00', 'YYYY-MM-DD HH24:MI:SS'), null, (SELECT id FROM codelists WHERE CODELISTKEY = '10249'), null) ON CONFLICT (codelist_id, itemcode) DO UPDATE SET valid_from=EXCLUDED.valid_from, valid_to=EXCLUDED.valid_to;</v>
      </c>
      <c r="R10" s="10" t="str">
        <v>INSERT INTO PUBLIC.labels_codelist_items (DESCRIPTION, langcode, VALID_FROM, VALID_TO, ITEM_ID) VALUES('Der er, eller kan være, en begrænsning på denne varekode.', 'DA',TO_TIMESTAMP('2020-01-01 00:00:00', 'YYYY-MM-DD HH24:MI:SS'), null, (SELECT id FROM codelist_items CI WHERE ITEMCODE = 'DKW1066' AND CODELIST_ID = (SELECT id FROM codelists WHERE CODELISTKEY = '10249'))) ON CONFLICT (item_id, langcode, valid_to) DO UPDATE SET valid_from=EXCLUDED.valid_from, description=EXCLUDED.description;</v>
      </c>
      <c r="S10" s="10" t="str">
        <v>INSERT INTO PUBLIC.labels_codelist_items (DESCRIPTION, langcode, VALID_FROM, VALID_TO, ITEM_ID) VALUES('There is, or may be, a restriction on the commodity', 'EN',TO_TIMESTAMP('2020-01-01 00:00:00', 'YYYY-MM-DD HH24:MI:SS'), null, (SELECT id FROM codelist_items CI WHERE ITEMCODE = 'DKW1066' AND CODELIST_ID = (SELECT id FROM codelists WHERE CODELISTKEY = '10249'))) ON CONFLICT (item_id, langcode, valid_to) DO UPDATE SET valid_from=EXCLUDED.valid_from, description=EXCLUDED.description;</v>
      </c>
    </row>
    <row r="11" spans="1:19" ht="409.5" x14ac:dyDescent="0.25">
      <c r="A11" t="str">
        <v>INSERT INTO public.codelist_item (item_code, uieditable, valid_from, valid_to, codelist_id) VALUES('DKW11012', false, to_timestamp('2020-01-01 00:00:00', 'YYYY-MM-DD HH24:MI:SS'), null, (SELECT id FROM codelist WHERE CODELIST_KEY = '10080')) ON CONFLICT (codelist_id, item_code) DO UPDATE SET valid_from=EXCLUDED.valid_from, valid_to=EXCLUDED.valid_to;</v>
      </c>
      <c r="C11" t="str">
        <v>INSERT INTO PUBLIC.CODELIST_ITEM_LABEL (DESCRIPTION, VALID_FROM, VALID_TO, ITEM_ID, LANGUAGE_ID) VALUES('There is, or may be, a prohibition on the commodity', TO_TIMESTAMP('2020-01-01 00:00:00', 'YYYY-MM-DD HH24:MI:SS'), null, (SELECT id FROM CODELIST_ITEM CI WHERE ITEM_CODE = 'DKW11012' AND CODELIST_ID = (SELECT id FROM codelist WHERE CODELIST_KEY = '10080')), 1);</v>
      </c>
      <c r="D11" t="str">
        <v>INSERT INTO public.codelist_item (item_code, uieditable, valid_from, valid_to, codelist_id) VALUES('DKW11012', false, to_timestamp('2020-01-01 00:00:00', 'YYYY-MM-DD HH24:MI:SS'), null, (SELECT id FROM codelist WHERE CODELIST_KEY = '10040')) ON CONFLICT (codelist_id, item_code) DO UPDATE SET valid_from=EXCLUDED.valid_from, valid_to=EXCLUDED.valid_to;</v>
      </c>
      <c r="E11" t="str">
        <v>INSERT INTO PUBLIC.CODELIST_ITEM_LABEL (DESCRIPTION, VALID_FROM, VALID_TO, ITEM_ID, LANGUAGE_ID) VALUES('Der er, eller kan være, et forbud på denne varekode.', TO_TIMESTAMP('2020-01-01 00:00:00', 'YYYY-MM-DD HH24:MI:SS'), null, (SELECT id FROM CODELIST_ITEM CI WHERE ITEM_CODE = 'DKW11012' AND CODELIST_ID = (SELECT id FROM codelist WHERE CODELIST_KEY = '10040')), 3);</v>
      </c>
      <c r="F11" t="str">
        <v>INSERT INTO PUBLIC.CODELIST_ITEM_LABEL (DESCRIPTION, VALID_FROM, VALID_TO, ITEM_ID, LANGUAGE_ID) VALUES('There is, or may be, a prohibition on the commodity', TO_TIMESTAMP('2020-01-01 00:00:00', 'YYYY-MM-DD HH24:MI:SS'), null, (SELECT id FROM CODELIST_ITEM CI WHERE ITEM_CODE = 'DKW11012' AND CODELIST_ID = (SELECT id FROM codelist WHERE CODELIST_KEY = '10040')), 1);</v>
      </c>
      <c r="G11" t="str">
        <v>INSERT INTO public.codelist_item (item_code, uieditable, valid_from, valid_to, codelist_id) VALUES('DKW1065', false, to_timestamp('2020-01-01 00:00:00', 'YYYY-MM-DD HH24:MI:SS'), null, (SELECT id FROM codelist WHERE CODELIST_KEY = '10075')) ON CONFLICT (codelist_id, item_code) DO UPDATE SET valid_from=EXCLUDED.valid_from, valid_to=EXCLUDED.valid_to;</v>
      </c>
      <c r="H11" t="str">
        <v>INSERT INTO PUBLIC.CODELIST_ITEM_LABEL (DESCRIPTION, VALID_FROM, VALID_TO, ITEM_ID, LANGUAGE_ID) VALUES('Der er, eller kan være, et forbud på denne varekode.', TO_TIMESTAMP('2020-01-01 00:00:00', 'YYYY-MM-DD HH24:MI:SS'), null, (SELECT id FROM CODELIST_ITEM CI WHERE ITEM_CODE = 'DKW1065' AND CODELIST_ID = (SELECT id FROM codelist WHERE CODELIST_KEY = '10075')), 3);</v>
      </c>
      <c r="I11" t="str">
        <v>INSERT INTO PUBLIC.CODELIST_ITEM_LABEL (DESCRIPTION, VALID_FROM, VALID_TO, ITEM_ID, LANGUAGE_ID) VALUES('There is, or may be, a prohibition on the commodity', TO_TIMESTAMP('2020-01-01 00:00:00', 'YYYY-MM-DD HH24:MI:SS'), null, (SELECT id FROM CODELIST_ITEM CI WHERE ITEM_CODE = 'DKW1065' AND CODELIST_ID = (SELECT id FROM codelist WHERE CODELIST_KEY = '10075')), 1);</v>
      </c>
      <c r="J11" t="str">
        <v>INSERT INTO public.codelist_item (item_code, uieditable, valid_from, valid_to, codelist_id) VALUES('DKW1065', false, to_timestamp('2020-01-01 00:00:00', 'YYYY-MM-DD HH24:MI:SS'), null, (SELECT id FROM codelist WHERE CODELIST_KEY = '10040')) ON CONFLICT (codelist_id, item_code) DO UPDATE SET valid_from=EXCLUDED.valid_from, valid_to=EXCLUDED.valid_to;</v>
      </c>
      <c r="K11" t="str">
        <v>INSERT INTO PUBLIC.CODELIST_ITEM_LABEL (DESCRIPTION, VALID_FROM, VALID_TO, ITEM_ID, LANGUAGE_ID) VALUES('Der er, eller kan være, et forbud på denne varekode.', TO_TIMESTAMP('2020-01-01 00:00:00', 'YYYY-MM-DD HH24:MI:SS'), null, (SELECT id FROM CODELIST_ITEM CI WHERE ITEM_CODE = 'DKW1065' AND CODELIST_ID = (SELECT id FROM codelist WHERE CODELIST_KEY = '10040')), 3);</v>
      </c>
      <c r="L11" s="10" t="str">
        <v>INSERT INTO PUBLIC.CODELIST_ITEM_LABEL (DESCRIPTION, VALID_FROM, VALID_TO, ITEM_ID, LANGUAGE_ID) VALUES('There is, or may be, a prohibition on the commodity', TO_TIMESTAMP('2020-01-01 00:00:00', 'YYYY-MM-DD HH24:MI:SS'), null, (SELECT id FROM CODELIST_ITEM CI WHERE ITEM_CODE = 'DKW1065' AND CODELIST_ID = (SELECT id FROM codelist WHERE CODELIST_KEY = '10040')), 1);</v>
      </c>
      <c r="N11" s="10" t="str">
        <v>INSERT INTO public.codelist_items (itemcode, valid_from, valid_to, codelist_id, extensions_id) VALUES('DKW11012', to_timestamp('2020-01-01 00:00:00', 'YYYY-MM-DD HH24:MI:SS'), null, (SELECT id FROM codelists WHERE CODELISTKEY = '10249'), null) ON CONFLICT (codelist_id, itemcode) DO UPDATE SET valid_from=EXCLUDED.valid_from, valid_to=EXCLUDED.valid_to;</v>
      </c>
      <c r="O11" s="10" t="str">
        <v>INSERT INTO PUBLIC.labels_codelist_items (DESCRIPTION, langcode, VALID_FROM, VALID_TO, ITEM_ID) VALUES('Der er, eller kan være, et forbud på denne varekode.', 'DA',TO_TIMESTAMP('2020-01-01 00:00:00', 'YYYY-MM-DD HH24:MI:SS'), null, (SELECT id FROM codelist_items CI WHERE ITEMCODE = 'DKW11012' AND CODELIST_ID = (SELECT id FROM codelists WHERE CODELISTKEY = '10249'))) ON CONFLICT (item_id, langcode, valid_to) DO UPDATE SET valid_from=EXCLUDED.valid_from, description=EXCLUDED.description;</v>
      </c>
      <c r="P11" s="10" t="str">
        <v>INSERT INTO PUBLIC.labels_codelist_items (DESCRIPTION, langcode, VALID_FROM, VALID_TO, ITEM_ID) VALUES('There is, or may be, a prohibition on the commodity', 'EN',TO_TIMESTAMP('2020-01-01 00:00:00', 'YYYY-MM-DD HH24:MI:SS'), null, (SELECT id FROM codelist_items CI WHERE ITEMCODE = 'DKW11012' AND CODELIST_ID = (SELECT id FROM codelists WHERE CODELISTKEY = '10249'))) ON CONFLICT (item_id, langcode, valid_to) DO UPDATE SET valid_from=EXCLUDED.valid_from, description=EXCLUDED.description;</v>
      </c>
      <c r="Q11" s="10" t="str">
        <v>INSERT INTO public.codelist_items (itemcode, valid_from, valid_to, codelist_id, extensions_id) VALUES('DKW1065', to_timestamp('2020-01-01 00:00:00', 'YYYY-MM-DD HH24:MI:SS'), null, (SELECT id FROM codelists WHERE CODELISTKEY = '10249'), null) ON CONFLICT (codelist_id, itemcode) DO UPDATE SET valid_from=EXCLUDED.valid_from, valid_to=EXCLUDED.valid_to;</v>
      </c>
      <c r="R11" s="10" t="str">
        <v>INSERT INTO PUBLIC.labels_codelist_items (DESCRIPTION, langcode, VALID_FROM, VALID_TO, ITEM_ID) VALUES('Der er, eller kan være, et forbud på denne varekode.', 'DA',TO_TIMESTAMP('2020-01-01 00:00:00', 'YYYY-MM-DD HH24:MI:SS'), null, (SELECT id FROM codelist_items CI WHERE ITEMCODE = 'DKW1065' AND CODELIST_ID = (SELECT id FROM codelists WHERE CODELISTKEY = '10249'))) ON CONFLICT (item_id, langcode, valid_to) DO UPDATE SET valid_from=EXCLUDED.valid_from, description=EXCLUDED.description;</v>
      </c>
      <c r="S11" s="10" t="str">
        <v>INSERT INTO PUBLIC.labels_codelist_items (DESCRIPTION, langcode, VALID_FROM, VALID_TO, ITEM_ID) VALUES('There is, or may be, a prohibition on the commodity', 'EN',TO_TIMESTAMP('2020-01-01 00:00:00', 'YYYY-MM-DD HH24:MI:SS'), null, (SELECT id FROM codelist_items CI WHERE ITEMCODE = 'DKW1065' AND CODELIST_ID = (SELECT id FROM codelists WHERE CODELISTKEY = '10249'))) ON CONFLICT (item_id, langcode, valid_to) DO UPDATE SET valid_from=EXCLUDED.valid_from, description=EXCLUDED.description;</v>
      </c>
    </row>
    <row r="12" spans="1:19" ht="409.5" x14ac:dyDescent="0.25">
      <c r="A12" t="str">
        <v>INSERT INTO public.codelist_item (item_code, uieditable, valid_from, valid_to, codelist_id) VALUES('DK2020', false, to_timestamp('2020-01-01 00:00:00', 'YYYY-MM-DD HH24:MI:SS'), null, (SELECT id FROM codelist WHERE CODELIST_KEY = '10080')) ON CONFLICT (codelist_id, item_code) DO UPDATE SET valid_from=EXCLUDED.valid_from, valid_to=EXCLUDED.valid_to;</v>
      </c>
      <c r="C12" t="str">
        <v>INSERT INTO PUBLIC.CODELIST_ITEM_LABEL (DESCRIPTION, VALID_FROM, VALID_TO, ITEM_ID, LANGUAGE_ID) VALUES('The VAT number specified in data element 13 16 034 000 ''VAT ID'' is not valid.', TO_TIMESTAMP('2020-01-01 00:00:00', 'YYYY-MM-DD HH24:MI:SS'), null, (SELECT id FROM CODELIST_ITEM CI WHERE ITEM_CODE = 'DK2020' AND CODELIST_ID = (SELECT id FROM codelist WHERE CODELIST_KEY = '10080')), 1);</v>
      </c>
      <c r="D12" t="str">
        <v>INSERT INTO public.codelist_item (item_code, uieditable, valid_from, valid_to, codelist_id) VALUES('DK2020', false, to_timestamp('2020-01-01 00:00:00', 'YYYY-MM-DD HH24:MI:SS'), null, (SELECT id FROM codelist WHERE CODELIST_KEY = '10040')) ON CONFLICT (codelist_id, item_code) DO UPDATE SET valid_from=EXCLUDED.valid_from, valid_to=EXCLUDED.valid_to;</v>
      </c>
      <c r="E12" t="str">
        <v>INSERT INTO PUBLIC.CODELIST_ITEM_LABEL (DESCRIPTION, VALID_FROM, VALID_TO, ITEM_ID, LANGUAGE_ID) VALUES('Momsnummeret angivet i data element 13 16 034 000 er ikke gyldigt.', TO_TIMESTAMP('2020-01-01 00:00:00', 'YYYY-MM-DD HH24:MI:SS'), null, (SELECT id FROM CODELIST_ITEM CI WHERE ITEM_CODE = 'DK2020' AND CODELIST_ID = (SELECT id FROM codelist WHERE CODELIST_KEY = '10040')), 3);</v>
      </c>
      <c r="F12" t="str">
        <v>INSERT INTO PUBLIC.CODELIST_ITEM_LABEL (DESCRIPTION, VALID_FROM, VALID_TO, ITEM_ID, LANGUAGE_ID) VALUES('The VAT number specified in data element 13 16 034 000 ''VAT ID'' is not valid.', TO_TIMESTAMP('2020-01-01 00:00:00', 'YYYY-MM-DD HH24:MI:SS'), null, (SELECT id FROM CODELIST_ITEM CI WHERE ITEM_CODE = 'DK2020' AND CODELIST_ID = (SELECT id FROM codelist WHERE CODELIST_KEY = '10040')), 1);</v>
      </c>
      <c r="G12" t="str">
        <v>INSERT INTO public.codelist_item (item_code, uieditable, valid_from, valid_to, codelist_id) VALUES('DKW2020', false, to_timestamp('2020-01-01 00:00:00', 'YYYY-MM-DD HH24:MI:SS'), null, (SELECT id FROM codelist WHERE CODELIST_KEY = '10075')) ON CONFLICT (codelist_id, item_code) DO UPDATE SET valid_from=EXCLUDED.valid_from, valid_to=EXCLUDED.valid_to;</v>
      </c>
      <c r="H12" t="str">
        <v>INSERT INTO PUBLIC.CODELIST_ITEM_LABEL (DESCRIPTION, VALID_FROM, VALID_TO, ITEM_ID, LANGUAGE_ID) VALUES('Momsnummeret angivet i data element 13 16 034 000 er ikke gyldigt.', TO_TIMESTAMP('2020-01-01 00:00:00', 'YYYY-MM-DD HH24:MI:SS'), null, (SELECT id FROM CODELIST_ITEM CI WHERE ITEM_CODE = 'DKW2020' AND CODELIST_ID = (SELECT id FROM codelist WHERE CODELIST_KEY = '10075')), 3);</v>
      </c>
      <c r="I12" t="str">
        <v>INSERT INTO PUBLIC.CODELIST_ITEM_LABEL (DESCRIPTION, VALID_FROM, VALID_TO, ITEM_ID, LANGUAGE_ID) VALUES('The VAT number specified in data element 13 16 034 000 ''VAT ID'' is not valid.', TO_TIMESTAMP('2020-01-01 00:00:00', 'YYYY-MM-DD HH24:MI:SS'), null, (SELECT id FROM CODELIST_ITEM CI WHERE ITEM_CODE = 'DKW2020' AND CODELIST_ID = (SELECT id FROM codelist WHERE CODELIST_KEY = '10075')), 1);</v>
      </c>
      <c r="J12" t="str">
        <v>INSERT INTO public.codelist_item (item_code, uieditable, valid_from, valid_to, codelist_id) VALUES('DKW2020', false, to_timestamp('2020-01-01 00:00:00', 'YYYY-MM-DD HH24:MI:SS'), null, (SELECT id FROM codelist WHERE CODELIST_KEY = '10040')) ON CONFLICT (codelist_id, item_code) DO UPDATE SET valid_from=EXCLUDED.valid_from, valid_to=EXCLUDED.valid_to;</v>
      </c>
      <c r="K12" t="str">
        <v>INSERT INTO PUBLIC.CODELIST_ITEM_LABEL (DESCRIPTION, VALID_FROM, VALID_TO, ITEM_ID, LANGUAGE_ID) VALUES('Momsnummeret angivet i data element 13 16 034 000 er ikke gyldigt.', TO_TIMESTAMP('2020-01-01 00:00:00', 'YYYY-MM-DD HH24:MI:SS'), null, (SELECT id FROM CODELIST_ITEM CI WHERE ITEM_CODE = 'DKW2020' AND CODELIST_ID = (SELECT id FROM codelist WHERE CODELIST_KEY = '10040')), 3);</v>
      </c>
      <c r="L12" s="10" t="str">
        <v>INSERT INTO PUBLIC.CODELIST_ITEM_LABEL (DESCRIPTION, VALID_FROM, VALID_TO, ITEM_ID, LANGUAGE_ID) VALUES('The VAT number specified in data element 13 16 034 000 ''VAT ID'' is not valid.', TO_TIMESTAMP('2020-01-01 00:00:00', 'YYYY-MM-DD HH24:MI:SS'), null, (SELECT id FROM CODELIST_ITEM CI WHERE ITEM_CODE = 'DKW2020' AND CODELIST_ID = (SELECT id FROM codelist WHERE CODELIST_KEY = '10040')), 1);</v>
      </c>
      <c r="N12" s="10" t="str">
        <v>INSERT INTO public.codelist_items (itemcode, valid_from, valid_to, codelist_id, extensions_id) VALUES('DK2020', to_timestamp('2020-01-01 00:00:00', 'YYYY-MM-DD HH24:MI:SS'), null, (SELECT id FROM codelists WHERE CODELISTKEY = '10249'), null) ON CONFLICT (codelist_id, itemcode) DO UPDATE SET valid_from=EXCLUDED.valid_from, valid_to=EXCLUDED.valid_to;</v>
      </c>
      <c r="O12" s="10" t="str">
        <v>INSERT INTO PUBLIC.labels_codelist_items (DESCRIPTION, langcode, VALID_FROM, VALID_TO, ITEM_ID) VALUES('Momsnummeret angivet i data element 13 16 034 000 er ikke gyldigt.', 'DA',TO_TIMESTAMP('2020-01-01 00:00:00', 'YYYY-MM-DD HH24:MI:SS'), null, (SELECT id FROM codelist_items CI WHERE ITEMCODE = 'DK2020' AND CODELIST_ID = (SELECT id FROM codelists WHERE CODELISTKEY = '10249'))) ON CONFLICT (item_id, langcode, valid_to) DO UPDATE SET valid_from=EXCLUDED.valid_from, description=EXCLUDED.description;</v>
      </c>
      <c r="P12" s="10" t="str">
        <v>INSERT INTO PUBLIC.labels_codelist_items (DESCRIPTION, langcode, VALID_FROM, VALID_TO, ITEM_ID) VALUES('The VAT number specified in data element 13 16 034 000 ''VAT ID'' is not valid.', 'EN',TO_TIMESTAMP('2020-01-01 00:00:00', 'YYYY-MM-DD HH24:MI:SS'), null, (SELECT id FROM codelist_items CI WHERE ITEMCODE = 'DK2020' AND CODELIST_ID = (SELECT id FROM codelists WHERE CODELISTKEY = '10249'))) ON CONFLICT (item_id, langcode, valid_to) DO UPDATE SET valid_from=EXCLUDED.valid_from, description=EXCLUDED.description;</v>
      </c>
      <c r="Q12" s="10" t="str">
        <v>INSERT INTO public.codelist_items (itemcode, valid_from, valid_to, codelist_id, extensions_id) VALUES('DKW2020', to_timestamp('2020-01-01 00:00:00', 'YYYY-MM-DD HH24:MI:SS'), null, (SELECT id FROM codelists WHERE CODELISTKEY = '10249'), null) ON CONFLICT (codelist_id, itemcode) DO UPDATE SET valid_from=EXCLUDED.valid_from, valid_to=EXCLUDED.valid_to;</v>
      </c>
      <c r="R12" s="10" t="str">
        <v>INSERT INTO PUBLIC.labels_codelist_items (DESCRIPTION, langcode, VALID_FROM, VALID_TO, ITEM_ID) VALUES('Momsnummeret angivet i data element 13 16 034 000 er ikke gyldigt.', 'DA',TO_TIMESTAMP('2020-01-01 00:00:00', 'YYYY-MM-DD HH24:MI:SS'), null, (SELECT id FROM codelist_items CI WHERE ITEMCODE = 'DKW2020' AND CODELIST_ID = (SELECT id FROM codelists WHERE CODELISTKEY = '10249'))) ON CONFLICT (item_id, langcode, valid_to) DO UPDATE SET valid_from=EXCLUDED.valid_from, description=EXCLUDED.description;</v>
      </c>
      <c r="S12" s="10" t="str">
        <v>INSERT INTO PUBLIC.labels_codelist_items (DESCRIPTION, langcode, VALID_FROM, VALID_TO, ITEM_ID) VALUES('The VAT number specified in data element 13 16 034 000 ''VAT ID'' is not valid.', 'EN',TO_TIMESTAMP('2020-01-01 00:00:00', 'YYYY-MM-DD HH24:MI:SS'), null, (SELECT id FROM codelist_items CI WHERE ITEMCODE = 'DKW2020' AND CODELIST_ID = (SELECT id FROM codelists WHERE CODELISTKEY = '10249'))) ON CONFLICT (item_id, langcode, valid_to) DO UPDATE SET valid_from=EXCLUDED.valid_from, description=EXCLUDED.description;</v>
      </c>
    </row>
    <row r="13" spans="1:19" ht="409.5" x14ac:dyDescent="0.25">
      <c r="A13" t="str">
        <v>INSERT INTO public.codelist_item (item_code, uieditable, valid_from, valid_to, codelist_id) VALUES('DK2155', false, to_timestamp('2020-01-01 00:00:00', 'YYYY-MM-DD HH24:MI:SS'), null, (SELECT id FROM codelist WHERE CODELIST_KEY = '10080')) ON CONFLICT (codelist_id, item_code) DO UPDATE SET valid_from=EXCLUDED.valid_from, valid_to=EXCLUDED.valid_to;</v>
      </c>
      <c r="C13" t="str">
        <v>INSERT INTO PUBLIC.CODELIST_ITEM_LABEL (DESCRIPTION, VALID_FROM, VALID_TO, ITEM_ID, LANGUAGE_ID) VALUES('The VAT amount on the invalidation application must correspond with the calculated VAT amount from the H7 declaration', TO_TIMESTAMP('2020-01-01 00:00:00', 'YYYY-MM-DD HH24:MI:SS'), null, (SELECT id FROM CODELIST_ITEM CI WHERE ITEM_CODE = 'DK2155' AND CODELIST_ID = (SELECT id FROM codelist WHERE CODELIST_KEY = '10080')), 1);</v>
      </c>
      <c r="D13" t="str">
        <v>INSERT INTO public.codelist_item (item_code, uieditable, valid_from, valid_to, codelist_id) VALUES('DK2155', false, to_timestamp('2020-01-01 00:00:00', 'YYYY-MM-DD HH24:MI:SS'), null, (SELECT id FROM codelist WHERE CODELIST_KEY = '10040')) ON CONFLICT (codelist_id, item_code) DO UPDATE SET valid_from=EXCLUDED.valid_from, valid_to=EXCLUDED.valid_to;</v>
      </c>
      <c r="E13" t="str">
        <v>INSERT INTO PUBLIC.CODELIST_ITEM_LABEL (DESCRIPTION, VALID_FROM, VALID_TO, ITEM_ID, LANGUAGE_ID) VALUES('VAT beløbet på invalideringen skal matche med det udregenede VAT beløb på tilhørende angivelse', TO_TIMESTAMP('2020-01-01 00:00:00', 'YYYY-MM-DD HH24:MI:SS'), null, (SELECT id FROM CODELIST_ITEM CI WHERE ITEM_CODE = 'DK2155' AND CODELIST_ID = (SELECT id FROM codelist WHERE CODELIST_KEY = '10040')), 3);</v>
      </c>
      <c r="F13" t="str">
        <v>INSERT INTO PUBLIC.CODELIST_ITEM_LABEL (DESCRIPTION, VALID_FROM, VALID_TO, ITEM_ID, LANGUAGE_ID) VALUES('The VAT amount on the invalidation application must correspond with the calculated VAT amount from the H7 declaration', TO_TIMESTAMP('2020-01-01 00:00:00', 'YYYY-MM-DD HH24:MI:SS'), null, (SELECT id FROM CODELIST_ITEM CI WHERE ITEM_CODE = 'DK2155' AND CODELIST_ID = (SELECT id FROM codelist WHERE CODELIST_KEY = '10040')), 1);</v>
      </c>
      <c r="G1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3" t="str">
        <v>/*INSERT INTO PUBLIC.CODELIST_ITEM_LABEL (DESCRIPTION, VALID_FROM, VALID_TO, ITEM_ID, LANGUAGE_ID) VALUES('VAT beløbet på invalideringen skal matche med det udregenede VAT beløb på tilhørende angivelse', TO_TIMESTAMP('2020-01-01 00:00:00', 'YYYY-MM-DD HH24:MI:SS'), null, (SELECT id FROM CODELIST_ITEM CI WHERE ITEM_CODE = '' AND CODELIST_ID = (SELECT id FROM codelist WHERE CODELIST_KEY = '')), 3);*/</v>
      </c>
      <c r="I13" t="str">
        <v>/*INSERT INTO PUBLIC.CODELIST_ITEM_LABEL (DESCRIPTION, VALID_FROM, VALID_TO, ITEM_ID, LANGUAGE_ID) VALUES('The VAT amount on the invalidation application must correspond with the calculated VAT amount from the H7 declaration', TO_TIMESTAMP('2020-01-01 00:00:00', 'YYYY-MM-DD HH24:MI:SS'), null, (SELECT id FROM CODELIST_ITEM CI WHERE ITEM_CODE = '' AND CODELIST_ID = (SELECT id FROM codelist WHERE CODELIST_KEY = '')), 1);*/</v>
      </c>
      <c r="J1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3" t="str">
        <v>/*INSERT INTO PUBLIC.CODELIST_ITEM_LABEL (DESCRIPTION, VALID_FROM, VALID_TO, ITEM_ID, LANGUAGE_ID) VALUES('VAT beløbet på invalideringen skal matche med det udregenede VAT beløb på tilhørende angivelse', TO_TIMESTAMP('2020-01-01 00:00:00', 'YYYY-MM-DD HH24:MI:SS'), null, (SELECT id FROM CODELIST_ITEM CI WHERE ITEM_CODE = '' AND CODELIST_ID = (SELECT id FROM codelist WHERE CODELIST_KEY = '10040')), 3);*/</v>
      </c>
      <c r="L13" s="10" t="str">
        <v>/*INSERT INTO PUBLIC.CODELIST_ITEM_LABEL (DESCRIPTION, VALID_FROM, VALID_TO, ITEM_ID, LANGUAGE_ID) VALUES('The VAT amount on the invalidation application must correspond with the calculated VAT amount from the H7 declaration', TO_TIMESTAMP('2020-01-01 00:00:00', 'YYYY-MM-DD HH24:MI:SS'), null, (SELECT id FROM CODELIST_ITEM CI WHERE ITEM_CODE = '' AND CODELIST_ID = (SELECT id FROM codelist WHERE CODELIST_KEY = '10040')), 1);*/</v>
      </c>
      <c r="N13" s="10" t="str">
        <v>INSERT INTO public.codelist_items (itemcode, valid_from, valid_to, codelist_id, extensions_id) VALUES('DK2155', to_timestamp('2020-01-01 00:00:00', 'YYYY-MM-DD HH24:MI:SS'), null, (SELECT id FROM codelists WHERE CODELISTKEY = '10249'), null) ON CONFLICT (codelist_id, itemcode) DO UPDATE SET valid_from=EXCLUDED.valid_from, valid_to=EXCLUDED.valid_to;</v>
      </c>
      <c r="O13" s="10" t="str">
        <v>INSERT INTO PUBLIC.labels_codelist_items (DESCRIPTION, langcode, VALID_FROM, VALID_TO, ITEM_ID) VALUES('VAT beløbet på invalideringen skal matche med det udregenede VAT beløb på tilhørende angivelse', 'DA',TO_TIMESTAMP('2020-01-01 00:00:00', 'YYYY-MM-DD HH24:MI:SS'), null, (SELECT id FROM codelist_items CI WHERE ITEMCODE = 'DK2155' AND CODELIST_ID = (SELECT id FROM codelists WHERE CODELISTKEY = '10249'))) ON CONFLICT (item_id, langcode, valid_to) DO UPDATE SET valid_from=EXCLUDED.valid_from, description=EXCLUDED.description;</v>
      </c>
      <c r="P13" s="10" t="str">
        <v>INSERT INTO PUBLIC.labels_codelist_items (DESCRIPTION, langcode, VALID_FROM, VALID_TO, ITEM_ID) VALUES('The VAT amount on the invalidation application must correspond with the calculated VAT amount from the H7 declaration', 'EN',TO_TIMESTAMP('2020-01-01 00:00:00', 'YYYY-MM-DD HH24:MI:SS'), null, (SELECT id FROM codelist_items CI WHERE ITEMCODE = 'DK2155' AND CODELIST_ID = (SELECT id FROM codelists WHERE CODELISTKEY = '10249'))) ON CONFLICT (item_id, langcode, valid_to) DO UPDATE SET valid_from=EXCLUDED.valid_from, description=EXCLUDED.description;</v>
      </c>
      <c r="Q1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3" s="10" t="str">
        <v>/*INSERT INTO PUBLIC.labels_codelist_items (DESCRIPTION, langcode, VALID_FROM, VALID_TO, ITEM_ID) VALUES('VAT beløbet på invalideringen skal matche med det udregenede VAT beløb på tilhørende angivelse',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3" s="10" t="str">
        <v>/*INSERT INTO PUBLIC.labels_codelist_items (DESCRIPTION, langcode, VALID_FROM, VALID_TO, ITEM_ID) VALUES('The VAT amount on the invalidation application must correspond with the calculated VAT amount from the H7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 spans="1:19" ht="409.5" x14ac:dyDescent="0.25">
      <c r="A14" t="str">
        <v>INSERT INTO public.codelist_item (item_code, uieditable, valid_from, valid_to, codelist_id) VALUES('DK2024', false, to_timestamp('2020-01-01 00:00:00', 'YYYY-MM-DD HH24:MI:SS'), null, (SELECT id FROM codelist WHERE CODELIST_KEY = '10080')) ON CONFLICT (codelist_id, item_code) DO UPDATE SET valid_from=EXCLUDED.valid_from, valid_to=EXCLUDED.valid_to;</v>
      </c>
      <c r="C14" t="str">
        <v>INSERT INTO PUBLIC.CODELIST_ITEM_LABEL (DESCRIPTION, VALID_FROM, VALID_TO, ITEM_ID, LANGUAGE_ID) VALUES('The value in sub-field Taric in field 5/1 must be the same as the value in field 18 09 058 000 on the declaration.', TO_TIMESTAMP('2020-01-01 00:00:00', 'YYYY-MM-DD HH24:MI:SS'), null, (SELECT id FROM CODELIST_ITEM CI WHERE ITEM_CODE = 'DK2024' AND CODELIST_ID = (SELECT id FROM codelist WHERE CODELIST_KEY = '10080')), 1);</v>
      </c>
      <c r="D14" t="str">
        <v>INSERT INTO public.codelist_item (item_code, uieditable, valid_from, valid_to, codelist_id) VALUES('DK2024', false, to_timestamp('2020-01-01 00:00:00', 'YYYY-MM-DD HH24:MI:SS'), null, (SELECT id FROM codelist WHERE CODELIST_KEY = '10040')) ON CONFLICT (codelist_id, item_code) DO UPDATE SET valid_from=EXCLUDED.valid_from, valid_to=EXCLUDED.valid_to;</v>
      </c>
      <c r="E14" t="str">
        <v>INSERT INTO PUBLIC.CODELIST_ITEM_LABEL (DESCRIPTION, VALID_FROM, VALID_TO, ITEM_ID, LANGUAGE_ID) VALUES('Værdien angivet sub-feltet Taric i felt 5/1 skal matche værdien angivet i felt 18 09 058 000 på angivelsen.', TO_TIMESTAMP('2020-01-01 00:00:00', 'YYYY-MM-DD HH24:MI:SS'), null, (SELECT id FROM CODELIST_ITEM CI WHERE ITEM_CODE = 'DK2024' AND CODELIST_ID = (SELECT id FROM codelist WHERE CODELIST_KEY = '10040')), 3);</v>
      </c>
      <c r="F14" t="str">
        <v>INSERT INTO PUBLIC.CODELIST_ITEM_LABEL (DESCRIPTION, VALID_FROM, VALID_TO, ITEM_ID, LANGUAGE_ID) VALUES('The value in sub-field Taric in field 5/1 must be the same as the value in field 18 09 058 000 on the declaration.', TO_TIMESTAMP('2020-01-01 00:00:00', 'YYYY-MM-DD HH24:MI:SS'), null, (SELECT id FROM CODELIST_ITEM CI WHERE ITEM_CODE = 'DK2024' AND CODELIST_ID = (SELECT id FROM codelist WHERE CODELIST_KEY = '10040')), 1);</v>
      </c>
      <c r="G1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4" t="str">
        <v>/*INSERT INTO PUBLIC.CODELIST_ITEM_LABEL (DESCRIPTION, VALID_FROM, VALID_TO, ITEM_ID, LANGUAGE_ID) VALUES('Værdien angivet sub-feltet Taric i felt 5/1 skal matche værdien angivet i felt 18 09 058 000 på angivelsen.', TO_TIMESTAMP('2020-01-01 00:00:00', 'YYYY-MM-DD HH24:MI:SS'), null, (SELECT id FROM CODELIST_ITEM CI WHERE ITEM_CODE = '' AND CODELIST_ID = (SELECT id FROM codelist WHERE CODELIST_KEY = '')), 3);*/</v>
      </c>
      <c r="I14" t="str">
        <v>/*INSERT INTO PUBLIC.CODELIST_ITEM_LABEL (DESCRIPTION, VALID_FROM, VALID_TO, ITEM_ID, LANGUAGE_ID) VALUES('The value in sub-field Taric in field 5/1 must be the same as the value in field 18 09 058 000 on the declaration.', TO_TIMESTAMP('2020-01-01 00:00:00', 'YYYY-MM-DD HH24:MI:SS'), null, (SELECT id FROM CODELIST_ITEM CI WHERE ITEM_CODE = '' AND CODELIST_ID = (SELECT id FROM codelist WHERE CODELIST_KEY = '')), 1);*/</v>
      </c>
      <c r="J1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 t="str">
        <v>/*INSERT INTO PUBLIC.CODELIST_ITEM_LABEL (DESCRIPTION, VALID_FROM, VALID_TO, ITEM_ID, LANGUAGE_ID) VALUES('Værdien angivet sub-feltet Taric i felt 5/1 skal matche værdien angivet i felt 18 09 058 000 på angivelsen.', TO_TIMESTAMP('2020-01-01 00:00:00', 'YYYY-MM-DD HH24:MI:SS'), null, (SELECT id FROM CODELIST_ITEM CI WHERE ITEM_CODE = '' AND CODELIST_ID = (SELECT id FROM codelist WHERE CODELIST_KEY = '10040')), 3);*/</v>
      </c>
      <c r="L14" s="10" t="str">
        <v>/*INSERT INTO PUBLIC.CODELIST_ITEM_LABEL (DESCRIPTION, VALID_FROM, VALID_TO, ITEM_ID, LANGUAGE_ID) VALUES('The value in sub-field Taric in field 5/1 must be the same as the value in field 18 09 058 000 on the declaration.', TO_TIMESTAMP('2020-01-01 00:00:00', 'YYYY-MM-DD HH24:MI:SS'), null, (SELECT id FROM CODELIST_ITEM CI WHERE ITEM_CODE = '' AND CODELIST_ID = (SELECT id FROM codelist WHERE CODELIST_KEY = '10040')), 1);*/</v>
      </c>
      <c r="N14" s="10" t="str">
        <v>INSERT INTO public.codelist_items (itemcode, valid_from, valid_to, codelist_id, extensions_id) VALUES('DK2024', to_timestamp('2020-01-01 00:00:00', 'YYYY-MM-DD HH24:MI:SS'), null, (SELECT id FROM codelists WHERE CODELISTKEY = '10249'), null) ON CONFLICT (codelist_id, itemcode) DO UPDATE SET valid_from=EXCLUDED.valid_from, valid_to=EXCLUDED.valid_to;</v>
      </c>
      <c r="O14" s="10" t="str">
        <v>INSERT INTO PUBLIC.labels_codelist_items (DESCRIPTION, langcode, VALID_FROM, VALID_TO, ITEM_ID) VALUES('Værdien angivet sub-feltet Taric i felt 5/1 skal matche værdien angivet i felt 18 09 058 000 på angivelsen.', 'DA',TO_TIMESTAMP('2020-01-01 00:00:00', 'YYYY-MM-DD HH24:MI:SS'), null, (SELECT id FROM codelist_items CI WHERE ITEMCODE = 'DK2024' AND CODELIST_ID = (SELECT id FROM codelists WHERE CODELISTKEY = '10249'))) ON CONFLICT (item_id, langcode, valid_to) DO UPDATE SET valid_from=EXCLUDED.valid_from, description=EXCLUDED.description;</v>
      </c>
      <c r="P14" s="10" t="str">
        <v>INSERT INTO PUBLIC.labels_codelist_items (DESCRIPTION, langcode, VALID_FROM, VALID_TO, ITEM_ID) VALUES('The value in sub-field Taric in field 5/1 must be the same as the value in field 18 09 058 000 on the declaration.', 'EN',TO_TIMESTAMP('2020-01-01 00:00:00', 'YYYY-MM-DD HH24:MI:SS'), null, (SELECT id FROM codelist_items CI WHERE ITEMCODE = 'DK2024' AND CODELIST_ID = (SELECT id FROM codelists WHERE CODELISTKEY = '10249'))) ON CONFLICT (item_id, langcode, valid_to) DO UPDATE SET valid_from=EXCLUDED.valid_from, description=EXCLUDED.description;</v>
      </c>
      <c r="Q1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 s="10" t="str">
        <v>/*INSERT INTO PUBLIC.labels_codelist_items (DESCRIPTION, langcode, VALID_FROM, VALID_TO, ITEM_ID) VALUES('Værdien angivet sub-feltet Taric i felt 5/1 skal matche værdien angivet i felt 18 09 058 000 på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 s="10" t="str">
        <v>/*INSERT INTO PUBLIC.labels_codelist_items (DESCRIPTION, langcode, VALID_FROM, VALID_TO, ITEM_ID) VALUES('The value in sub-field Taric in field 5/1 must be the same as the value in field 18 09 058 000 on the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 spans="1:19" ht="409.5" x14ac:dyDescent="0.25">
      <c r="A15" t="str">
        <v>INSERT INTO public.codelist_item (item_code, uieditable, valid_from, valid_to, codelist_id) VALUES('DK2025', false, to_timestamp('2020-01-01 00:00:00', 'YYYY-MM-DD HH24:MI:SS'), null, (SELECT id FROM codelist WHERE CODELIST_KEY = '10080')) ON CONFLICT (codelist_id, item_code) DO UPDATE SET valid_from=EXCLUDED.valid_from, valid_to=EXCLUDED.valid_to;</v>
      </c>
      <c r="C15" t="str">
        <v>INSERT INTO PUBLIC.CODELIST_ITEM_LABEL (DESCRIPTION, VALID_FROM, VALID_TO, ITEM_ID, LANGUAGE_ID) VALUES('The value in sub-field Taric code in field 5/1 must be the same as the value in field 18 09 059 000 on the declaration.', TO_TIMESTAMP('2020-01-01 00:00:00', 'YYYY-MM-DD HH24:MI:SS'), null, (SELECT id FROM CODELIST_ITEM CI WHERE ITEM_CODE = 'DK2025' AND CODELIST_ID = (SELECT id FROM codelist WHERE CODELIST_KEY = '10080')), 1);</v>
      </c>
      <c r="D15" t="str">
        <v>INSERT INTO public.codelist_item (item_code, uieditable, valid_from, valid_to, codelist_id) VALUES('DK2025', false, to_timestamp('2020-01-01 00:00:00', 'YYYY-MM-DD HH24:MI:SS'), null, (SELECT id FROM codelist WHERE CODELIST_KEY = '10040')) ON CONFLICT (codelist_id, item_code) DO UPDATE SET valid_from=EXCLUDED.valid_from, valid_to=EXCLUDED.valid_to;</v>
      </c>
      <c r="E15" t="str">
        <v>INSERT INTO PUBLIC.CODELIST_ITEM_LABEL (DESCRIPTION, VALID_FROM, VALID_TO, ITEM_ID, LANGUAGE_ID) VALUES('Værdien angivet i sub-feltet Taric code i felt 5/1 skal matche værdien angivet i felt 18 09 059 000 på angivelsen.', TO_TIMESTAMP('2020-01-01 00:00:00', 'YYYY-MM-DD HH24:MI:SS'), null, (SELECT id FROM CODELIST_ITEM CI WHERE ITEM_CODE = 'DK2025' AND CODELIST_ID = (SELECT id FROM codelist WHERE CODELIST_KEY = '10040')), 3);</v>
      </c>
      <c r="F15" t="str">
        <v>INSERT INTO PUBLIC.CODELIST_ITEM_LABEL (DESCRIPTION, VALID_FROM, VALID_TO, ITEM_ID, LANGUAGE_ID) VALUES('The value in sub-field Taric code in field 5/1 must be the same as the value in field 18 09 059 000 on the declaration.', TO_TIMESTAMP('2020-01-01 00:00:00', 'YYYY-MM-DD HH24:MI:SS'), null, (SELECT id FROM CODELIST_ITEM CI WHERE ITEM_CODE = 'DK2025' AND CODELIST_ID = (SELECT id FROM codelist WHERE CODELIST_KEY = '10040')), 1);</v>
      </c>
      <c r="G1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5" t="str">
        <v>/*INSERT INTO PUBLIC.CODELIST_ITEM_LABEL (DESCRIPTION, VALID_FROM, VALID_TO, ITEM_ID, LANGUAGE_ID) VALUES('Værdien angivet i sub-feltet Taric code i felt 5/1 skal matche værdien angivet i felt 18 09 059 000 på angivelsen.', TO_TIMESTAMP('2020-01-01 00:00:00', 'YYYY-MM-DD HH24:MI:SS'), null, (SELECT id FROM CODELIST_ITEM CI WHERE ITEM_CODE = '' AND CODELIST_ID = (SELECT id FROM codelist WHERE CODELIST_KEY = '')), 3);*/</v>
      </c>
      <c r="I15" t="str">
        <v>/*INSERT INTO PUBLIC.CODELIST_ITEM_LABEL (DESCRIPTION, VALID_FROM, VALID_TO, ITEM_ID, LANGUAGE_ID) VALUES('The value in sub-field Taric code in field 5/1 must be the same as the value in field 18 09 059 000 on the declaration.', TO_TIMESTAMP('2020-01-01 00:00:00', 'YYYY-MM-DD HH24:MI:SS'), null, (SELECT id FROM CODELIST_ITEM CI WHERE ITEM_CODE = '' AND CODELIST_ID = (SELECT id FROM codelist WHERE CODELIST_KEY = '')), 1);*/</v>
      </c>
      <c r="J1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 t="str">
        <v>/*INSERT INTO PUBLIC.CODELIST_ITEM_LABEL (DESCRIPTION, VALID_FROM, VALID_TO, ITEM_ID, LANGUAGE_ID) VALUES('Værdien angivet i sub-feltet Taric code i felt 5/1 skal matche værdien angivet i felt 18 09 059 000 på angivelsen.', TO_TIMESTAMP('2020-01-01 00:00:00', 'YYYY-MM-DD HH24:MI:SS'), null, (SELECT id FROM CODELIST_ITEM CI WHERE ITEM_CODE = '' AND CODELIST_ID = (SELECT id FROM codelist WHERE CODELIST_KEY = '10040')), 3);*/</v>
      </c>
      <c r="L15" s="10" t="str">
        <v>/*INSERT INTO PUBLIC.CODELIST_ITEM_LABEL (DESCRIPTION, VALID_FROM, VALID_TO, ITEM_ID, LANGUAGE_ID) VALUES('The value in sub-field Taric code in field 5/1 must be the same as the value in field 18 09 059 000 on the declaration.', TO_TIMESTAMP('2020-01-01 00:00:00', 'YYYY-MM-DD HH24:MI:SS'), null, (SELECT id FROM CODELIST_ITEM CI WHERE ITEM_CODE = '' AND CODELIST_ID = (SELECT id FROM codelist WHERE CODELIST_KEY = '10040')), 1);*/</v>
      </c>
      <c r="N15" s="10" t="str">
        <v>INSERT INTO public.codelist_items (itemcode, valid_from, valid_to, codelist_id, extensions_id) VALUES('DK2025', to_timestamp('2020-01-01 00:00:00', 'YYYY-MM-DD HH24:MI:SS'), null, (SELECT id FROM codelists WHERE CODELISTKEY = '10249'), null) ON CONFLICT (codelist_id, itemcode) DO UPDATE SET valid_from=EXCLUDED.valid_from, valid_to=EXCLUDED.valid_to;</v>
      </c>
      <c r="O15" s="10" t="str">
        <v>INSERT INTO PUBLIC.labels_codelist_items (DESCRIPTION, langcode, VALID_FROM, VALID_TO, ITEM_ID) VALUES('Værdien angivet i sub-feltet Taric code i felt 5/1 skal matche værdien angivet i felt 18 09 059 000 på angivelsen.', 'DA',TO_TIMESTAMP('2020-01-01 00:00:00', 'YYYY-MM-DD HH24:MI:SS'), null, (SELECT id FROM codelist_items CI WHERE ITEMCODE = 'DK2025' AND CODELIST_ID = (SELECT id FROM codelists WHERE CODELISTKEY = '10249'))) ON CONFLICT (item_id, langcode, valid_to) DO UPDATE SET valid_from=EXCLUDED.valid_from, description=EXCLUDED.description;</v>
      </c>
      <c r="P15" s="10" t="str">
        <v>INSERT INTO PUBLIC.labels_codelist_items (DESCRIPTION, langcode, VALID_FROM, VALID_TO, ITEM_ID) VALUES('The value in sub-field Taric code in field 5/1 must be the same as the value in field 18 09 059 000 on the declaration.', 'EN',TO_TIMESTAMP('2020-01-01 00:00:00', 'YYYY-MM-DD HH24:MI:SS'), null, (SELECT id FROM codelist_items CI WHERE ITEMCODE = 'DK2025' AND CODELIST_ID = (SELECT id FROM codelists WHERE CODELISTKEY = '10249'))) ON CONFLICT (item_id, langcode, valid_to) DO UPDATE SET valid_from=EXCLUDED.valid_from, description=EXCLUDED.description;</v>
      </c>
      <c r="Q1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 s="10" t="str">
        <v>/*INSERT INTO PUBLIC.labels_codelist_items (DESCRIPTION, langcode, VALID_FROM, VALID_TO, ITEM_ID) VALUES('Værdien angivet i sub-feltet Taric code i felt 5/1 skal matche værdien angivet i felt 18 09 059 000 på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 s="10" t="str">
        <v>/*INSERT INTO PUBLIC.labels_codelist_items (DESCRIPTION, langcode, VALID_FROM, VALID_TO, ITEM_ID) VALUES('The value in sub-field Taric code in field 5/1 must be the same as the value in field 18 09 059 000 on the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 spans="1:19" ht="409.5" x14ac:dyDescent="0.25">
      <c r="A16" t="str">
        <v>INSERT INTO public.codelist_item (item_code, uieditable, valid_from, valid_to, codelist_id) VALUES('DK2026', false, to_timestamp('2020-01-01 00:00:00', 'YYYY-MM-DD HH24:MI:SS'), null, (SELECT id FROM codelist WHERE CODELIST_KEY = '10080')) ON CONFLICT (codelist_id, item_code) DO UPDATE SET valid_from=EXCLUDED.valid_from, valid_to=EXCLUDED.valid_to;</v>
      </c>
      <c r="C16" t="str">
        <v>INSERT INTO PUBLIC.CODELIST_ITEM_LABEL (DESCRIPTION, VALID_FROM, VALID_TO, ITEM_ID, LANGUAGE_ID) VALUES('The value in sub-field National code in field 5/1 must be the same as the value in field 18 09 060 000 on the declaration.', TO_TIMESTAMP('2020-01-01 00:00:00', 'YYYY-MM-DD HH24:MI:SS'), null, (SELECT id FROM CODELIST_ITEM CI WHERE ITEM_CODE = 'DK2026' AND CODELIST_ID = (SELECT id FROM codelist WHERE CODELIST_KEY = '10080')), 1);</v>
      </c>
      <c r="D16" t="str">
        <v>INSERT INTO public.codelist_item (item_code, uieditable, valid_from, valid_to, codelist_id) VALUES('DK2026', false, to_timestamp('2020-01-01 00:00:00', 'YYYY-MM-DD HH24:MI:SS'), null, (SELECT id FROM codelist WHERE CODELIST_KEY = '10040')) ON CONFLICT (codelist_id, item_code) DO UPDATE SET valid_from=EXCLUDED.valid_from, valid_to=EXCLUDED.valid_to;</v>
      </c>
      <c r="E16" t="str">
        <v>INSERT INTO PUBLIC.CODELIST_ITEM_LABEL (DESCRIPTION, VALID_FROM, VALID_TO, ITEM_ID, LANGUAGE_ID) VALUES('Værdien angivet i sub-feltet National code i felt 5/1 skal matche værdien angivet i felt 18 09 060 000 på angivelsen.', TO_TIMESTAMP('2020-01-01 00:00:00', 'YYYY-MM-DD HH24:MI:SS'), null, (SELECT id FROM CODELIST_ITEM CI WHERE ITEM_CODE = 'DK2026' AND CODELIST_ID = (SELECT id FROM codelist WHERE CODELIST_KEY = '10040')), 3);</v>
      </c>
      <c r="F16" t="str">
        <v>INSERT INTO PUBLIC.CODELIST_ITEM_LABEL (DESCRIPTION, VALID_FROM, VALID_TO, ITEM_ID, LANGUAGE_ID) VALUES('The value in sub-field National code in field 5/1 must be the same as the value in field 18 09 060 000 on the declaration.', TO_TIMESTAMP('2020-01-01 00:00:00', 'YYYY-MM-DD HH24:MI:SS'), null, (SELECT id FROM CODELIST_ITEM CI WHERE ITEM_CODE = 'DK2026' AND CODELIST_ID = (SELECT id FROM codelist WHERE CODELIST_KEY = '10040')), 1);</v>
      </c>
      <c r="G1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6" t="str">
        <v>/*INSERT INTO PUBLIC.CODELIST_ITEM_LABEL (DESCRIPTION, VALID_FROM, VALID_TO, ITEM_ID, LANGUAGE_ID) VALUES('Værdien angivet i sub-feltet National code i felt 5/1 skal matche værdien angivet i felt 18 09 060 000 på angivelsen.', TO_TIMESTAMP('2020-01-01 00:00:00', 'YYYY-MM-DD HH24:MI:SS'), null, (SELECT id FROM CODELIST_ITEM CI WHERE ITEM_CODE = '' AND CODELIST_ID = (SELECT id FROM codelist WHERE CODELIST_KEY = '')), 3);*/</v>
      </c>
      <c r="I16" t="str">
        <v>/*INSERT INTO PUBLIC.CODELIST_ITEM_LABEL (DESCRIPTION, VALID_FROM, VALID_TO, ITEM_ID, LANGUAGE_ID) VALUES('The value in sub-field National code in field 5/1 must be the same as the value in field 18 09 060 000 on the declaration.', TO_TIMESTAMP('2020-01-01 00:00:00', 'YYYY-MM-DD HH24:MI:SS'), null, (SELECT id FROM CODELIST_ITEM CI WHERE ITEM_CODE = '' AND CODELIST_ID = (SELECT id FROM codelist WHERE CODELIST_KEY = '')), 1);*/</v>
      </c>
      <c r="J1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 t="str">
        <v>/*INSERT INTO PUBLIC.CODELIST_ITEM_LABEL (DESCRIPTION, VALID_FROM, VALID_TO, ITEM_ID, LANGUAGE_ID) VALUES('Værdien angivet i sub-feltet National code i felt 5/1 skal matche værdien angivet i felt 18 09 060 000 på angivelsen.', TO_TIMESTAMP('2020-01-01 00:00:00', 'YYYY-MM-DD HH24:MI:SS'), null, (SELECT id FROM CODELIST_ITEM CI WHERE ITEM_CODE = '' AND CODELIST_ID = (SELECT id FROM codelist WHERE CODELIST_KEY = '10040')), 3);*/</v>
      </c>
      <c r="L16" s="10" t="str">
        <v>/*INSERT INTO PUBLIC.CODELIST_ITEM_LABEL (DESCRIPTION, VALID_FROM, VALID_TO, ITEM_ID, LANGUAGE_ID) VALUES('The value in sub-field National code in field 5/1 must be the same as the value in field 18 09 060 000 on the declaration.', TO_TIMESTAMP('2020-01-01 00:00:00', 'YYYY-MM-DD HH24:MI:SS'), null, (SELECT id FROM CODELIST_ITEM CI WHERE ITEM_CODE = '' AND CODELIST_ID = (SELECT id FROM codelist WHERE CODELIST_KEY = '10040')), 1);*/</v>
      </c>
      <c r="N16" s="10" t="str">
        <v>INSERT INTO public.codelist_items (itemcode, valid_from, valid_to, codelist_id, extensions_id) VALUES('DK2026', to_timestamp('2020-01-01 00:00:00', 'YYYY-MM-DD HH24:MI:SS'), null, (SELECT id FROM codelists WHERE CODELISTKEY = '10249'), null) ON CONFLICT (codelist_id, itemcode) DO UPDATE SET valid_from=EXCLUDED.valid_from, valid_to=EXCLUDED.valid_to;</v>
      </c>
      <c r="O16" s="10" t="str">
        <v>INSERT INTO PUBLIC.labels_codelist_items (DESCRIPTION, langcode, VALID_FROM, VALID_TO, ITEM_ID) VALUES('Værdien angivet i sub-feltet National code i felt 5/1 skal matche værdien angivet i felt 18 09 060 000 på angivelsen.', 'DA',TO_TIMESTAMP('2020-01-01 00:00:00', 'YYYY-MM-DD HH24:MI:SS'), null, (SELECT id FROM codelist_items CI WHERE ITEMCODE = 'DK2026' AND CODELIST_ID = (SELECT id FROM codelists WHERE CODELISTKEY = '10249'))) ON CONFLICT (item_id, langcode, valid_to) DO UPDATE SET valid_from=EXCLUDED.valid_from, description=EXCLUDED.description;</v>
      </c>
      <c r="P16" s="10" t="str">
        <v>INSERT INTO PUBLIC.labels_codelist_items (DESCRIPTION, langcode, VALID_FROM, VALID_TO, ITEM_ID) VALUES('The value in sub-field National code in field 5/1 must be the same as the value in field 18 09 060 000 on the declaration.', 'EN',TO_TIMESTAMP('2020-01-01 00:00:00', 'YYYY-MM-DD HH24:MI:SS'), null, (SELECT id FROM codelist_items CI WHERE ITEMCODE = 'DK2026' AND CODELIST_ID = (SELECT id FROM codelists WHERE CODELISTKEY = '10249'))) ON CONFLICT (item_id, langcode, valid_to) DO UPDATE SET valid_from=EXCLUDED.valid_from, description=EXCLUDED.description;</v>
      </c>
      <c r="Q1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 s="10" t="str">
        <v>/*INSERT INTO PUBLIC.labels_codelist_items (DESCRIPTION, langcode, VALID_FROM, VALID_TO, ITEM_ID) VALUES('Værdien angivet i sub-feltet National code i felt 5/1 skal matche værdien angivet i felt 18 09 060 000 på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 s="10" t="str">
        <v>/*INSERT INTO PUBLIC.labels_codelist_items (DESCRIPTION, langcode, VALID_FROM, VALID_TO, ITEM_ID) VALUES('The value in sub-field National code in field 5/1 must be the same as the value in field 18 09 060 000 on the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7" spans="1:19" ht="409.5" x14ac:dyDescent="0.25">
      <c r="A17" t="str">
        <v>INSERT INTO public.codelist_item (item_code, uieditable, valid_from, valid_to, codelist_id) VALUES('DK2023', false, to_timestamp('2020-01-01 00:00:00', 'YYYY-MM-DD HH24:MI:SS'), null, (SELECT id FROM codelist WHERE CODELIST_KEY = '10080')) ON CONFLICT (codelist_id, item_code) DO UPDATE SET valid_from=EXCLUDED.valid_from, valid_to=EXCLUDED.valid_to;</v>
      </c>
      <c r="C17" t="str">
        <v>INSERT INTO PUBLIC.CODELIST_ITEM_LABEL (DESCRIPTION, VALID_FROM, VALID_TO, ITEM_ID, LANGUAGE_ID) VALUES('The value in sub-field Combined nomenclature code in field 5/1 must be the same as the values in fields 18 09 056 000 and 18 09 057 000 on the declaration.', TO_TIMESTAMP('2020-01-01 00:00:00', 'YYYY-MM-DD HH24:MI:SS'), null, (SELECT id FROM CODELIST_ITEM CI WHERE ITEM_CODE = 'DK2023' AND CODELIST_ID = (SELECT id FROM codelist WHERE CODELIST_KEY = '10080')), 1);</v>
      </c>
      <c r="D17" t="str">
        <v>INSERT INTO public.codelist_item (item_code, uieditable, valid_from, valid_to, codelist_id) VALUES('DK2023', false, to_timestamp('2020-01-01 00:00:00', 'YYYY-MM-DD HH24:MI:SS'), null, (SELECT id FROM codelist WHERE CODELIST_KEY = '10040')) ON CONFLICT (codelist_id, item_code) DO UPDATE SET valid_from=EXCLUDED.valid_from, valid_to=EXCLUDED.valid_to;</v>
      </c>
      <c r="E17" t="str">
        <v>INSERT INTO PUBLIC.CODELIST_ITEM_LABEL (DESCRIPTION, VALID_FROM, VALID_TO, ITEM_ID, LANGUAGE_ID) VALUES('Værdien angivet i sub-feltet Combined nomenclature code i felt 5/1 skal matche værdierne angivet i felt 18 09 056 000 og 18 09 057 000 på angivelsen', TO_TIMESTAMP('2020-01-01 00:00:00', 'YYYY-MM-DD HH24:MI:SS'), null, (SELECT id FROM CODELIST_ITEM CI WHERE ITEM_CODE = 'DK2023' AND CODELIST_ID = (SELECT id FROM codelist WHERE CODELIST_KEY = '10040')), 3);</v>
      </c>
      <c r="F17" t="str">
        <v>INSERT INTO PUBLIC.CODELIST_ITEM_LABEL (DESCRIPTION, VALID_FROM, VALID_TO, ITEM_ID, LANGUAGE_ID) VALUES('The value in sub-field Combined nomenclature code in field 5/1 must be the same as the values in fields 18 09 056 000 and 18 09 057 000 on the declaration.', TO_TIMESTAMP('2020-01-01 00:00:00', 'YYYY-MM-DD HH24:MI:SS'), null, (SELECT id FROM CODELIST_ITEM CI WHERE ITEM_CODE = 'DK2023' AND CODELIST_ID = (SELECT id FROM codelist WHERE CODELIST_KEY = '10040')), 1);</v>
      </c>
      <c r="G1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7" t="str">
        <v>/*INSERT INTO PUBLIC.CODELIST_ITEM_LABEL (DESCRIPTION, VALID_FROM, VALID_TO, ITEM_ID, LANGUAGE_ID) VALUES('Værdien angivet i sub-feltet Combined nomenclature code i felt 5/1 skal matche værdierne angivet i felt 18 09 056 000 og 18 09 057 000 på angivelsen', TO_TIMESTAMP('2020-01-01 00:00:00', 'YYYY-MM-DD HH24:MI:SS'), null, (SELECT id FROM CODELIST_ITEM CI WHERE ITEM_CODE = '' AND CODELIST_ID = (SELECT id FROM codelist WHERE CODELIST_KEY = '')), 3);*/</v>
      </c>
      <c r="I17" t="str">
        <v>/*INSERT INTO PUBLIC.CODELIST_ITEM_LABEL (DESCRIPTION, VALID_FROM, VALID_TO, ITEM_ID, LANGUAGE_ID) VALUES('The value in sub-field Combined nomenclature code in field 5/1 must be the same as the values in fields 18 09 056 000 and 18 09 057 000 on the declaration.', TO_TIMESTAMP('2020-01-01 00:00:00', 'YYYY-MM-DD HH24:MI:SS'), null, (SELECT id FROM CODELIST_ITEM CI WHERE ITEM_CODE = '' AND CODELIST_ID = (SELECT id FROM codelist WHERE CODELIST_KEY = '')), 1);*/</v>
      </c>
      <c r="J1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7" t="str">
        <v>/*INSERT INTO PUBLIC.CODELIST_ITEM_LABEL (DESCRIPTION, VALID_FROM, VALID_TO, ITEM_ID, LANGUAGE_ID) VALUES('Værdien angivet i sub-feltet Combined nomenclature code i felt 5/1 skal matche værdierne angivet i felt 18 09 056 000 og 18 09 057 000 på angivelsen', TO_TIMESTAMP('2020-01-01 00:00:00', 'YYYY-MM-DD HH24:MI:SS'), null, (SELECT id FROM CODELIST_ITEM CI WHERE ITEM_CODE = '' AND CODELIST_ID = (SELECT id FROM codelist WHERE CODELIST_KEY = '10040')), 3);*/</v>
      </c>
      <c r="L17" s="10" t="str">
        <v>/*INSERT INTO PUBLIC.CODELIST_ITEM_LABEL (DESCRIPTION, VALID_FROM, VALID_TO, ITEM_ID, LANGUAGE_ID) VALUES('The value in sub-field Combined nomenclature code in field 5/1 must be the same as the values in fields 18 09 056 000 and 18 09 057 000 on the declaration.', TO_TIMESTAMP('2020-01-01 00:00:00', 'YYYY-MM-DD HH24:MI:SS'), null, (SELECT id FROM CODELIST_ITEM CI WHERE ITEM_CODE = '' AND CODELIST_ID = (SELECT id FROM codelist WHERE CODELIST_KEY = '10040')), 1);*/</v>
      </c>
      <c r="N17" s="10" t="str">
        <v>INSERT INTO public.codelist_items (itemcode, valid_from, valid_to, codelist_id, extensions_id) VALUES('DK2023', to_timestamp('2020-01-01 00:00:00', 'YYYY-MM-DD HH24:MI:SS'), null, (SELECT id FROM codelists WHERE CODELISTKEY = '10249'), null) ON CONFLICT (codelist_id, itemcode) DO UPDATE SET valid_from=EXCLUDED.valid_from, valid_to=EXCLUDED.valid_to;</v>
      </c>
      <c r="O17" s="10" t="str">
        <v>INSERT INTO PUBLIC.labels_codelist_items (DESCRIPTION, langcode, VALID_FROM, VALID_TO, ITEM_ID) VALUES('Værdien angivet i sub-feltet Combined nomenclature code i felt 5/1 skal matche værdierne angivet i felt 18 09 056 000 og 18 09 057 000 på angivelsen', 'DA',TO_TIMESTAMP('2020-01-01 00:00:00', 'YYYY-MM-DD HH24:MI:SS'), null, (SELECT id FROM codelist_items CI WHERE ITEMCODE = 'DK2023' AND CODELIST_ID = (SELECT id FROM codelists WHERE CODELISTKEY = '10249'))) ON CONFLICT (item_id, langcode, valid_to) DO UPDATE SET valid_from=EXCLUDED.valid_from, description=EXCLUDED.description;</v>
      </c>
      <c r="P17" s="10" t="str">
        <v>INSERT INTO PUBLIC.labels_codelist_items (DESCRIPTION, langcode, VALID_FROM, VALID_TO, ITEM_ID) VALUES('The value in sub-field Combined nomenclature code in field 5/1 must be the same as the values in fields 18 09 056 000 and 18 09 057 000 on the declaration.', 'EN',TO_TIMESTAMP('2020-01-01 00:00:00', 'YYYY-MM-DD HH24:MI:SS'), null, (SELECT id FROM codelist_items CI WHERE ITEMCODE = 'DK2023' AND CODELIST_ID = (SELECT id FROM codelists WHERE CODELISTKEY = '10249'))) ON CONFLICT (item_id, langcode, valid_to) DO UPDATE SET valid_from=EXCLUDED.valid_from, description=EXCLUDED.description;</v>
      </c>
      <c r="Q1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7" s="10" t="str">
        <v>/*INSERT INTO PUBLIC.labels_codelist_items (DESCRIPTION, langcode, VALID_FROM, VALID_TO, ITEM_ID) VALUES('Værdien angivet i sub-feltet Combined nomenclature code i felt 5/1 skal matche værdierne angivet i felt 18 09 056 000 og 18 09 057 000 på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7" s="10" t="str">
        <v>/*INSERT INTO PUBLIC.labels_codelist_items (DESCRIPTION, langcode, VALID_FROM, VALID_TO, ITEM_ID) VALUES('The value in sub-field Combined nomenclature code in field 5/1 must be the same as the values in fields 18 09 056 000 and 18 09 057 000 on the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8" spans="1:19" ht="409.5" x14ac:dyDescent="0.25">
      <c r="A18" t="str">
        <v>INSERT INTO public.codelist_item (item_code, uieditable, valid_from, valid_to, codelist_id) VALUES('DK2029', false, to_timestamp('2020-01-01 00:00:00', 'YYYY-MM-DD HH24:MI:SS'), null, (SELECT id FROM codelist WHERE CODELIST_KEY = '10080')) ON CONFLICT (codelist_id, item_code) DO UPDATE SET valid_from=EXCLUDED.valid_from, valid_to=EXCLUDED.valid_to;</v>
      </c>
      <c r="C18" t="str">
        <v>INSERT INTO PUBLIC.CODELIST_ITEM_LABEL (DESCRIPTION, VALID_FROM, VALID_TO, ITEM_ID, LANGUAGE_ID) VALUES('The value in field VIII/8 is invalid.', TO_TIMESTAMP('2020-01-01 00:00:00', 'YYYY-MM-DD HH24:MI:SS'), null, (SELECT id FROM CODELIST_ITEM CI WHERE ITEM_CODE = 'DK2029' AND CODELIST_ID = (SELECT id FROM codelist WHERE CODELIST_KEY = '10080')), 1);</v>
      </c>
      <c r="D18" t="str">
        <v>INSERT INTO public.codelist_item (item_code, uieditable, valid_from, valid_to, codelist_id) VALUES('DK2029', false, to_timestamp('2020-01-01 00:00:00', 'YYYY-MM-DD HH24:MI:SS'), null, (SELECT id FROM codelist WHERE CODELIST_KEY = '10040')) ON CONFLICT (codelist_id, item_code) DO UPDATE SET valid_from=EXCLUDED.valid_from, valid_to=EXCLUDED.valid_to;</v>
      </c>
      <c r="E18" t="str">
        <v>INSERT INTO PUBLIC.CODELIST_ITEM_LABEL (DESCRIPTION, VALID_FROM, VALID_TO, ITEM_ID, LANGUAGE_ID) VALUES('Felt VIII/8 er udfyldt med en ugyldig værdi.', TO_TIMESTAMP('2020-01-01 00:00:00', 'YYYY-MM-DD HH24:MI:SS'), null, (SELECT id FROM CODELIST_ITEM CI WHERE ITEM_CODE = 'DK2029' AND CODELIST_ID = (SELECT id FROM codelist WHERE CODELIST_KEY = '10040')), 3);</v>
      </c>
      <c r="F18" t="str">
        <v>INSERT INTO PUBLIC.CODELIST_ITEM_LABEL (DESCRIPTION, VALID_FROM, VALID_TO, ITEM_ID, LANGUAGE_ID) VALUES('The value in field VIII/8 is invalid.', TO_TIMESTAMP('2020-01-01 00:00:00', 'YYYY-MM-DD HH24:MI:SS'), null, (SELECT id FROM CODELIST_ITEM CI WHERE ITEM_CODE = 'DK2029' AND CODELIST_ID = (SELECT id FROM codelist WHERE CODELIST_KEY = '10040')), 1);</v>
      </c>
      <c r="G1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8" t="str">
        <v>/*INSERT INTO PUBLIC.CODELIST_ITEM_LABEL (DESCRIPTION, VALID_FROM, VALID_TO, ITEM_ID, LANGUAGE_ID) VALUES('Felt VIII/8 er udfyldt med en ugyldig værdi.', TO_TIMESTAMP('2020-01-01 00:00:00', 'YYYY-MM-DD HH24:MI:SS'), null, (SELECT id FROM CODELIST_ITEM CI WHERE ITEM_CODE = '' AND CODELIST_ID = (SELECT id FROM codelist WHERE CODELIST_KEY = '')), 3);*/</v>
      </c>
      <c r="I18" t="str">
        <v>/*INSERT INTO PUBLIC.CODELIST_ITEM_LABEL (DESCRIPTION, VALID_FROM, VALID_TO, ITEM_ID, LANGUAGE_ID) VALUES('The value in field VIII/8 is invalid.', TO_TIMESTAMP('2020-01-01 00:00:00', 'YYYY-MM-DD HH24:MI:SS'), null, (SELECT id FROM CODELIST_ITEM CI WHERE ITEM_CODE = '' AND CODELIST_ID = (SELECT id FROM codelist WHERE CODELIST_KEY = '')), 1);*/</v>
      </c>
      <c r="J1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8" t="str">
        <v>/*INSERT INTO PUBLIC.CODELIST_ITEM_LABEL (DESCRIPTION, VALID_FROM, VALID_TO, ITEM_ID, LANGUAGE_ID) VALUES('Felt VIII/8 er udfyldt med en ugyldig værdi.', TO_TIMESTAMP('2020-01-01 00:00:00', 'YYYY-MM-DD HH24:MI:SS'), null, (SELECT id FROM CODELIST_ITEM CI WHERE ITEM_CODE = '' AND CODELIST_ID = (SELECT id FROM codelist WHERE CODELIST_KEY = '10040')), 3);*/</v>
      </c>
      <c r="L18" s="10" t="str">
        <v>/*INSERT INTO PUBLIC.CODELIST_ITEM_LABEL (DESCRIPTION, VALID_FROM, VALID_TO, ITEM_ID, LANGUAGE_ID) VALUES('The value in field VIII/8 is invalid.', TO_TIMESTAMP('2020-01-01 00:00:00', 'YYYY-MM-DD HH24:MI:SS'), null, (SELECT id FROM CODELIST_ITEM CI WHERE ITEM_CODE = '' AND CODELIST_ID = (SELECT id FROM codelist WHERE CODELIST_KEY = '10040')), 1);*/</v>
      </c>
      <c r="N18" s="10" t="str">
        <v>INSERT INTO public.codelist_items (itemcode, valid_from, valid_to, codelist_id, extensions_id) VALUES('DK2029', to_timestamp('2020-01-01 00:00:00', 'YYYY-MM-DD HH24:MI:SS'), null, (SELECT id FROM codelists WHERE CODELISTKEY = '10249'), null) ON CONFLICT (codelist_id, itemcode) DO UPDATE SET valid_from=EXCLUDED.valid_from, valid_to=EXCLUDED.valid_to;</v>
      </c>
      <c r="O18" s="10" t="str">
        <v>INSERT INTO PUBLIC.labels_codelist_items (DESCRIPTION, langcode, VALID_FROM, VALID_TO, ITEM_ID) VALUES('Felt VIII/8 er udfyldt med en ugyldig værdi.', 'DA',TO_TIMESTAMP('2020-01-01 00:00:00', 'YYYY-MM-DD HH24:MI:SS'), null, (SELECT id FROM codelist_items CI WHERE ITEMCODE = 'DK2029' AND CODELIST_ID = (SELECT id FROM codelists WHERE CODELISTKEY = '10249'))) ON CONFLICT (item_id, langcode, valid_to) DO UPDATE SET valid_from=EXCLUDED.valid_from, description=EXCLUDED.description;</v>
      </c>
      <c r="P18" s="10" t="str">
        <v>INSERT INTO PUBLIC.labels_codelist_items (DESCRIPTION, langcode, VALID_FROM, VALID_TO, ITEM_ID) VALUES('The value in field VIII/8 is invalid.', 'EN',TO_TIMESTAMP('2020-01-01 00:00:00', 'YYYY-MM-DD HH24:MI:SS'), null, (SELECT id FROM codelist_items CI WHERE ITEMCODE = 'DK2029' AND CODELIST_ID = (SELECT id FROM codelists WHERE CODELISTKEY = '10249'))) ON CONFLICT (item_id, langcode, valid_to) DO UPDATE SET valid_from=EXCLUDED.valid_from, description=EXCLUDED.description;</v>
      </c>
      <c r="Q1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8" s="10" t="str">
        <v>/*INSERT INTO PUBLIC.labels_codelist_items (DESCRIPTION, langcode, VALID_FROM, VALID_TO, ITEM_ID) VALUES('Felt VIII/8 er udfyldt med en ugyldig værdi.',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8" s="10" t="str">
        <v>/*INSERT INTO PUBLIC.labels_codelist_items (DESCRIPTION, langcode, VALID_FROM, VALID_TO, ITEM_ID) VALUES('The value in field VIII/8 is invalid.',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9" spans="1:19" ht="409.5" x14ac:dyDescent="0.25">
      <c r="A19" t="str">
        <v>INSERT INTO public.codelist_item (item_code, uieditable, valid_from, valid_to, codelist_id) VALUES('DK2027', false, to_timestamp('2020-01-01 00:00:00', 'YYYY-MM-DD HH24:MI:SS'), null, (SELECT id FROM codelist WHERE CODELIST_KEY = '10080')) ON CONFLICT (codelist_id, item_code) DO UPDATE SET valid_from=EXCLUDED.valid_from, valid_to=EXCLUDED.valid_to;</v>
      </c>
      <c r="C19" t="str">
        <v>INSERT INTO PUBLIC.CODELIST_ITEM_LABEL (DESCRIPTION, VALID_FROM, VALID_TO, ITEM_ID, LANGUAGE_ID) VALUES('The value in field 5/3 must be the same as the value in field 18 02 000 000 on the declaration.', TO_TIMESTAMP('2020-01-01 00:00:00', 'YYYY-MM-DD HH24:MI:SS'), null, (SELECT id FROM CODELIST_ITEM CI WHERE ITEM_CODE = 'DK2027' AND CODELIST_ID = (SELECT id FROM codelist WHERE CODELIST_KEY = '10080')), 1);</v>
      </c>
      <c r="D19" t="str">
        <v>INSERT INTO public.codelist_item (item_code, uieditable, valid_from, valid_to, codelist_id) VALUES('DK2027', false, to_timestamp('2020-01-01 00:00:00', 'YYYY-MM-DD HH24:MI:SS'), null, (SELECT id FROM codelist WHERE CODELIST_KEY = '10040')) ON CONFLICT (codelist_id, item_code) DO UPDATE SET valid_from=EXCLUDED.valid_from, valid_to=EXCLUDED.valid_to;</v>
      </c>
      <c r="E19" t="str">
        <v>INSERT INTO PUBLIC.CODELIST_ITEM_LABEL (DESCRIPTION, VALID_FROM, VALID_TO, ITEM_ID, LANGUAGE_ID) VALUES('Værdien angivet i felt 5/3 skal matche værdien angivet i felt 18 02 000 000 på angivelsen.', TO_TIMESTAMP('2020-01-01 00:00:00', 'YYYY-MM-DD HH24:MI:SS'), null, (SELECT id FROM CODELIST_ITEM CI WHERE ITEM_CODE = 'DK2027' AND CODELIST_ID = (SELECT id FROM codelist WHERE CODELIST_KEY = '10040')), 3);</v>
      </c>
      <c r="F19" t="str">
        <v>INSERT INTO PUBLIC.CODELIST_ITEM_LABEL (DESCRIPTION, VALID_FROM, VALID_TO, ITEM_ID, LANGUAGE_ID) VALUES('The value in field 5/3 must be the same as the value in field 18 02 000 000 on the declaration.', TO_TIMESTAMP('2020-01-01 00:00:00', 'YYYY-MM-DD HH24:MI:SS'), null, (SELECT id FROM CODELIST_ITEM CI WHERE ITEM_CODE = 'DK2027' AND CODELIST_ID = (SELECT id FROM codelist WHERE CODELIST_KEY = '10040')), 1);</v>
      </c>
      <c r="G1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9" t="str">
        <v>/*INSERT INTO PUBLIC.CODELIST_ITEM_LABEL (DESCRIPTION, VALID_FROM, VALID_TO, ITEM_ID, LANGUAGE_ID) VALUES('Værdien angivet i felt 5/3 skal matche værdien angivet i felt 18 02 000 000 på angivelsen.', TO_TIMESTAMP('2020-01-01 00:00:00', 'YYYY-MM-DD HH24:MI:SS'), null, (SELECT id FROM CODELIST_ITEM CI WHERE ITEM_CODE = '' AND CODELIST_ID = (SELECT id FROM codelist WHERE CODELIST_KEY = '')), 3);*/</v>
      </c>
      <c r="I19" t="str">
        <v>/*INSERT INTO PUBLIC.CODELIST_ITEM_LABEL (DESCRIPTION, VALID_FROM, VALID_TO, ITEM_ID, LANGUAGE_ID) VALUES('The value in field 5/3 must be the same as the value in field 18 02 000 000 on the declaration.', TO_TIMESTAMP('2020-01-01 00:00:00', 'YYYY-MM-DD HH24:MI:SS'), null, (SELECT id FROM CODELIST_ITEM CI WHERE ITEM_CODE = '' AND CODELIST_ID = (SELECT id FROM codelist WHERE CODELIST_KEY = '')), 1);*/</v>
      </c>
      <c r="J1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9" t="str">
        <v>/*INSERT INTO PUBLIC.CODELIST_ITEM_LABEL (DESCRIPTION, VALID_FROM, VALID_TO, ITEM_ID, LANGUAGE_ID) VALUES('Værdien angivet i felt 5/3 skal matche værdien angivet i felt 18 02 000 000 på angivelsen.', TO_TIMESTAMP('2020-01-01 00:00:00', 'YYYY-MM-DD HH24:MI:SS'), null, (SELECT id FROM CODELIST_ITEM CI WHERE ITEM_CODE = '' AND CODELIST_ID = (SELECT id FROM codelist WHERE CODELIST_KEY = '10040')), 3);*/</v>
      </c>
      <c r="L19" s="10" t="str">
        <v>/*INSERT INTO PUBLIC.CODELIST_ITEM_LABEL (DESCRIPTION, VALID_FROM, VALID_TO, ITEM_ID, LANGUAGE_ID) VALUES('The value in field 5/3 must be the same as the value in field 18 02 000 000 on the declaration.', TO_TIMESTAMP('2020-01-01 00:00:00', 'YYYY-MM-DD HH24:MI:SS'), null, (SELECT id FROM CODELIST_ITEM CI WHERE ITEM_CODE = '' AND CODELIST_ID = (SELECT id FROM codelist WHERE CODELIST_KEY = '10040')), 1);*/</v>
      </c>
      <c r="N19" s="10" t="str">
        <v>INSERT INTO public.codelist_items (itemcode, valid_from, valid_to, codelist_id, extensions_id) VALUES('DK2027', to_timestamp('2020-01-01 00:00:00', 'YYYY-MM-DD HH24:MI:SS'), null, (SELECT id FROM codelists WHERE CODELISTKEY = '10249'), null) ON CONFLICT (codelist_id, itemcode) DO UPDATE SET valid_from=EXCLUDED.valid_from, valid_to=EXCLUDED.valid_to;</v>
      </c>
      <c r="O19" s="10" t="str">
        <v>INSERT INTO PUBLIC.labels_codelist_items (DESCRIPTION, langcode, VALID_FROM, VALID_TO, ITEM_ID) VALUES('Værdien angivet i felt 5/3 skal matche værdien angivet i felt 18 02 000 000 på angivelsen.', 'DA',TO_TIMESTAMP('2020-01-01 00:00:00', 'YYYY-MM-DD HH24:MI:SS'), null, (SELECT id FROM codelist_items CI WHERE ITEMCODE = 'DK2027' AND CODELIST_ID = (SELECT id FROM codelists WHERE CODELISTKEY = '10249'))) ON CONFLICT (item_id, langcode, valid_to) DO UPDATE SET valid_from=EXCLUDED.valid_from, description=EXCLUDED.description;</v>
      </c>
      <c r="P19" s="10" t="str">
        <v>INSERT INTO PUBLIC.labels_codelist_items (DESCRIPTION, langcode, VALID_FROM, VALID_TO, ITEM_ID) VALUES('The value in field 5/3 must be the same as the value in field 18 02 000 000 on the declaration.', 'EN',TO_TIMESTAMP('2020-01-01 00:00:00', 'YYYY-MM-DD HH24:MI:SS'), null, (SELECT id FROM codelist_items CI WHERE ITEMCODE = 'DK2027' AND CODELIST_ID = (SELECT id FROM codelists WHERE CODELISTKEY = '10249'))) ON CONFLICT (item_id, langcode, valid_to) DO UPDATE SET valid_from=EXCLUDED.valid_from, description=EXCLUDED.description;</v>
      </c>
      <c r="Q1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9" s="10" t="str">
        <v>/*INSERT INTO PUBLIC.labels_codelist_items (DESCRIPTION, langcode, VALID_FROM, VALID_TO, ITEM_ID) VALUES('Værdien angivet i felt 5/3 skal matche værdien angivet i felt 18 02 000 000 på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9" s="10" t="str">
        <v>/*INSERT INTO PUBLIC.labels_codelist_items (DESCRIPTION, langcode, VALID_FROM, VALID_TO, ITEM_ID) VALUES('The value in field 5/3 must be the same as the value in field 18 02 000 000 on the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0" spans="1:19" ht="409.5" x14ac:dyDescent="0.25">
      <c r="A20" t="str">
        <v>INSERT INTO public.codelist_item (item_code, uieditable, valid_from, valid_to, codelist_id) VALUES('DK11048', false, to_timestamp('2020-01-01 00:00:00', 'YYYY-MM-DD HH24:MI:SS'), null, (SELECT id FROM codelist WHERE CODELIST_KEY = '10080')) ON CONFLICT (codelist_id, item_code) DO UPDATE SET valid_from=EXCLUDED.valid_from, valid_to=EXCLUDED.valid_to;</v>
      </c>
      <c r="C20" t="str">
        <v>INSERT INTO PUBLIC.CODELIST_ITEM_LABEL (DESCRIPTION, VALID_FROM, VALID_TO, ITEM_ID, LANGUAGE_ID) VALUES('The total value of the declaration must be above 0', TO_TIMESTAMP('2020-01-01 00:00:00', 'YYYY-MM-DD HH24:MI:SS'), null, (SELECT id FROM CODELIST_ITEM CI WHERE ITEM_CODE = 'DK11048' AND CODELIST_ID = (SELECT id FROM codelist WHERE CODELIST_KEY = '10080')), 1);</v>
      </c>
      <c r="D20" t="str">
        <v>INSERT INTO public.codelist_item (item_code, uieditable, valid_from, valid_to, codelist_id) VALUES('DK11048', false, to_timestamp('2020-01-01 00:00:00', 'YYYY-MM-DD HH24:MI:SS'), null, (SELECT id FROM codelist WHERE CODELIST_KEY = '10040')) ON CONFLICT (codelist_id, item_code) DO UPDATE SET valid_from=EXCLUDED.valid_from, valid_to=EXCLUDED.valid_to;</v>
      </c>
      <c r="E20" t="str">
        <v>INSERT INTO PUBLIC.CODELIST_ITEM_LABEL (DESCRIPTION, VALID_FROM, VALID_TO, ITEM_ID, LANGUAGE_ID) VALUES('Den samlede værdi for angivelsen skal være over 0.', TO_TIMESTAMP('2020-01-01 00:00:00', 'YYYY-MM-DD HH24:MI:SS'), null, (SELECT id FROM CODELIST_ITEM CI WHERE ITEM_CODE = 'DK11048' AND CODELIST_ID = (SELECT id FROM codelist WHERE CODELIST_KEY = '10040')), 3);</v>
      </c>
      <c r="F20" t="str">
        <v>INSERT INTO PUBLIC.CODELIST_ITEM_LABEL (DESCRIPTION, VALID_FROM, VALID_TO, ITEM_ID, LANGUAGE_ID) VALUES('The total value of the declaration must be above 0', TO_TIMESTAMP('2020-01-01 00:00:00', 'YYYY-MM-DD HH24:MI:SS'), null, (SELECT id FROM CODELIST_ITEM CI WHERE ITEM_CODE = 'DK11048' AND CODELIST_ID = (SELECT id FROM codelist WHERE CODELIST_KEY = '10040')), 1);</v>
      </c>
      <c r="G2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0" t="str">
        <v>/*INSERT INTO PUBLIC.CODELIST_ITEM_LABEL (DESCRIPTION, VALID_FROM, VALID_TO, ITEM_ID, LANGUAGE_ID) VALUES('Den samlede værdi for angivelsen skal være over 0.', TO_TIMESTAMP('2020-01-01 00:00:00', 'YYYY-MM-DD HH24:MI:SS'), null, (SELECT id FROM CODELIST_ITEM CI WHERE ITEM_CODE = '' AND CODELIST_ID = (SELECT id FROM codelist WHERE CODELIST_KEY = '10075')), 3);*/</v>
      </c>
      <c r="I20" t="str">
        <v>/*INSERT INTO PUBLIC.CODELIST_ITEM_LABEL (DESCRIPTION, VALID_FROM, VALID_TO, ITEM_ID, LANGUAGE_ID) VALUES('The total value of the declaration must be above 0', TO_TIMESTAMP('2020-01-01 00:00:00', 'YYYY-MM-DD HH24:MI:SS'), null, (SELECT id FROM CODELIST_ITEM CI WHERE ITEM_CODE = '' AND CODELIST_ID = (SELECT id FROM codelist WHERE CODELIST_KEY = '10075')), 1);*/</v>
      </c>
      <c r="J2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0" t="str">
        <v>/*INSERT INTO PUBLIC.CODELIST_ITEM_LABEL (DESCRIPTION, VALID_FROM, VALID_TO, ITEM_ID, LANGUAGE_ID) VALUES('Den samlede værdi for angivelsen skal være over 0.', TO_TIMESTAMP('2020-01-01 00:00:00', 'YYYY-MM-DD HH24:MI:SS'), null, (SELECT id FROM CODELIST_ITEM CI WHERE ITEM_CODE = '' AND CODELIST_ID = (SELECT id FROM codelist WHERE CODELIST_KEY = '10040')), 3);*/</v>
      </c>
      <c r="L20" s="10" t="str">
        <v>/*INSERT INTO PUBLIC.CODELIST_ITEM_LABEL (DESCRIPTION, VALID_FROM, VALID_TO, ITEM_ID, LANGUAGE_ID) VALUES('The total value of the declaration must be above 0', TO_TIMESTAMP('2020-01-01 00:00:00', 'YYYY-MM-DD HH24:MI:SS'), null, (SELECT id FROM CODELIST_ITEM CI WHERE ITEM_CODE = '' AND CODELIST_ID = (SELECT id FROM codelist WHERE CODELIST_KEY = '10040')), 1);*/</v>
      </c>
      <c r="N20" s="10" t="str">
        <v>INSERT INTO public.codelist_items (itemcode, valid_from, valid_to, codelist_id, extensions_id) VALUES('DK11048', to_timestamp('2020-01-01 00:00:00', 'YYYY-MM-DD HH24:MI:SS'), null, (SELECT id FROM codelists WHERE CODELISTKEY = '10249'), null) ON CONFLICT (codelist_id, itemcode) DO UPDATE SET valid_from=EXCLUDED.valid_from, valid_to=EXCLUDED.valid_to;</v>
      </c>
      <c r="O20" s="10" t="str">
        <v>INSERT INTO PUBLIC.labels_codelist_items (DESCRIPTION, langcode, VALID_FROM, VALID_TO, ITEM_ID) VALUES('Den samlede værdi for angivelsen skal være over 0.', 'DA',TO_TIMESTAMP('2020-01-01 00:00:00', 'YYYY-MM-DD HH24:MI:SS'), null, (SELECT id FROM codelist_items CI WHERE ITEMCODE = 'DK11048' AND CODELIST_ID = (SELECT id FROM codelists WHERE CODELISTKEY = '10249'))) ON CONFLICT (item_id, langcode, valid_to) DO UPDATE SET valid_from=EXCLUDED.valid_from, description=EXCLUDED.description;</v>
      </c>
      <c r="P20" s="10" t="str">
        <v>INSERT INTO PUBLIC.labels_codelist_items (DESCRIPTION, langcode, VALID_FROM, VALID_TO, ITEM_ID) VALUES('The total value of the declaration must be above 0', 'EN',TO_TIMESTAMP('2020-01-01 00:00:00', 'YYYY-MM-DD HH24:MI:SS'), null, (SELECT id FROM codelist_items CI WHERE ITEMCODE = 'DK11048' AND CODELIST_ID = (SELECT id FROM codelists WHERE CODELISTKEY = '10249'))) ON CONFLICT (item_id, langcode, valid_to) DO UPDATE SET valid_from=EXCLUDED.valid_from, description=EXCLUDED.description;</v>
      </c>
      <c r="Q2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0" s="10" t="str">
        <v>/*INSERT INTO PUBLIC.labels_codelist_items (DESCRIPTION, langcode, VALID_FROM, VALID_TO, ITEM_ID) VALUES('Den samlede værdi for angivelsen skal være over 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0" s="10" t="str">
        <v>/*INSERT INTO PUBLIC.labels_codelist_items (DESCRIPTION, langcode, VALID_FROM, VALID_TO, ITEM_ID) VALUES('The total value of the declaration must be above 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 spans="1:19" ht="409.5" x14ac:dyDescent="0.25">
      <c r="A21" t="str">
        <v>/*INSERT INTO public.codelist_item (item_code, uieditable, valid_from, valid_to, codelist_id) VALUES('DK2164', false, to_timestamp('2020-01-01 00:00:00', 'YYYY-MM-DD HH24:MI:SS'), null, (SELECT id FROM codelist WHERE CODELIST_KEY = '')) ON CONFLICT (codelist_id, item_code) DO UPDATE SET valid_from=EXCLUDED.valid_from, valid_to=EXCLUDED.valid_to;*/</v>
      </c>
      <c r="C21" t="str">
        <v>/*INSERT INTO PUBLIC.CODELIST_ITEM_LABEL (DESCRIPTION, VALID_FROM, VALID_TO, ITEM_ID, LANGUAGE_ID) VALUES('The total sum of the tax type filled out in VIII/8 "Duty type" is greater than the calculated sum of the same tax type on the declaration', TO_TIMESTAMP('2020-01-01 00:00:00', 'YYYY-MM-DD HH24:MI:SS'), null, (SELECT id FROM CODELIST_ITEM CI WHERE ITEM_CODE = 'DK2164' AND CODELIST_ID = (SELECT id FROM codelist WHERE CODELIST_KEY = '')), 1);*/</v>
      </c>
      <c r="D21" t="str">
        <v>/*INSERT INTO public.codelist_item (item_code, uieditable, valid_from, valid_to, codelist_id) VALUES('DK2164', false, to_timestamp('2020-01-01 00:00:00', 'YYYY-MM-DD HH24:MI:SS'), null, (SELECT id FROM codelist WHERE CODELIST_KEY = '10040')) ON CONFLICT (codelist_id, item_code) DO UPDATE SET valid_from=EXCLUDED.valid_from, valid_to=EXCLUDED.valid_to;*/</v>
      </c>
      <c r="E21" t="str">
        <v>/*INSERT INTO PUBLIC.CODELIST_ITEM_LABEL (DESCRIPTION, VALID_FROM, VALID_TO, ITEM_ID, LANGUAGE_ID) VALUES('Det samlede beløb for afgiftsarten udfyldt i dataelement VIII/8 "Type import- eller eksportafgiftsbeløb" er højere end det udregnede beløb for samme afgiftsart i angivelsen', TO_TIMESTAMP('2020-01-01 00:00:00', 'YYYY-MM-DD HH24:MI:SS'), null, (SELECT id FROM CODELIST_ITEM CI WHERE ITEM_CODE = 'DK2164' AND CODELIST_ID = (SELECT id FROM codelist WHERE CODELIST_KEY = '10040')), 3);*/</v>
      </c>
      <c r="F21" t="str">
        <v>/*INSERT INTO PUBLIC.CODELIST_ITEM_LABEL (DESCRIPTION, VALID_FROM, VALID_TO, ITEM_ID, LANGUAGE_ID) VALUES('The total sum of the tax type filled out in VIII/8 "Duty type" is greater than the calculated sum of the same tax type on the declaration', TO_TIMESTAMP('2020-01-01 00:00:00', 'YYYY-MM-DD HH24:MI:SS'), null, (SELECT id FROM CODELIST_ITEM CI WHERE ITEM_CODE = 'DK2164' AND CODELIST_ID = (SELECT id FROM codelist WHERE CODELIST_KEY = '10040')), 1);*/</v>
      </c>
      <c r="G2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1" t="str">
        <v>/*INSERT INTO PUBLIC.CODELIST_ITEM_LABEL (DESCRIPTION, VALID_FROM, VALID_TO, ITEM_ID, LANGUAGE_ID) VALUES('Det samlede beløb for afgiftsarten udfyldt i dataelement VIII/8 "Type import- eller eksportafgiftsbeløb" er højere end det udregnede beløb for samme afgiftsart i angivelsen', TO_TIMESTAMP('2020-01-01 00:00:00', 'YYYY-MM-DD HH24:MI:SS'), null, (SELECT id FROM CODELIST_ITEM CI WHERE ITEM_CODE = '' AND CODELIST_ID = (SELECT id FROM codelist WHERE CODELIST_KEY = '')), 3);*/</v>
      </c>
      <c r="I21" t="str">
        <v>/*INSERT INTO PUBLIC.CODELIST_ITEM_LABEL (DESCRIPTION, VALID_FROM, VALID_TO, ITEM_ID, LANGUAGE_ID) VALUES('The total sum of the tax type filled out in VIII/8 "Duty type" is greater than the calculated sum of the same tax type on the declaration', TO_TIMESTAMP('2020-01-01 00:00:00', 'YYYY-MM-DD HH24:MI:SS'), null, (SELECT id FROM CODELIST_ITEM CI WHERE ITEM_CODE = '' AND CODELIST_ID = (SELECT id FROM codelist WHERE CODELIST_KEY = '')), 1);*/</v>
      </c>
      <c r="J2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 t="str">
        <v>/*INSERT INTO PUBLIC.CODELIST_ITEM_LABEL (DESCRIPTION, VALID_FROM, VALID_TO, ITEM_ID, LANGUAGE_ID) VALUES('Det samlede beløb for afgiftsarten udfyldt i dataelement VIII/8 "Type import- eller eksportafgiftsbeløb" er højere end det udregnede beløb for samme afgiftsart i angivelsen', TO_TIMESTAMP('2020-01-01 00:00:00', 'YYYY-MM-DD HH24:MI:SS'), null, (SELECT id FROM CODELIST_ITEM CI WHERE ITEM_CODE = '' AND CODELIST_ID = (SELECT id FROM codelist WHERE CODELIST_KEY = '10040')), 3);*/</v>
      </c>
      <c r="L21" s="10" t="str">
        <v>/*INSERT INTO PUBLIC.CODELIST_ITEM_LABEL (DESCRIPTION, VALID_FROM, VALID_TO, ITEM_ID, LANGUAGE_ID) VALUES('The total sum of the tax type filled out in VIII/8 "Duty type" is greater than the calculated sum of the same tax type on the declaration', TO_TIMESTAMP('2020-01-01 00:00:00', 'YYYY-MM-DD HH24:MI:SS'), null, (SELECT id FROM CODELIST_ITEM CI WHERE ITEM_CODE = '' AND CODELIST_ID = (SELECT id FROM codelist WHERE CODELIST_KEY = '10040')), 1);*/</v>
      </c>
      <c r="N21" s="10" t="str">
        <v>/*INSERT INTO public.codelist_items (itemcode, valid_from, valid_to, codelist_id, extensions_id) VALUES('DK2164', to_timestamp('2020-01-01 00:00:00', 'YYYY-MM-DD HH24:MI:SS'), null, (SELECT id FROM codelists WHERE CODELISTKEY = '10249'), null) ON CONFLICT (codelist_id, itemcode) DO UPDATE SET valid_from=EXCLUDED.valid_from, valid_to=EXCLUDED.valid_to;*/</v>
      </c>
      <c r="O21" s="10" t="str">
        <v>/*INSERT INTO PUBLIC.labels_codelist_items (DESCRIPTION, langcode, VALID_FROM, VALID_TO, ITEM_ID) VALUES('Det samlede beløb for afgiftsarten udfyldt i dataelement VIII/8 "Type import- eller eksportafgiftsbeløb" er højere end det udregnede beløb for samme afgiftsart i angivelsen', 'DA',TO_TIMESTAMP('2020-01-01 00:00:00', 'YYYY-MM-DD HH24:MI:SS'), null, (SELECT id FROM codelist_items CI WHERE ITEMCODE = 'DK2164' AND CODELIST_ID = (SELECT id FROM codelists WHERE CODELISTKEY = '10249'))) ON CONFLICT (item_id, langcode, valid_to) DO UPDATE SET valid_from=EXCLUDED.valid_from, description=EXCLUDED.description;*/</v>
      </c>
      <c r="P21" s="10" t="str">
        <v>/*INSERT INTO PUBLIC.labels_codelist_items (DESCRIPTION, langcode, VALID_FROM, VALID_TO, ITEM_ID) VALUES('The total sum of the tax type filled out in VIII/8 "Duty type" is greater than the calculated sum of the same tax type on the declaration', 'EN',TO_TIMESTAMP('2020-01-01 00:00:00', 'YYYY-MM-DD HH24:MI:SS'), null, (SELECT id FROM codelist_items CI WHERE ITEMCODE = 'DK2164' AND CODELIST_ID = (SELECT id FROM codelists WHERE CODELISTKEY = '10249'))) ON CONFLICT (item_id, langcode, valid_to) DO UPDATE SET valid_from=EXCLUDED.valid_from, description=EXCLUDED.description;*/</v>
      </c>
      <c r="Q2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 s="10" t="str">
        <v>/*INSERT INTO PUBLIC.labels_codelist_items (DESCRIPTION, langcode, VALID_FROM, VALID_TO, ITEM_ID) VALUES('Det samlede beløb for afgiftsarten udfyldt i dataelement VIII/8 "Type import- eller eksportafgiftsbeløb" er højere end det udregnede beløb for samme afgiftsart i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 s="10" t="str">
        <v>/*INSERT INTO PUBLIC.labels_codelist_items (DESCRIPTION, langcode, VALID_FROM, VALID_TO, ITEM_ID) VALUES('The total sum of the tax type filled out in VIII/8 "Duty type" is greater than the calculated sum of the same tax type on the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2" spans="1:19" ht="409.5" x14ac:dyDescent="0.25">
      <c r="A22" t="str">
        <v>INSERT INTO public.codelist_item (item_code, uieditable, valid_from, valid_to, codelist_id) VALUES('DK1076', false, to_timestamp('2020-01-01 00:00:00', 'YYYY-MM-DD HH24:MI:SS'), null, (SELECT id FROM codelist WHERE CODELIST_KEY = '10080')) ON CONFLICT (codelist_id, item_code) DO UPDATE SET valid_from=EXCLUDED.valid_from, valid_to=EXCLUDED.valid_to;</v>
      </c>
      <c r="C22" t="str">
        <v>INSERT INTO PUBLIC.CODELIST_ITEM_LABEL (DESCRIPTION, VALID_FROM, VALID_TO, ITEM_ID, LANGUAGE_ID) VALUES('The specified country code does not exist in the reference list of possible country codes.', TO_TIMESTAMP('2020-01-01 00:00:00', 'YYYY-MM-DD HH24:MI:SS'), null, (SELECT id FROM CODELIST_ITEM CI WHERE ITEM_CODE = 'DK1076' AND CODELIST_ID = (SELECT id FROM codelist WHERE CODELIST_KEY = '10080')), 1);</v>
      </c>
      <c r="D22" t="str">
        <v>INSERT INTO public.codelist_item (item_code, uieditable, valid_from, valid_to, codelist_id) VALUES('DK1076', false, to_timestamp('2020-01-01 00:00:00', 'YYYY-MM-DD HH24:MI:SS'), null, (SELECT id FROM codelist WHERE CODELIST_KEY = '10040')) ON CONFLICT (codelist_id, item_code) DO UPDATE SET valid_from=EXCLUDED.valid_from, valid_to=EXCLUDED.valid_to;</v>
      </c>
      <c r="E22" t="str">
        <v>INSERT INTO PUBLIC.CODELIST_ITEM_LABEL (DESCRIPTION, VALID_FROM, VALID_TO, ITEM_ID, LANGUAGE_ID) VALUES('Den angivne landekode eksisterer ikke i referencelisten over mulige landekoder.', TO_TIMESTAMP('2020-01-01 00:00:00', 'YYYY-MM-DD HH24:MI:SS'), null, (SELECT id FROM CODELIST_ITEM CI WHERE ITEM_CODE = 'DK1076' AND CODELIST_ID = (SELECT id FROM codelist WHERE CODELIST_KEY = '10040')), 3);</v>
      </c>
      <c r="F22" t="str">
        <v>INSERT INTO PUBLIC.CODELIST_ITEM_LABEL (DESCRIPTION, VALID_FROM, VALID_TO, ITEM_ID, LANGUAGE_ID) VALUES('The specified country code does not exist in the reference list of possible country codes.', TO_TIMESTAMP('2020-01-01 00:00:00', 'YYYY-MM-DD HH24:MI:SS'), null, (SELECT id FROM CODELIST_ITEM CI WHERE ITEM_CODE = 'DK1076' AND CODELIST_ID = (SELECT id FROM codelist WHERE CODELIST_KEY = '10040')), 1);</v>
      </c>
      <c r="G22"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2" t="str">
        <v>/*INSERT INTO PUBLIC.CODELIST_ITEM_LABEL (DESCRIPTION, VALID_FROM, VALID_TO, ITEM_ID, LANGUAGE_ID) VALUES('Den angivne landekode eksisterer ikke i referencelisten over mulige landekoder.', TO_TIMESTAMP('2020-01-01 00:00:00', 'YYYY-MM-DD HH24:MI:SS'), null, (SELECT id FROM CODELIST_ITEM CI WHERE ITEM_CODE = '' AND CODELIST_ID = (SELECT id FROM codelist WHERE CODELIST_KEY = '10075')), 3);*/</v>
      </c>
      <c r="I22" t="str">
        <v>/*INSERT INTO PUBLIC.CODELIST_ITEM_LABEL (DESCRIPTION, VALID_FROM, VALID_TO, ITEM_ID, LANGUAGE_ID) VALUES('The specified country code does not exist in the reference list of possible country codes.', TO_TIMESTAMP('2020-01-01 00:00:00', 'YYYY-MM-DD HH24:MI:SS'), null, (SELECT id FROM CODELIST_ITEM CI WHERE ITEM_CODE = '' AND CODELIST_ID = (SELECT id FROM codelist WHERE CODELIST_KEY = '10075')), 1);*/</v>
      </c>
      <c r="J2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2" t="str">
        <v>/*INSERT INTO PUBLIC.CODELIST_ITEM_LABEL (DESCRIPTION, VALID_FROM, VALID_TO, ITEM_ID, LANGUAGE_ID) VALUES('Den angivne landekode eksisterer ikke i referencelisten over mulige landekoder.', TO_TIMESTAMP('2020-01-01 00:00:00', 'YYYY-MM-DD HH24:MI:SS'), null, (SELECT id FROM CODELIST_ITEM CI WHERE ITEM_CODE = '' AND CODELIST_ID = (SELECT id FROM codelist WHERE CODELIST_KEY = '10040')), 3);*/</v>
      </c>
      <c r="L22" s="10" t="str">
        <v>/*INSERT INTO PUBLIC.CODELIST_ITEM_LABEL (DESCRIPTION, VALID_FROM, VALID_TO, ITEM_ID, LANGUAGE_ID) VALUES('The specified country code does not exist in the reference list of possible country codes.', TO_TIMESTAMP('2020-01-01 00:00:00', 'YYYY-MM-DD HH24:MI:SS'), null, (SELECT id FROM CODELIST_ITEM CI WHERE ITEM_CODE = '' AND CODELIST_ID = (SELECT id FROM codelist WHERE CODELIST_KEY = '10040')), 1);*/</v>
      </c>
      <c r="N22" s="10" t="str">
        <v>INSERT INTO public.codelist_items (itemcode, valid_from, valid_to, codelist_id, extensions_id) VALUES('DK1076', to_timestamp('2020-01-01 00:00:00', 'YYYY-MM-DD HH24:MI:SS'), null, (SELECT id FROM codelists WHERE CODELISTKEY = '10249'), null) ON CONFLICT (codelist_id, itemcode) DO UPDATE SET valid_from=EXCLUDED.valid_from, valid_to=EXCLUDED.valid_to;</v>
      </c>
      <c r="O22" s="10" t="str">
        <v>INSERT INTO PUBLIC.labels_codelist_items (DESCRIPTION, langcode, VALID_FROM, VALID_TO, ITEM_ID) VALUES('Den angivne landekode eksisterer ikke i referencelisten over mulige landekoder.', 'DA',TO_TIMESTAMP('2020-01-01 00:00:00', 'YYYY-MM-DD HH24:MI:SS'), null, (SELECT id FROM codelist_items CI WHERE ITEMCODE = 'DK1076' AND CODELIST_ID = (SELECT id FROM codelists WHERE CODELISTKEY = '10249'))) ON CONFLICT (item_id, langcode, valid_to) DO UPDATE SET valid_from=EXCLUDED.valid_from, description=EXCLUDED.description;</v>
      </c>
      <c r="P22" s="10" t="str">
        <v>INSERT INTO PUBLIC.labels_codelist_items (DESCRIPTION, langcode, VALID_FROM, VALID_TO, ITEM_ID) VALUES('The specified country code does not exist in the reference list of possible country codes.', 'EN',TO_TIMESTAMP('2020-01-01 00:00:00', 'YYYY-MM-DD HH24:MI:SS'), null, (SELECT id FROM codelist_items CI WHERE ITEMCODE = 'DK1076' AND CODELIST_ID = (SELECT id FROM codelists WHERE CODELISTKEY = '10249'))) ON CONFLICT (item_id, langcode, valid_to) DO UPDATE SET valid_from=EXCLUDED.valid_from, description=EXCLUDED.description;</v>
      </c>
      <c r="Q2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2" s="10" t="str">
        <v>/*INSERT INTO PUBLIC.labels_codelist_items (DESCRIPTION, langcode, VALID_FROM, VALID_TO, ITEM_ID) VALUES('Den angivne landekode eksisterer ikke i referencelisten over mulige landekoder.',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2" s="10" t="str">
        <v>/*INSERT INTO PUBLIC.labels_codelist_items (DESCRIPTION, langcode, VALID_FROM, VALID_TO, ITEM_ID) VALUES('The specified country code does not exist in the reference list of possible country codes.',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3" spans="1:19" ht="409.5" x14ac:dyDescent="0.25">
      <c r="A23" t="str">
        <v>INSERT INTO public.codelist_item (item_code, uieditable, valid_from, valid_to, codelist_id) VALUES('CWM10019', false, to_timestamp('2020-01-01 00:00:00', 'YYYY-MM-DD HH24:MI:SS'), null, (SELECT id FROM codelist WHERE CODELIST_KEY = '10080')) ON CONFLICT (codelist_id, item_code) DO UPDATE SET valid_from=EXCLUDED.valid_from, valid_to=EXCLUDED.valid_to;</v>
      </c>
      <c r="C23" t="str">
        <v>INSERT INTO PUBLIC.CODELIST_ITEM_LABEL (DESCRIPTION, VALID_FROM, VALID_TO, ITEM_ID, LANGUAGE_ID) VALUES('The referred declaration must be in accepted or released state', TO_TIMESTAMP('2020-01-01 00:00:00', 'YYYY-MM-DD HH24:MI:SS'), null, (SELECT id FROM CODELIST_ITEM CI WHERE ITEM_CODE = 'CWM10019' AND CODELIST_ID = (SELECT id FROM codelist WHERE CODELIST_KEY = '10080')), 1);</v>
      </c>
      <c r="D23" t="str">
        <v>INSERT INTO public.codelist_item (item_code, uieditable, valid_from, valid_to, codelist_id) VALUES('CWM10019', false, to_timestamp('2020-01-01 00:00:00', 'YYYY-MM-DD HH24:MI:SS'), null, (SELECT id FROM codelist WHERE CODELIST_KEY = '10040')) ON CONFLICT (codelist_id, item_code) DO UPDATE SET valid_from=EXCLUDED.valid_from, valid_to=EXCLUDED.valid_to;</v>
      </c>
      <c r="E23" t="str">
        <v>INSERT INTO PUBLIC.CODELIST_ITEM_LABEL (DESCRIPTION, VALID_FROM, VALID_TO, ITEM_ID, LANGUAGE_ID) VALUES('Den referede angivelsen skal være enten accepteret eller frigivet', TO_TIMESTAMP('2020-01-01 00:00:00', 'YYYY-MM-DD HH24:MI:SS'), null, (SELECT id FROM CODELIST_ITEM CI WHERE ITEM_CODE = 'CWM10019' AND CODELIST_ID = (SELECT id FROM codelist WHERE CODELIST_KEY = '10040')), 3);</v>
      </c>
      <c r="F23" t="str">
        <v>INSERT INTO PUBLIC.CODELIST_ITEM_LABEL (DESCRIPTION, VALID_FROM, VALID_TO, ITEM_ID, LANGUAGE_ID) VALUES('The referred declaration must be in accepted or released state', TO_TIMESTAMP('2020-01-01 00:00:00', 'YYYY-MM-DD HH24:MI:SS'), null, (SELECT id FROM CODELIST_ITEM CI WHERE ITEM_CODE = 'CWM10019' AND CODELIST_ID = (SELECT id FROM codelist WHERE CODELIST_KEY = '10040')), 1);</v>
      </c>
      <c r="G2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3" t="str">
        <v>/*INSERT INTO PUBLIC.CODELIST_ITEM_LABEL (DESCRIPTION, VALID_FROM, VALID_TO, ITEM_ID, LANGUAGE_ID) VALUES('Den referede angivelsen skal være enten accepteret eller frigivet', TO_TIMESTAMP('2020-01-01 00:00:00', 'YYYY-MM-DD HH24:MI:SS'), null, (SELECT id FROM CODELIST_ITEM CI WHERE ITEM_CODE = '' AND CODELIST_ID = (SELECT id FROM codelist WHERE CODELIST_KEY = '')), 3);*/</v>
      </c>
      <c r="I23" t="str">
        <v>/*INSERT INTO PUBLIC.CODELIST_ITEM_LABEL (DESCRIPTION, VALID_FROM, VALID_TO, ITEM_ID, LANGUAGE_ID) VALUES('The referred declaration must be in accepted or released state', TO_TIMESTAMP('2020-01-01 00:00:00', 'YYYY-MM-DD HH24:MI:SS'), null, (SELECT id FROM CODELIST_ITEM CI WHERE ITEM_CODE = '' AND CODELIST_ID = (SELECT id FROM codelist WHERE CODELIST_KEY = '')), 1);*/</v>
      </c>
      <c r="J2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3" t="str">
        <v>/*INSERT INTO PUBLIC.CODELIST_ITEM_LABEL (DESCRIPTION, VALID_FROM, VALID_TO, ITEM_ID, LANGUAGE_ID) VALUES('Den referede angivelsen skal være enten accepteret eller frigivet', TO_TIMESTAMP('2020-01-01 00:00:00', 'YYYY-MM-DD HH24:MI:SS'), null, (SELECT id FROM CODELIST_ITEM CI WHERE ITEM_CODE = '' AND CODELIST_ID = (SELECT id FROM codelist WHERE CODELIST_KEY = '10040')), 3);*/</v>
      </c>
      <c r="L23" s="10" t="str">
        <v>/*INSERT INTO PUBLIC.CODELIST_ITEM_LABEL (DESCRIPTION, VALID_FROM, VALID_TO, ITEM_ID, LANGUAGE_ID) VALUES('The referred declaration must be in accepted or released state', TO_TIMESTAMP('2020-01-01 00:00:00', 'YYYY-MM-DD HH24:MI:SS'), null, (SELECT id FROM CODELIST_ITEM CI WHERE ITEM_CODE = '' AND CODELIST_ID = (SELECT id FROM codelist WHERE CODELIST_KEY = '10040')), 1);*/</v>
      </c>
      <c r="N23" s="10" t="str">
        <v>INSERT INTO public.codelist_items (itemcode, valid_from, valid_to, codelist_id, extensions_id) VALUES('CWM10019', to_timestamp('2020-01-01 00:00:00', 'YYYY-MM-DD HH24:MI:SS'), null, (SELECT id FROM codelists WHERE CODELISTKEY = '10249'), null) ON CONFLICT (codelist_id, itemcode) DO UPDATE SET valid_from=EXCLUDED.valid_from, valid_to=EXCLUDED.valid_to;</v>
      </c>
      <c r="O23" s="10" t="str">
        <v>INSERT INTO PUBLIC.labels_codelist_items (DESCRIPTION, langcode, VALID_FROM, VALID_TO, ITEM_ID) VALUES('Den referede angivelsen skal være enten accepteret eller frigivet', 'DA',TO_TIMESTAMP('2020-01-01 00:00:00', 'YYYY-MM-DD HH24:MI:SS'), null, (SELECT id FROM codelist_items CI WHERE ITEMCODE = 'CWM10019' AND CODELIST_ID = (SELECT id FROM codelists WHERE CODELISTKEY = '10249'))) ON CONFLICT (item_id, langcode, valid_to) DO UPDATE SET valid_from=EXCLUDED.valid_from, description=EXCLUDED.description;</v>
      </c>
      <c r="P23" s="10" t="str">
        <v>INSERT INTO PUBLIC.labels_codelist_items (DESCRIPTION, langcode, VALID_FROM, VALID_TO, ITEM_ID) VALUES('The referred declaration must be in accepted or released state', 'EN',TO_TIMESTAMP('2020-01-01 00:00:00', 'YYYY-MM-DD HH24:MI:SS'), null, (SELECT id FROM codelist_items CI WHERE ITEMCODE = 'CWM10019' AND CODELIST_ID = (SELECT id FROM codelists WHERE CODELISTKEY = '10249'))) ON CONFLICT (item_id, langcode, valid_to) DO UPDATE SET valid_from=EXCLUDED.valid_from, description=EXCLUDED.description;</v>
      </c>
      <c r="Q2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3" s="10" t="str">
        <v>/*INSERT INTO PUBLIC.labels_codelist_items (DESCRIPTION, langcode, VALID_FROM, VALID_TO, ITEM_ID) VALUES('Den referede angivelsen skal være enten accepteret eller frigivet',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3" s="10" t="str">
        <v>/*INSERT INTO PUBLIC.labels_codelist_items (DESCRIPTION, langcode, VALID_FROM, VALID_TO, ITEM_ID) VALUES('The referred declaration must be in accepted or released state',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4" spans="1:19" ht="409.5" x14ac:dyDescent="0.25">
      <c r="A24" t="str">
        <v>INSERT INTO public.codelist_item (item_code, uieditable, valid_from, valid_to, codelist_id) VALUES('DK2157', false, to_timestamp('2020-01-01 00:00:00', 'YYYY-MM-DD HH24:MI:SS'), null, (SELECT id FROM codelist WHERE CODELIST_KEY = '10080')) ON CONFLICT (codelist_id, item_code) DO UPDATE SET valid_from=EXCLUDED.valid_from, valid_to=EXCLUDED.valid_to;</v>
      </c>
      <c r="C24" t="str">
        <v>INSERT INTO PUBLIC.CODELIST_ITEM_LABEL (DESCRIPTION, VALID_FROM, VALID_TO, ITEM_ID, LANGUAGE_ID) VALUES('The MRN on the invalidation application must refer to a standard declaration which has been accepted or released.', TO_TIMESTAMP('2020-01-01 00:00:00', 'YYYY-MM-DD HH24:MI:SS'), null, (SELECT id FROM CODELIST_ITEM CI WHERE ITEM_CODE = 'DK2157' AND CODELIST_ID = (SELECT id FROM codelist WHERE CODELIST_KEY = '10080')), 1);</v>
      </c>
      <c r="D24" t="str">
        <v>INSERT INTO public.codelist_item (item_code, uieditable, valid_from, valid_to, codelist_id) VALUES('DK2157', false, to_timestamp('2020-01-01 00:00:00', 'YYYY-MM-DD HH24:MI:SS'), null, (SELECT id FROM codelist WHERE CODELIST_KEY = '10040')) ON CONFLICT (codelist_id, item_code) DO UPDATE SET valid_from=EXCLUDED.valid_from, valid_to=EXCLUDED.valid_to;</v>
      </c>
      <c r="E24" t="str">
        <v>INSERT INTO PUBLIC.CODELIST_ITEM_LABEL (DESCRIPTION, VALID_FROM, VALID_TO, ITEM_ID, LANGUAGE_ID) VALUES('MRN''et på ugyldiggørelsesblanketten skal svare til en standard angivelse, der er accepteret eller varerne er frigivet.', TO_TIMESTAMP('2020-01-01 00:00:00', 'YYYY-MM-DD HH24:MI:SS'), null, (SELECT id FROM CODELIST_ITEM CI WHERE ITEM_CODE = 'DK2157' AND CODELIST_ID = (SELECT id FROM codelist WHERE CODELIST_KEY = '10040')), 3);</v>
      </c>
      <c r="F24" t="str">
        <v>INSERT INTO PUBLIC.CODELIST_ITEM_LABEL (DESCRIPTION, VALID_FROM, VALID_TO, ITEM_ID, LANGUAGE_ID) VALUES('The MRN on the invalidation application must refer to a standard declaration which has been accepted or released.', TO_TIMESTAMP('2020-01-01 00:00:00', 'YYYY-MM-DD HH24:MI:SS'), null, (SELECT id FROM CODELIST_ITEM CI WHERE ITEM_CODE = 'DK2157' AND CODELIST_ID = (SELECT id FROM codelist WHERE CODELIST_KEY = '10040')), 1);</v>
      </c>
      <c r="G2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4" t="str">
        <v>/*INSERT INTO PUBLIC.CODELIST_ITEM_LABEL (DESCRIPTION, VALID_FROM, VALID_TO, ITEM_ID, LANGUAGE_ID) VALUES('MRN''et på ugyldiggørelsesblanketten skal svare til en standard angivelse, der er accepteret eller varerne er frigivet.', TO_TIMESTAMP('2020-01-01 00:00:00', 'YYYY-MM-DD HH24:MI:SS'), null, (SELECT id FROM CODELIST_ITEM CI WHERE ITEM_CODE = '' AND CODELIST_ID = (SELECT id FROM codelist WHERE CODELIST_KEY = '')), 3);*/</v>
      </c>
      <c r="I24" t="str">
        <v>/*INSERT INTO PUBLIC.CODELIST_ITEM_LABEL (DESCRIPTION, VALID_FROM, VALID_TO, ITEM_ID, LANGUAGE_ID) VALUES('The MRN on the invalidation application must refer to a standard declaration which has been accepted or released.', TO_TIMESTAMP('2020-01-01 00:00:00', 'YYYY-MM-DD HH24:MI:SS'), null, (SELECT id FROM CODELIST_ITEM CI WHERE ITEM_CODE = '' AND CODELIST_ID = (SELECT id FROM codelist WHERE CODELIST_KEY = '')), 1);*/</v>
      </c>
      <c r="J2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4" t="str">
        <v>/*INSERT INTO PUBLIC.CODELIST_ITEM_LABEL (DESCRIPTION, VALID_FROM, VALID_TO, ITEM_ID, LANGUAGE_ID) VALUES('MRN''et på ugyldiggørelsesblanketten skal svare til en standard angivelse, der er accepteret eller varerne er frigivet.', TO_TIMESTAMP('2020-01-01 00:00:00', 'YYYY-MM-DD HH24:MI:SS'), null, (SELECT id FROM CODELIST_ITEM CI WHERE ITEM_CODE = '' AND CODELIST_ID = (SELECT id FROM codelist WHERE CODELIST_KEY = '10040')), 3);*/</v>
      </c>
      <c r="L24" s="10" t="str">
        <v>/*INSERT INTO PUBLIC.CODELIST_ITEM_LABEL (DESCRIPTION, VALID_FROM, VALID_TO, ITEM_ID, LANGUAGE_ID) VALUES('The MRN on the invalidation application must refer to a standard declaration which has been accepted or released.', TO_TIMESTAMP('2020-01-01 00:00:00', 'YYYY-MM-DD HH24:MI:SS'), null, (SELECT id FROM CODELIST_ITEM CI WHERE ITEM_CODE = '' AND CODELIST_ID = (SELECT id FROM codelist WHERE CODELIST_KEY = '10040')), 1);*/</v>
      </c>
      <c r="N24" s="10" t="str">
        <v>INSERT INTO public.codelist_items (itemcode, valid_from, valid_to, codelist_id, extensions_id) VALUES('DK2157', to_timestamp('2020-01-01 00:00:00', 'YYYY-MM-DD HH24:MI:SS'), null, (SELECT id FROM codelists WHERE CODELISTKEY = '10249'), null) ON CONFLICT (codelist_id, itemcode) DO UPDATE SET valid_from=EXCLUDED.valid_from, valid_to=EXCLUDED.valid_to;</v>
      </c>
      <c r="O24" s="10" t="str">
        <v>INSERT INTO PUBLIC.labels_codelist_items (DESCRIPTION, langcode, VALID_FROM, VALID_TO, ITEM_ID) VALUES('MRN''et på ugyldiggørelsesblanketten skal svare til en standard angivelse, der er accepteret eller varerne er frigivet.', 'DA',TO_TIMESTAMP('2020-01-01 00:00:00', 'YYYY-MM-DD HH24:MI:SS'), null, (SELECT id FROM codelist_items CI WHERE ITEMCODE = 'DK2157' AND CODELIST_ID = (SELECT id FROM codelists WHERE CODELISTKEY = '10249'))) ON CONFLICT (item_id, langcode, valid_to) DO UPDATE SET valid_from=EXCLUDED.valid_from, description=EXCLUDED.description;</v>
      </c>
      <c r="P24" s="10" t="str">
        <v>INSERT INTO PUBLIC.labels_codelist_items (DESCRIPTION, langcode, VALID_FROM, VALID_TO, ITEM_ID) VALUES('The MRN on the invalidation application must refer to a standard declaration which has been accepted or released.', 'EN',TO_TIMESTAMP('2020-01-01 00:00:00', 'YYYY-MM-DD HH24:MI:SS'), null, (SELECT id FROM codelist_items CI WHERE ITEMCODE = 'DK2157' AND CODELIST_ID = (SELECT id FROM codelists WHERE CODELISTKEY = '10249'))) ON CONFLICT (item_id, langcode, valid_to) DO UPDATE SET valid_from=EXCLUDED.valid_from, description=EXCLUDED.description;</v>
      </c>
      <c r="Q2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4" s="10" t="str">
        <v>/*INSERT INTO PUBLIC.labels_codelist_items (DESCRIPTION, langcode, VALID_FROM, VALID_TO, ITEM_ID) VALUES('MRN''et på ugyldiggørelsesblanketten skal svare til en standard angivelse, der er accepteret eller varerne er frigivet.',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4" s="10" t="str">
        <v>/*INSERT INTO PUBLIC.labels_codelist_items (DESCRIPTION, langcode, VALID_FROM, VALID_TO, ITEM_ID) VALUES('The MRN on the invalidation application must refer to a standard declaration which has been accepted or released.',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5" spans="1:19" ht="409.5" x14ac:dyDescent="0.25">
      <c r="A25" t="str">
        <v>/*INSERT INTO public.codelist_item (item_code, uieditable, valid_from, valid_to, codelist_id) VALUES('DK2165', false, to_timestamp('2020-01-01 00:00:00', 'YYYY-MM-DD HH24:MI:SS'), null, (SELECT id FROM codelist WHERE CODELIST_KEY = '')) ON CONFLICT (codelist_id, item_code) DO UPDATE SET valid_from=EXCLUDED.valid_from, valid_to=EXCLUDED.valid_to;*/</v>
      </c>
      <c r="C25" t="str">
        <v>/*INSERT INTO PUBLIC.CODELIST_ITEM_LABEL (DESCRIPTION, VALID_FROM, VALID_TO, ITEM_ID, LANGUAGE_ID) VALUES('The duty type filled out in VIII/8 "Duty type" does not correspond with any of the duty types on the declaration', TO_TIMESTAMP('2020-01-01 00:00:00', 'YYYY-MM-DD HH24:MI:SS'), null, (SELECT id FROM CODELIST_ITEM CI WHERE ITEM_CODE = 'DK2165' AND CODELIST_ID = (SELECT id FROM codelist WHERE CODELIST_KEY = '')), 1);*/</v>
      </c>
      <c r="D25" t="str">
        <v>/*INSERT INTO public.codelist_item (item_code, uieditable, valid_from, valid_to, codelist_id) VALUES('DK2165', false, to_timestamp('2020-01-01 00:00:00', 'YYYY-MM-DD HH24:MI:SS'), null, (SELECT id FROM codelist WHERE CODELIST_KEY = '10040')) ON CONFLICT (codelist_id, item_code) DO UPDATE SET valid_from=EXCLUDED.valid_from, valid_to=EXCLUDED.valid_to;*/</v>
      </c>
      <c r="E25" t="str">
        <v>/*INSERT INTO PUBLIC.CODELIST_ITEM_LABEL (DESCRIPTION, VALID_FROM, VALID_TO, ITEM_ID, LANGUAGE_ID) VALUES('Afgiftsarten udfyldt i dataelement VIII/8 "Type import- eller eksportafgiftsbeløb" stemmer ikke overens med nogen af afgiftsarterne på angivelsen', TO_TIMESTAMP('2020-01-01 00:00:00', 'YYYY-MM-DD HH24:MI:SS'), null, (SELECT id FROM CODELIST_ITEM CI WHERE ITEM_CODE = 'DK2165' AND CODELIST_ID = (SELECT id FROM codelist WHERE CODELIST_KEY = '10040')), 3);*/</v>
      </c>
      <c r="F25" t="str">
        <v>/*INSERT INTO PUBLIC.CODELIST_ITEM_LABEL (DESCRIPTION, VALID_FROM, VALID_TO, ITEM_ID, LANGUAGE_ID) VALUES('The duty type filled out in VIII/8 "Duty type" does not correspond with any of the duty types on the declaration', TO_TIMESTAMP('2020-01-01 00:00:00', 'YYYY-MM-DD HH24:MI:SS'), null, (SELECT id FROM CODELIST_ITEM CI WHERE ITEM_CODE = 'DK2165' AND CODELIST_ID = (SELECT id FROM codelist WHERE CODELIST_KEY = '10040')), 1);*/</v>
      </c>
      <c r="G2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5" t="str">
        <v>/*INSERT INTO PUBLIC.CODELIST_ITEM_LABEL (DESCRIPTION, VALID_FROM, VALID_TO, ITEM_ID, LANGUAGE_ID) VALUES('Afgiftsarten udfyldt i dataelement VIII/8 "Type import- eller eksportafgiftsbeløb" stemmer ikke overens med nogen af afgiftsarterne på angivelsen', TO_TIMESTAMP('2020-01-01 00:00:00', 'YYYY-MM-DD HH24:MI:SS'), null, (SELECT id FROM CODELIST_ITEM CI WHERE ITEM_CODE = '' AND CODELIST_ID = (SELECT id FROM codelist WHERE CODELIST_KEY = '')), 3);*/</v>
      </c>
      <c r="I25" t="str">
        <v>/*INSERT INTO PUBLIC.CODELIST_ITEM_LABEL (DESCRIPTION, VALID_FROM, VALID_TO, ITEM_ID, LANGUAGE_ID) VALUES('The duty type filled out in VIII/8 "Duty type" does not correspond with any of the duty types on the declaration', TO_TIMESTAMP('2020-01-01 00:00:00', 'YYYY-MM-DD HH24:MI:SS'), null, (SELECT id FROM CODELIST_ITEM CI WHERE ITEM_CODE = '' AND CODELIST_ID = (SELECT id FROM codelist WHERE CODELIST_KEY = '')), 1);*/</v>
      </c>
      <c r="J2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5" t="str">
        <v>/*INSERT INTO PUBLIC.CODELIST_ITEM_LABEL (DESCRIPTION, VALID_FROM, VALID_TO, ITEM_ID, LANGUAGE_ID) VALUES('Afgiftsarten udfyldt i dataelement VIII/8 "Type import- eller eksportafgiftsbeløb" stemmer ikke overens med nogen af afgiftsarterne på angivelsen', TO_TIMESTAMP('2020-01-01 00:00:00', 'YYYY-MM-DD HH24:MI:SS'), null, (SELECT id FROM CODELIST_ITEM CI WHERE ITEM_CODE = '' AND CODELIST_ID = (SELECT id FROM codelist WHERE CODELIST_KEY = '10040')), 3);*/</v>
      </c>
      <c r="L25" s="10" t="str">
        <v>/*INSERT INTO PUBLIC.CODELIST_ITEM_LABEL (DESCRIPTION, VALID_FROM, VALID_TO, ITEM_ID, LANGUAGE_ID) VALUES('The duty type filled out in VIII/8 "Duty type" does not correspond with any of the duty types on the declaration', TO_TIMESTAMP('2020-01-01 00:00:00', 'YYYY-MM-DD HH24:MI:SS'), null, (SELECT id FROM CODELIST_ITEM CI WHERE ITEM_CODE = '' AND CODELIST_ID = (SELECT id FROM codelist WHERE CODELIST_KEY = '10040')), 1);*/</v>
      </c>
      <c r="N25" s="10" t="str">
        <v>/*INSERT INTO public.codelist_items (itemcode, valid_from, valid_to, codelist_id, extensions_id) VALUES('DK2165', to_timestamp('2020-01-01 00:00:00', 'YYYY-MM-DD HH24:MI:SS'), null, (SELECT id FROM codelists WHERE CODELISTKEY = '10249'), null) ON CONFLICT (codelist_id, itemcode) DO UPDATE SET valid_from=EXCLUDED.valid_from, valid_to=EXCLUDED.valid_to;*/</v>
      </c>
      <c r="O25" s="10" t="str">
        <v>/*INSERT INTO PUBLIC.labels_codelist_items (DESCRIPTION, langcode, VALID_FROM, VALID_TO, ITEM_ID) VALUES('Afgiftsarten udfyldt i dataelement VIII/8 "Type import- eller eksportafgiftsbeløb" stemmer ikke overens med nogen af afgiftsarterne på angivelsen', 'DA',TO_TIMESTAMP('2020-01-01 00:00:00', 'YYYY-MM-DD HH24:MI:SS'), null, (SELECT id FROM codelist_items CI WHERE ITEMCODE = 'DK2165' AND CODELIST_ID = (SELECT id FROM codelists WHERE CODELISTKEY = '10249'))) ON CONFLICT (item_id, langcode, valid_to) DO UPDATE SET valid_from=EXCLUDED.valid_from, description=EXCLUDED.description;*/</v>
      </c>
      <c r="P25" s="10" t="str">
        <v>/*INSERT INTO PUBLIC.labels_codelist_items (DESCRIPTION, langcode, VALID_FROM, VALID_TO, ITEM_ID) VALUES('The duty type filled out in VIII/8 "Duty type" does not correspond with any of the duty types on the declaration', 'EN',TO_TIMESTAMP('2020-01-01 00:00:00', 'YYYY-MM-DD HH24:MI:SS'), null, (SELECT id FROM codelist_items CI WHERE ITEMCODE = 'DK2165' AND CODELIST_ID = (SELECT id FROM codelists WHERE CODELISTKEY = '10249'))) ON CONFLICT (item_id, langcode, valid_to) DO UPDATE SET valid_from=EXCLUDED.valid_from, description=EXCLUDED.description;*/</v>
      </c>
      <c r="Q2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5" s="10" t="str">
        <v>/*INSERT INTO PUBLIC.labels_codelist_items (DESCRIPTION, langcode, VALID_FROM, VALID_TO, ITEM_ID) VALUES('Afgiftsarten udfyldt i dataelement VIII/8 "Type import- eller eksportafgiftsbeløb" stemmer ikke overens med nogen af afgiftsarterne på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5" s="10" t="str">
        <v>/*INSERT INTO PUBLIC.labels_codelist_items (DESCRIPTION, langcode, VALID_FROM, VALID_TO, ITEM_ID) VALUES('The duty type filled out in VIII/8 "Duty type" does not correspond with any of the duty types on the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6" spans="1:19" ht="409.5" x14ac:dyDescent="0.25">
      <c r="A26" t="str">
        <v>INSERT INTO public.codelist_item (item_code, uieditable, valid_from, valid_to, codelist_id) VALUES('DK4004', false, to_timestamp('2020-01-01 00:00:00', 'YYYY-MM-DD HH24:MI:SS'), null, (SELECT id FROM codelist WHERE CODELIST_KEY = '10080')) ON CONFLICT (codelist_id, item_code) DO UPDATE SET valid_from=EXCLUDED.valid_from, valid_to=EXCLUDED.valid_to;</v>
      </c>
      <c r="C26" t="str">
        <v>INSERT INTO PUBLIC.CODELIST_ITEM_LABEL (DESCRIPTION, VALID_FROM, VALID_TO, ITEM_ID, LANGUAGE_ID) VALUES('The conversion of UN/LOCODE of data element 5/23 // 16 15 is not valid. Either the previous fields have not been deleted or the information has not been correctly specified in the location id field.', TO_TIMESTAMP('2020-01-01 00:00:00', 'YYYY-MM-DD HH24:MI:SS'), null, (SELECT id FROM CODELIST_ITEM CI WHERE ITEM_CODE = 'DK4004' AND CODELIST_ID = (SELECT id FROM codelist WHERE CODELIST_KEY = '10080')), 1);</v>
      </c>
      <c r="D26" t="str">
        <v>INSERT INTO public.codelist_item (item_code, uieditable, valid_from, valid_to, codelist_id) VALUES('DK4004', false, to_timestamp('2020-01-01 00:00:00', 'YYYY-MM-DD HH24:MI:SS'), null, (SELECT id FROM codelist WHERE CODELIST_KEY = '10040')) ON CONFLICT (codelist_id, item_code) DO UPDATE SET valid_from=EXCLUDED.valid_from, valid_to=EXCLUDED.valid_to;</v>
      </c>
      <c r="E26" t="str">
        <v>INSERT INTO PUBLIC.CODELIST_ITEM_LABEL (DESCRIPTION, VALID_FROM, VALID_TO, ITEM_ID, LANGUAGE_ID) VALUES('Konverteringen af UN/LOCODE i data element 5/23 // 16 15 er ikke gyldig. Enten er de tidligere felter ikke slettet eller informationen fra felterne er ikke korrekt angivet i lokations id-feltet.', TO_TIMESTAMP('2020-01-01 00:00:00', 'YYYY-MM-DD HH24:MI:SS'), null, (SELECT id FROM CODELIST_ITEM CI WHERE ITEM_CODE = 'DK4004' AND CODELIST_ID = (SELECT id FROM codelist WHERE CODELIST_KEY = '10040')), 3);</v>
      </c>
      <c r="F26" t="str">
        <v>INSERT INTO PUBLIC.CODELIST_ITEM_LABEL (DESCRIPTION, VALID_FROM, VALID_TO, ITEM_ID, LANGUAGE_ID) VALUES('The conversion of UN/LOCODE of data element 5/23 // 16 15 is not valid. Either the previous fields have not been deleted or the information has not been correctly specified in the location id field.', TO_TIMESTAMP('2020-01-01 00:00:00', 'YYYY-MM-DD HH24:MI:SS'), null, (SELECT id FROM CODELIST_ITEM CI WHERE ITEM_CODE = 'DK4004' AND CODELIST_ID = (SELECT id FROM codelist WHERE CODELIST_KEY = '10040')), 1);</v>
      </c>
      <c r="G2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6" t="str">
        <v>/*INSERT INTO PUBLIC.CODELIST_ITEM_LABEL (DESCRIPTION, VALID_FROM, VALID_TO, ITEM_ID, LANGUAGE_ID) VALUES('Konverteringen af UN/LOCODE i data element 5/23 // 16 15 er ikke gyldig. Enten er de tidligere felter ikke slettet eller informationen fra felterne er ikke korrekt angivet i lokations id-feltet.', TO_TIMESTAMP('2020-01-01 00:00:00', 'YYYY-MM-DD HH24:MI:SS'), null, (SELECT id FROM CODELIST_ITEM CI WHERE ITEM_CODE = '' AND CODELIST_ID = (SELECT id FROM codelist WHERE CODELIST_KEY = '')), 3);*/</v>
      </c>
      <c r="I26" t="str">
        <v>/*INSERT INTO PUBLIC.CODELIST_ITEM_LABEL (DESCRIPTION, VALID_FROM, VALID_TO, ITEM_ID, LANGUAGE_ID) VALUES('The conversion of UN/LOCODE of data element 5/23 // 16 15 is not valid. Either the previous fields have not been deleted or the information has not been correctly specified in the location id field.', TO_TIMESTAMP('2020-01-01 00:00:00', 'YYYY-MM-DD HH24:MI:SS'), null, (SELECT id FROM CODELIST_ITEM CI WHERE ITEM_CODE = '' AND CODELIST_ID = (SELECT id FROM codelist WHERE CODELIST_KEY = '')), 1);*/</v>
      </c>
      <c r="J2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6" t="str">
        <v>/*INSERT INTO PUBLIC.CODELIST_ITEM_LABEL (DESCRIPTION, VALID_FROM, VALID_TO, ITEM_ID, LANGUAGE_ID) VALUES('Konverteringen af UN/LOCODE i data element 5/23 // 16 15 er ikke gyldig. Enten er de tidligere felter ikke slettet eller informationen fra felterne er ikke korrekt angivet i lokations id-feltet.', TO_TIMESTAMP('2020-01-01 00:00:00', 'YYYY-MM-DD HH24:MI:SS'), null, (SELECT id FROM CODELIST_ITEM CI WHERE ITEM_CODE = '' AND CODELIST_ID = (SELECT id FROM codelist WHERE CODELIST_KEY = '10040')), 3);*/</v>
      </c>
      <c r="L26" s="10" t="str">
        <v>/*INSERT INTO PUBLIC.CODELIST_ITEM_LABEL (DESCRIPTION, VALID_FROM, VALID_TO, ITEM_ID, LANGUAGE_ID) VALUES('The conversion of UN/LOCODE of data element 5/23 // 16 15 is not valid. Either the previous fields have not been deleted or the information has not been correctly specified in the location id field.', TO_TIMESTAMP('2020-01-01 00:00:00', 'YYYY-MM-DD HH24:MI:SS'), null, (SELECT id FROM CODELIST_ITEM CI WHERE ITEM_CODE = '' AND CODELIST_ID = (SELECT id FROM codelist WHERE CODELIST_KEY = '10040')), 1);*/</v>
      </c>
      <c r="N26" s="10" t="str">
        <v>INSERT INTO public.codelist_items (itemcode, valid_from, valid_to, codelist_id, extensions_id) VALUES('DK4004', to_timestamp('2020-01-01 00:00:00', 'YYYY-MM-DD HH24:MI:SS'), null, (SELECT id FROM codelists WHERE CODELISTKEY = '10249'), null) ON CONFLICT (codelist_id, itemcode) DO UPDATE SET valid_from=EXCLUDED.valid_from, valid_to=EXCLUDED.valid_to;</v>
      </c>
      <c r="O26" s="10" t="str">
        <v>INSERT INTO PUBLIC.labels_codelist_items (DESCRIPTION, langcode, VALID_FROM, VALID_TO, ITEM_ID) VALUES('Konverteringen af UN/LOCODE i data element 5/23 // 16 15 er ikke gyldig. Enten er de tidligere felter ikke slettet eller informationen fra felterne er ikke korrekt angivet i lokations id-feltet.', 'DA',TO_TIMESTAMP('2020-01-01 00:00:00', 'YYYY-MM-DD HH24:MI:SS'), null, (SELECT id FROM codelist_items CI WHERE ITEMCODE = 'DK4004' AND CODELIST_ID = (SELECT id FROM codelists WHERE CODELISTKEY = '10249'))) ON CONFLICT (item_id, langcode, valid_to) DO UPDATE SET valid_from=EXCLUDED.valid_from, description=EXCLUDED.description;</v>
      </c>
      <c r="P26" s="10" t="str">
        <v>INSERT INTO PUBLIC.labels_codelist_items (DESCRIPTION, langcode, VALID_FROM, VALID_TO, ITEM_ID) VALUES('The conversion of UN/LOCODE of data element 5/23 // 16 15 is not valid. Either the previous fields have not been deleted or the information has not been correctly specified in the location id field.', 'EN',TO_TIMESTAMP('2020-01-01 00:00:00', 'YYYY-MM-DD HH24:MI:SS'), null, (SELECT id FROM codelist_items CI WHERE ITEMCODE = 'DK4004' AND CODELIST_ID = (SELECT id FROM codelists WHERE CODELISTKEY = '10249'))) ON CONFLICT (item_id, langcode, valid_to) DO UPDATE SET valid_from=EXCLUDED.valid_from, description=EXCLUDED.description;</v>
      </c>
      <c r="Q2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6" s="10" t="str">
        <v>/*INSERT INTO PUBLIC.labels_codelist_items (DESCRIPTION, langcode, VALID_FROM, VALID_TO, ITEM_ID) VALUES('Konverteringen af UN/LOCODE i data element 5/23 // 16 15 er ikke gyldig. Enten er de tidligere felter ikke slettet eller informationen fra felterne er ikke korrekt angivet i lokations id-feltet.',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6" s="10" t="str">
        <v>/*INSERT INTO PUBLIC.labels_codelist_items (DESCRIPTION, langcode, VALID_FROM, VALID_TO, ITEM_ID) VALUES('The conversion of UN/LOCODE of data element 5/23 // 16 15 is not valid. Either the previous fields have not been deleted or the information has not been correctly specified in the location id field.',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7" spans="1:19" ht="409.5" x14ac:dyDescent="0.25">
      <c r="A27" t="str">
        <v>INSERT INTO public.codelist_item (item_code, uieditable, valid_from, valid_to, codelist_id) VALUES('DK4003', false, to_timestamp('2020-01-01 00:00:00', 'YYYY-MM-DD HH24:MI:SS'), null, (SELECT id FROM codelist WHERE CODELIST_KEY = '10080')) ON CONFLICT (codelist_id, item_code) DO UPDATE SET valid_from=EXCLUDED.valid_from, valid_to=EXCLUDED.valid_to;</v>
      </c>
      <c r="C27" t="str">
        <v>INSERT INTO PUBLIC.CODELIST_ITEM_LABEL (DESCRIPTION, VALID_FROM, VALID_TO, ITEM_ID, LANGUAGE_ID) VALUES('The conversion of customs office id of data element 5/23 // 16 15 is not valid. Either the previous fields have not been deleted or the information has not been correctly specified in the customs office id field.', TO_TIMESTAMP('2020-01-01 00:00:00', 'YYYY-MM-DD HH24:MI:SS'), null, (SELECT id FROM CODELIST_ITEM CI WHERE ITEM_CODE = 'DK4003' AND CODELIST_ID = (SELECT id FROM codelist WHERE CODELIST_KEY = '10080')), 1);</v>
      </c>
      <c r="D27" t="str">
        <v>INSERT INTO public.codelist_item (item_code, uieditable, valid_from, valid_to, codelist_id) VALUES('DK4003', false, to_timestamp('2020-01-01 00:00:00', 'YYYY-MM-DD HH24:MI:SS'), null, (SELECT id FROM codelist WHERE CODELIST_KEY = '10040')) ON CONFLICT (codelist_id, item_code) DO UPDATE SET valid_from=EXCLUDED.valid_from, valid_to=EXCLUDED.valid_to;</v>
      </c>
      <c r="E27" t="str">
        <v>INSERT INTO PUBLIC.CODELIST_ITEM_LABEL (DESCRIPTION, VALID_FROM, VALID_TO, ITEM_ID, LANGUAGE_ID) VALUES('Konverteringen af toldstedskoden i data element 5/23 // 16 15 er ikke gyldig. Enten er de tidligere felter ikke slettet eller informationen fra felterne er ikke korrekt angivet i toldstedskode-feltet.', TO_TIMESTAMP('2020-01-01 00:00:00', 'YYYY-MM-DD HH24:MI:SS'), null, (SELECT id FROM CODELIST_ITEM CI WHERE ITEM_CODE = 'DK4003' AND CODELIST_ID = (SELECT id FROM codelist WHERE CODELIST_KEY = '10040')), 3);</v>
      </c>
      <c r="F27" t="str">
        <v>INSERT INTO PUBLIC.CODELIST_ITEM_LABEL (DESCRIPTION, VALID_FROM, VALID_TO, ITEM_ID, LANGUAGE_ID) VALUES('The conversion of customs office id of data element 5/23 // 16 15 is not valid. Either the previous fields have not been deleted or the information has not been correctly specified in the customs office id field.', TO_TIMESTAMP('2020-01-01 00:00:00', 'YYYY-MM-DD HH24:MI:SS'), null, (SELECT id FROM CODELIST_ITEM CI WHERE ITEM_CODE = 'DK4003' AND CODELIST_ID = (SELECT id FROM codelist WHERE CODELIST_KEY = '10040')), 1);</v>
      </c>
      <c r="G2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7" t="str">
        <v>/*INSERT INTO PUBLIC.CODELIST_ITEM_LABEL (DESCRIPTION, VALID_FROM, VALID_TO, ITEM_ID, LANGUAGE_ID) VALUES('Konverteringen af toldstedskoden i data element 5/23 // 16 15 er ikke gyldig. Enten er de tidligere felter ikke slettet eller informationen fra felterne er ikke korrekt angivet i toldstedskode-feltet.', TO_TIMESTAMP('2020-01-01 00:00:00', 'YYYY-MM-DD HH24:MI:SS'), null, (SELECT id FROM CODELIST_ITEM CI WHERE ITEM_CODE = '' AND CODELIST_ID = (SELECT id FROM codelist WHERE CODELIST_KEY = '')), 3);*/</v>
      </c>
      <c r="I27" t="str">
        <v>/*INSERT INTO PUBLIC.CODELIST_ITEM_LABEL (DESCRIPTION, VALID_FROM, VALID_TO, ITEM_ID, LANGUAGE_ID) VALUES('The conversion of customs office id of data element 5/23 // 16 15 is not valid. Either the previous fields have not been deleted or the information has not been correctly specified in the customs office id field.', TO_TIMESTAMP('2020-01-01 00:00:00', 'YYYY-MM-DD HH24:MI:SS'), null, (SELECT id FROM CODELIST_ITEM CI WHERE ITEM_CODE = '' AND CODELIST_ID = (SELECT id FROM codelist WHERE CODELIST_KEY = '')), 1);*/</v>
      </c>
      <c r="J2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7" t="str">
        <v>/*INSERT INTO PUBLIC.CODELIST_ITEM_LABEL (DESCRIPTION, VALID_FROM, VALID_TO, ITEM_ID, LANGUAGE_ID) VALUES('Konverteringen af toldstedskoden i data element 5/23 // 16 15 er ikke gyldig. Enten er de tidligere felter ikke slettet eller informationen fra felterne er ikke korrekt angivet i toldstedskode-feltet.', TO_TIMESTAMP('2020-01-01 00:00:00', 'YYYY-MM-DD HH24:MI:SS'), null, (SELECT id FROM CODELIST_ITEM CI WHERE ITEM_CODE = '' AND CODELIST_ID = (SELECT id FROM codelist WHERE CODELIST_KEY = '10040')), 3);*/</v>
      </c>
      <c r="L27" s="10" t="str">
        <v>/*INSERT INTO PUBLIC.CODELIST_ITEM_LABEL (DESCRIPTION, VALID_FROM, VALID_TO, ITEM_ID, LANGUAGE_ID) VALUES('The conversion of customs office id of data element 5/23 // 16 15 is not valid. Either the previous fields have not been deleted or the information has not been correctly specified in the customs office id field.', TO_TIMESTAMP('2020-01-01 00:00:00', 'YYYY-MM-DD HH24:MI:SS'), null, (SELECT id FROM CODELIST_ITEM CI WHERE ITEM_CODE = '' AND CODELIST_ID = (SELECT id FROM codelist WHERE CODELIST_KEY = '10040')), 1);*/</v>
      </c>
      <c r="N27" s="10" t="str">
        <v>INSERT INTO public.codelist_items (itemcode, valid_from, valid_to, codelist_id, extensions_id) VALUES('DK4003', to_timestamp('2020-01-01 00:00:00', 'YYYY-MM-DD HH24:MI:SS'), null, (SELECT id FROM codelists WHERE CODELISTKEY = '10249'), null) ON CONFLICT (codelist_id, itemcode) DO UPDATE SET valid_from=EXCLUDED.valid_from, valid_to=EXCLUDED.valid_to;</v>
      </c>
      <c r="O27" s="10" t="str">
        <v>INSERT INTO PUBLIC.labels_codelist_items (DESCRIPTION, langcode, VALID_FROM, VALID_TO, ITEM_ID) VALUES('Konverteringen af toldstedskoden i data element 5/23 // 16 15 er ikke gyldig. Enten er de tidligere felter ikke slettet eller informationen fra felterne er ikke korrekt angivet i toldstedskode-feltet.', 'DA',TO_TIMESTAMP('2020-01-01 00:00:00', 'YYYY-MM-DD HH24:MI:SS'), null, (SELECT id FROM codelist_items CI WHERE ITEMCODE = 'DK4003' AND CODELIST_ID = (SELECT id FROM codelists WHERE CODELISTKEY = '10249'))) ON CONFLICT (item_id, langcode, valid_to) DO UPDATE SET valid_from=EXCLUDED.valid_from, description=EXCLUDED.description;</v>
      </c>
      <c r="P27" s="10" t="str">
        <v>INSERT INTO PUBLIC.labels_codelist_items (DESCRIPTION, langcode, VALID_FROM, VALID_TO, ITEM_ID) VALUES('The conversion of customs office id of data element 5/23 // 16 15 is not valid. Either the previous fields have not been deleted or the information has not been correctly specified in the customs office id field.', 'EN',TO_TIMESTAMP('2020-01-01 00:00:00', 'YYYY-MM-DD HH24:MI:SS'), null, (SELECT id FROM codelist_items CI WHERE ITEMCODE = 'DK4003' AND CODELIST_ID = (SELECT id FROM codelists WHERE CODELISTKEY = '10249'))) ON CONFLICT (item_id, langcode, valid_to) DO UPDATE SET valid_from=EXCLUDED.valid_from, description=EXCLUDED.description;</v>
      </c>
      <c r="Q2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7" s="10" t="str">
        <v>/*INSERT INTO PUBLIC.labels_codelist_items (DESCRIPTION, langcode, VALID_FROM, VALID_TO, ITEM_ID) VALUES('Konverteringen af toldstedskoden i data element 5/23 // 16 15 er ikke gyldig. Enten er de tidligere felter ikke slettet eller informationen fra felterne er ikke korrekt angivet i toldstedskode-feltet.',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7" s="10" t="str">
        <v>/*INSERT INTO PUBLIC.labels_codelist_items (DESCRIPTION, langcode, VALID_FROM, VALID_TO, ITEM_ID) VALUES('The conversion of customs office id of data element 5/23 // 16 15 is not valid. Either the previous fields have not been deleted or the information has not been correctly specified in the customs office id field.',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8" spans="1:19" ht="409.5" x14ac:dyDescent="0.25">
      <c r="A28" t="str">
        <v>INSERT INTO public.codelist_item (item_code, uieditable, valid_from, valid_to, codelist_id) VALUES('DK4005', false, to_timestamp('2020-01-01 00:00:00', 'YYYY-MM-DD HH24:MI:SS'), null, (SELECT id FROM codelist WHERE CODELIST_KEY = '10080')) ON CONFLICT (codelist_id, item_code) DO UPDATE SET valid_from=EXCLUDED.valid_from, valid_to=EXCLUDED.valid_to;</v>
      </c>
      <c r="C28" t="str">
        <v>INSERT INTO PUBLIC.CODELIST_ITEM_LABEL (DESCRIPTION, VALID_FROM, VALID_TO, ITEM_ID, LANGUAGE_ID) VALUES('The conversion of authorisation number of data element 5/23 // 16 15 is not valid. Either the previous fields have not been deleted or the information has not been correctly specified in the authorisation reference number field.', TO_TIMESTAMP('2020-01-01 00:00:00', 'YYYY-MM-DD HH24:MI:SS'), null, (SELECT id FROM CODELIST_ITEM CI WHERE ITEM_CODE = 'DK4005' AND CODELIST_ID = (SELECT id FROM codelist WHERE CODELIST_KEY = '10080')), 1);</v>
      </c>
      <c r="D28" t="str">
        <v>INSERT INTO public.codelist_item (item_code, uieditable, valid_from, valid_to, codelist_id) VALUES('DK4005', false, to_timestamp('2020-01-01 00:00:00', 'YYYY-MM-DD HH24:MI:SS'), null, (SELECT id FROM codelist WHERE CODELIST_KEY = '10040')) ON CONFLICT (codelist_id, item_code) DO UPDATE SET valid_from=EXCLUDED.valid_from, valid_to=EXCLUDED.valid_to;</v>
      </c>
      <c r="E28" t="str">
        <v>INSERT INTO PUBLIC.CODELIST_ITEM_LABEL (DESCRIPTION, VALID_FROM, VALID_TO, ITEM_ID, LANGUAGE_ID) VALUES('Konverteringen af autorisationsnummer i data element 5/23 // 16 15 er ikke gyldig. Enten er de tidligere felter ikke slettet eller informationen fra felterne er ikke korrekt angivet i autorisationsnummer-feltet.', TO_TIMESTAMP('2020-01-01 00:00:00', 'YYYY-MM-DD HH24:MI:SS'), null, (SELECT id FROM CODELIST_ITEM CI WHERE ITEM_CODE = 'DK4005' AND CODELIST_ID = (SELECT id FROM codelist WHERE CODELIST_KEY = '10040')), 3);</v>
      </c>
      <c r="F28" t="str">
        <v>INSERT INTO PUBLIC.CODELIST_ITEM_LABEL (DESCRIPTION, VALID_FROM, VALID_TO, ITEM_ID, LANGUAGE_ID) VALUES('The conversion of authorisation number of data element 5/23 // 16 15 is not valid. Either the previous fields have not been deleted or the information has not been correctly specified in the authorisation reference number field.', TO_TIMESTAMP('2020-01-01 00:00:00', 'YYYY-MM-DD HH24:MI:SS'), null, (SELECT id FROM CODELIST_ITEM CI WHERE ITEM_CODE = 'DK4005' AND CODELIST_ID = (SELECT id FROM codelist WHERE CODELIST_KEY = '10040')), 1);</v>
      </c>
      <c r="G2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8" t="str">
        <v>/*INSERT INTO PUBLIC.CODELIST_ITEM_LABEL (DESCRIPTION, VALID_FROM, VALID_TO, ITEM_ID, LANGUAGE_ID) VALUES('Konverteringen af autorisationsnummer i data element 5/23 // 16 15 er ikke gyldig. Enten er de tidligere felter ikke slettet eller informationen fra felterne er ikke korrekt angivet i autorisationsnummer-feltet.', TO_TIMESTAMP('2020-01-01 00:00:00', 'YYYY-MM-DD HH24:MI:SS'), null, (SELECT id FROM CODELIST_ITEM CI WHERE ITEM_CODE = '' AND CODELIST_ID = (SELECT id FROM codelist WHERE CODELIST_KEY = '')), 3);*/</v>
      </c>
      <c r="I28" t="str">
        <v>/*INSERT INTO PUBLIC.CODELIST_ITEM_LABEL (DESCRIPTION, VALID_FROM, VALID_TO, ITEM_ID, LANGUAGE_ID) VALUES('The conversion of authorisation number of data element 5/23 // 16 15 is not valid. Either the previous fields have not been deleted or the information has not been correctly specified in the authorisation reference number field.', TO_TIMESTAMP('2020-01-01 00:00:00', 'YYYY-MM-DD HH24:MI:SS'), null, (SELECT id FROM CODELIST_ITEM CI WHERE ITEM_CODE = '' AND CODELIST_ID = (SELECT id FROM codelist WHERE CODELIST_KEY = '')), 1);*/</v>
      </c>
      <c r="J2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8" t="str">
        <v>/*INSERT INTO PUBLIC.CODELIST_ITEM_LABEL (DESCRIPTION, VALID_FROM, VALID_TO, ITEM_ID, LANGUAGE_ID) VALUES('Konverteringen af autorisationsnummer i data element 5/23 // 16 15 er ikke gyldig. Enten er de tidligere felter ikke slettet eller informationen fra felterne er ikke korrekt angivet i autorisationsnummer-feltet.', TO_TIMESTAMP('2020-01-01 00:00:00', 'YYYY-MM-DD HH24:MI:SS'), null, (SELECT id FROM CODELIST_ITEM CI WHERE ITEM_CODE = '' AND CODELIST_ID = (SELECT id FROM codelist WHERE CODELIST_KEY = '10040')), 3);*/</v>
      </c>
      <c r="L28" s="10" t="str">
        <v>/*INSERT INTO PUBLIC.CODELIST_ITEM_LABEL (DESCRIPTION, VALID_FROM, VALID_TO, ITEM_ID, LANGUAGE_ID) VALUES('The conversion of authorisation number of data element 5/23 // 16 15 is not valid. Either the previous fields have not been deleted or the information has not been correctly specified in the authorisation reference number field.', TO_TIMESTAMP('2020-01-01 00:00:00', 'YYYY-MM-DD HH24:MI:SS'), null, (SELECT id FROM CODELIST_ITEM CI WHERE ITEM_CODE = '' AND CODELIST_ID = (SELECT id FROM codelist WHERE CODELIST_KEY = '10040')), 1);*/</v>
      </c>
      <c r="N28" s="10" t="str">
        <v>INSERT INTO public.codelist_items (itemcode, valid_from, valid_to, codelist_id, extensions_id) VALUES('DK4005', to_timestamp('2020-01-01 00:00:00', 'YYYY-MM-DD HH24:MI:SS'), null, (SELECT id FROM codelists WHERE CODELISTKEY = '10249'), null) ON CONFLICT (codelist_id, itemcode) DO UPDATE SET valid_from=EXCLUDED.valid_from, valid_to=EXCLUDED.valid_to;</v>
      </c>
      <c r="O28" s="10" t="str">
        <v>INSERT INTO PUBLIC.labels_codelist_items (DESCRIPTION, langcode, VALID_FROM, VALID_TO, ITEM_ID) VALUES('Konverteringen af autorisationsnummer i data element 5/23 // 16 15 er ikke gyldig. Enten er de tidligere felter ikke slettet eller informationen fra felterne er ikke korrekt angivet i autorisationsnummer-feltet.', 'DA',TO_TIMESTAMP('2020-01-01 00:00:00', 'YYYY-MM-DD HH24:MI:SS'), null, (SELECT id FROM codelist_items CI WHERE ITEMCODE = 'DK4005' AND CODELIST_ID = (SELECT id FROM codelists WHERE CODELISTKEY = '10249'))) ON CONFLICT (item_id, langcode, valid_to) DO UPDATE SET valid_from=EXCLUDED.valid_from, description=EXCLUDED.description;</v>
      </c>
      <c r="P28" s="10" t="str">
        <v>INSERT INTO PUBLIC.labels_codelist_items (DESCRIPTION, langcode, VALID_FROM, VALID_TO, ITEM_ID) VALUES('The conversion of authorisation number of data element 5/23 // 16 15 is not valid. Either the previous fields have not been deleted or the information has not been correctly specified in the authorisation reference number field.', 'EN',TO_TIMESTAMP('2020-01-01 00:00:00', 'YYYY-MM-DD HH24:MI:SS'), null, (SELECT id FROM codelist_items CI WHERE ITEMCODE = 'DK4005' AND CODELIST_ID = (SELECT id FROM codelists WHERE CODELISTKEY = '10249'))) ON CONFLICT (item_id, langcode, valid_to) DO UPDATE SET valid_from=EXCLUDED.valid_from, description=EXCLUDED.description;</v>
      </c>
      <c r="Q2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8" s="10" t="str">
        <v>/*INSERT INTO PUBLIC.labels_codelist_items (DESCRIPTION, langcode, VALID_FROM, VALID_TO, ITEM_ID) VALUES('Konverteringen af autorisationsnummer i data element 5/23 // 16 15 er ikke gyldig. Enten er de tidligere felter ikke slettet eller informationen fra felterne er ikke korrekt angivet i autorisationsnummer-feltet.',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8" s="10" t="str">
        <v>/*INSERT INTO PUBLIC.labels_codelist_items (DESCRIPTION, langcode, VALID_FROM, VALID_TO, ITEM_ID) VALUES('The conversion of authorisation number of data element 5/23 // 16 15 is not valid. Either the previous fields have not been deleted or the information has not been correctly specified in the authorisation reference number field.',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9" spans="1:19" ht="409.5" x14ac:dyDescent="0.25">
      <c r="A29" t="str">
        <v>INSERT INTO public.codelist_item (item_code, uieditable, valid_from, valid_to, codelist_id) VALUES('DK11064', false, to_timestamp('2020-01-01 00:00:00', 'YYYY-MM-DD HH24:MI:SS'), null, (SELECT id FROM codelist WHERE CODELIST_KEY = '10080')) ON CONFLICT (codelist_id, item_code) DO UPDATE SET valid_from=EXCLUDED.valid_from, valid_to=EXCLUDED.valid_to;</v>
      </c>
      <c r="C29" t="str">
        <v>INSERT INTO PUBLIC.CODELIST_ITEM_LABEL (DESCRIPTION, VALID_FROM, VALID_TO, ITEM_ID, LANGUAGE_ID) VALUES('The commodity is not permitted for the supplied additional procedure', TO_TIMESTAMP('2020-01-01 00:00:00', 'YYYY-MM-DD HH24:MI:SS'), null, (SELECT id FROM CODELIST_ITEM CI WHERE ITEM_CODE = 'DK11064' AND CODELIST_ID = (SELECT id FROM codelist WHERE CODELIST_KEY = '10080')), 1);</v>
      </c>
      <c r="D29" t="str">
        <v>INSERT INTO public.codelist_item (item_code, uieditable, valid_from, valid_to, codelist_id) VALUES('DK11064', false, to_timestamp('2020-01-01 00:00:00', 'YYYY-MM-DD HH24:MI:SS'), null, (SELECT id FROM codelist WHERE CODELIST_KEY = '10040')) ON CONFLICT (codelist_id, item_code) DO UPDATE SET valid_from=EXCLUDED.valid_from, valid_to=EXCLUDED.valid_to;</v>
      </c>
      <c r="E29" t="str">
        <v>INSERT INTO PUBLIC.CODELIST_ITEM_LABEL (DESCRIPTION, VALID_FROM, VALID_TO, ITEM_ID, LANGUAGE_ID) VALUES('Fejl i ''Varekode'' (18 09 000 000) varekoden er ikke tilladt for den angivne supplerende procedure', TO_TIMESTAMP('2020-01-01 00:00:00', 'YYYY-MM-DD HH24:MI:SS'), null, (SELECT id FROM CODELIST_ITEM CI WHERE ITEM_CODE = 'DK11064' AND CODELIST_ID = (SELECT id FROM codelist WHERE CODELIST_KEY = '10040')), 3);</v>
      </c>
      <c r="F29" t="str">
        <v>INSERT INTO PUBLIC.CODELIST_ITEM_LABEL (DESCRIPTION, VALID_FROM, VALID_TO, ITEM_ID, LANGUAGE_ID) VALUES('The commodity is not permitted for the supplied additional procedure', TO_TIMESTAMP('2020-01-01 00:00:00', 'YYYY-MM-DD HH24:MI:SS'), null, (SELECT id FROM CODELIST_ITEM CI WHERE ITEM_CODE = 'DK11064' AND CODELIST_ID = (SELECT id FROM codelist WHERE CODELIST_KEY = '10040')), 1);</v>
      </c>
      <c r="G29"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9" t="str">
        <v>/*INSERT INTO PUBLIC.CODELIST_ITEM_LABEL (DESCRIPTION, VALID_FROM, VALID_TO, ITEM_ID, LANGUAGE_ID) VALUES('Fejl i ''Varekode'' (18 09 000 000) varekoden er ikke tilladt for den angivne supplerende procedure', TO_TIMESTAMP('2020-01-01 00:00:00', 'YYYY-MM-DD HH24:MI:SS'), null, (SELECT id FROM CODELIST_ITEM CI WHERE ITEM_CODE = '' AND CODELIST_ID = (SELECT id FROM codelist WHERE CODELIST_KEY = '10075')), 3);*/</v>
      </c>
      <c r="I29" t="str">
        <v>/*INSERT INTO PUBLIC.CODELIST_ITEM_LABEL (DESCRIPTION, VALID_FROM, VALID_TO, ITEM_ID, LANGUAGE_ID) VALUES('The commodity is not permitted for the supplied additional procedure', TO_TIMESTAMP('2020-01-01 00:00:00', 'YYYY-MM-DD HH24:MI:SS'), null, (SELECT id FROM CODELIST_ITEM CI WHERE ITEM_CODE = '' AND CODELIST_ID = (SELECT id FROM codelist WHERE CODELIST_KEY = '10075')), 1);*/</v>
      </c>
      <c r="J2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9" t="str">
        <v>/*INSERT INTO PUBLIC.CODELIST_ITEM_LABEL (DESCRIPTION, VALID_FROM, VALID_TO, ITEM_ID, LANGUAGE_ID) VALUES('Fejl i ''Varekode'' (18 09 000 000) varekoden er ikke tilladt for den angivne supplerende procedure', TO_TIMESTAMP('2020-01-01 00:00:00', 'YYYY-MM-DD HH24:MI:SS'), null, (SELECT id FROM CODELIST_ITEM CI WHERE ITEM_CODE = '' AND CODELIST_ID = (SELECT id FROM codelist WHERE CODELIST_KEY = '10040')), 3);*/</v>
      </c>
      <c r="L29" s="10" t="str">
        <v>/*INSERT INTO PUBLIC.CODELIST_ITEM_LABEL (DESCRIPTION, VALID_FROM, VALID_TO, ITEM_ID, LANGUAGE_ID) VALUES('The commodity is not permitted for the supplied additional procedure', TO_TIMESTAMP('2020-01-01 00:00:00', 'YYYY-MM-DD HH24:MI:SS'), null, (SELECT id FROM CODELIST_ITEM CI WHERE ITEM_CODE = '' AND CODELIST_ID = (SELECT id FROM codelist WHERE CODELIST_KEY = '10040')), 1);*/</v>
      </c>
      <c r="N29" s="10" t="str">
        <v>INSERT INTO public.codelist_items (itemcode, valid_from, valid_to, codelist_id, extensions_id) VALUES('DK11064', to_timestamp('2020-01-01 00:00:00', 'YYYY-MM-DD HH24:MI:SS'), null, (SELECT id FROM codelists WHERE CODELISTKEY = '10249'), null) ON CONFLICT (codelist_id, itemcode) DO UPDATE SET valid_from=EXCLUDED.valid_from, valid_to=EXCLUDED.valid_to;</v>
      </c>
      <c r="O29" s="10" t="str">
        <v>INSERT INTO PUBLIC.labels_codelist_items (DESCRIPTION, langcode, VALID_FROM, VALID_TO, ITEM_ID) VALUES('Fejl i ''Varekode'' (18 09 000 000) varekoden er ikke tilladt for den angivne supplerende procedure', 'DA',TO_TIMESTAMP('2020-01-01 00:00:00', 'YYYY-MM-DD HH24:MI:SS'), null, (SELECT id FROM codelist_items CI WHERE ITEMCODE = 'DK11064' AND CODELIST_ID = (SELECT id FROM codelists WHERE CODELISTKEY = '10249'))) ON CONFLICT (item_id, langcode, valid_to) DO UPDATE SET valid_from=EXCLUDED.valid_from, description=EXCLUDED.description;</v>
      </c>
      <c r="P29" s="10" t="str">
        <v>INSERT INTO PUBLIC.labels_codelist_items (DESCRIPTION, langcode, VALID_FROM, VALID_TO, ITEM_ID) VALUES('The commodity is not permitted for the supplied additional procedure', 'EN',TO_TIMESTAMP('2020-01-01 00:00:00', 'YYYY-MM-DD HH24:MI:SS'), null, (SELECT id FROM codelist_items CI WHERE ITEMCODE = 'DK11064' AND CODELIST_ID = (SELECT id FROM codelists WHERE CODELISTKEY = '10249'))) ON CONFLICT (item_id, langcode, valid_to) DO UPDATE SET valid_from=EXCLUDED.valid_from, description=EXCLUDED.description;</v>
      </c>
      <c r="Q2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9" s="10" t="str">
        <v>/*INSERT INTO PUBLIC.labels_codelist_items (DESCRIPTION, langcode, VALID_FROM, VALID_TO, ITEM_ID) VALUES('Fejl i ''Varekode'' (18 09 000 000) varekoden er ikke tilladt for den angivne supplerende procedure',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9" s="10" t="str">
        <v>/*INSERT INTO PUBLIC.labels_codelist_items (DESCRIPTION, langcode, VALID_FROM, VALID_TO, ITEM_ID) VALUES('The commodity is not permitted for the supplied additional procedure',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0" spans="1:19" ht="409.5" x14ac:dyDescent="0.25">
      <c r="A30" t="str">
        <v>INSERT INTO public.codelist_item (item_code, uieditable, valid_from, valid_to, codelist_id) VALUES('DK11063', false, to_timestamp('2020-01-01 00:00:00', 'YYYY-MM-DD HH24:MI:SS'), null, (SELECT id FROM codelist WHERE CODELIST_KEY = '10080')) ON CONFLICT (codelist_id, item_code) DO UPDATE SET valid_from=EXCLUDED.valid_from, valid_to=EXCLUDED.valid_to;</v>
      </c>
      <c r="C30" t="str">
        <v>INSERT INTO PUBLIC.CODELIST_ITEM_LABEL (DESCRIPTION, VALID_FROM, VALID_TO, ITEM_ID, LANGUAGE_ID) VALUES('The commodity is not permitted', TO_TIMESTAMP('2020-01-01 00:00:00', 'YYYY-MM-DD HH24:MI:SS'), null, (SELECT id FROM CODELIST_ITEM CI WHERE ITEM_CODE = 'DK11063' AND CODELIST_ID = (SELECT id FROM codelist WHERE CODELIST_KEY = '10080')), 1);</v>
      </c>
      <c r="D30" t="str">
        <v>INSERT INTO public.codelist_item (item_code, uieditable, valid_from, valid_to, codelist_id) VALUES('DK11063', false, to_timestamp('2020-01-01 00:00:00', 'YYYY-MM-DD HH24:MI:SS'), null, (SELECT id FROM codelist WHERE CODELIST_KEY = '10040')) ON CONFLICT (codelist_id, item_code) DO UPDATE SET valid_from=EXCLUDED.valid_from, valid_to=EXCLUDED.valid_to;</v>
      </c>
      <c r="E30" t="str">
        <v>INSERT INTO PUBLIC.CODELIST_ITEM_LABEL (DESCRIPTION, VALID_FROM, VALID_TO, ITEM_ID, LANGUAGE_ID) VALUES('Fejl i ''Varekode'' (18 09 000 000) varekoden er ikke tilladt.', TO_TIMESTAMP('2020-01-01 00:00:00', 'YYYY-MM-DD HH24:MI:SS'), null, (SELECT id FROM CODELIST_ITEM CI WHERE ITEM_CODE = 'DK11063' AND CODELIST_ID = (SELECT id FROM codelist WHERE CODELIST_KEY = '10040')), 3);</v>
      </c>
      <c r="F30" t="str">
        <v>INSERT INTO PUBLIC.CODELIST_ITEM_LABEL (DESCRIPTION, VALID_FROM, VALID_TO, ITEM_ID, LANGUAGE_ID) VALUES('The commodity is not permitted', TO_TIMESTAMP('2020-01-01 00:00:00', 'YYYY-MM-DD HH24:MI:SS'), null, (SELECT id FROM CODELIST_ITEM CI WHERE ITEM_CODE = 'DK11063' AND CODELIST_ID = (SELECT id FROM codelist WHERE CODELIST_KEY = '10040')), 1);</v>
      </c>
      <c r="G3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0" t="str">
        <v>/*INSERT INTO PUBLIC.CODELIST_ITEM_LABEL (DESCRIPTION, VALID_FROM, VALID_TO, ITEM_ID, LANGUAGE_ID) VALUES('Fejl i ''Varekode'' (18 09 000 000) varekoden er ikke tilladt.', TO_TIMESTAMP('2020-01-01 00:00:00', 'YYYY-MM-DD HH24:MI:SS'), null, (SELECT id FROM CODELIST_ITEM CI WHERE ITEM_CODE = '' AND CODELIST_ID = (SELECT id FROM codelist WHERE CODELIST_KEY = '10075')), 3);*/</v>
      </c>
      <c r="I30" t="str">
        <v>/*INSERT INTO PUBLIC.CODELIST_ITEM_LABEL (DESCRIPTION, VALID_FROM, VALID_TO, ITEM_ID, LANGUAGE_ID) VALUES('The commodity is not permitted', TO_TIMESTAMP('2020-01-01 00:00:00', 'YYYY-MM-DD HH24:MI:SS'), null, (SELECT id FROM CODELIST_ITEM CI WHERE ITEM_CODE = '' AND CODELIST_ID = (SELECT id FROM codelist WHERE CODELIST_KEY = '10075')), 1);*/</v>
      </c>
      <c r="J3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0" t="str">
        <v>/*INSERT INTO PUBLIC.CODELIST_ITEM_LABEL (DESCRIPTION, VALID_FROM, VALID_TO, ITEM_ID, LANGUAGE_ID) VALUES('Fejl i ''Varekode'' (18 09 000 000) varekoden er ikke tilladt.', TO_TIMESTAMP('2020-01-01 00:00:00', 'YYYY-MM-DD HH24:MI:SS'), null, (SELECT id FROM CODELIST_ITEM CI WHERE ITEM_CODE = '' AND CODELIST_ID = (SELECT id FROM codelist WHERE CODELIST_KEY = '10040')), 3);*/</v>
      </c>
      <c r="L30" s="10" t="str">
        <v>/*INSERT INTO PUBLIC.CODELIST_ITEM_LABEL (DESCRIPTION, VALID_FROM, VALID_TO, ITEM_ID, LANGUAGE_ID) VALUES('The commodity is not permitted', TO_TIMESTAMP('2020-01-01 00:00:00', 'YYYY-MM-DD HH24:MI:SS'), null, (SELECT id FROM CODELIST_ITEM CI WHERE ITEM_CODE = '' AND CODELIST_ID = (SELECT id FROM codelist WHERE CODELIST_KEY = '10040')), 1);*/</v>
      </c>
      <c r="N30" s="10" t="str">
        <v>INSERT INTO public.codelist_items (itemcode, valid_from, valid_to, codelist_id, extensions_id) VALUES('DK11063', to_timestamp('2020-01-01 00:00:00', 'YYYY-MM-DD HH24:MI:SS'), null, (SELECT id FROM codelists WHERE CODELISTKEY = '10249'), null) ON CONFLICT (codelist_id, itemcode) DO UPDATE SET valid_from=EXCLUDED.valid_from, valid_to=EXCLUDED.valid_to;</v>
      </c>
      <c r="O30" s="10" t="str">
        <v>INSERT INTO PUBLIC.labels_codelist_items (DESCRIPTION, langcode, VALID_FROM, VALID_TO, ITEM_ID) VALUES('Fejl i ''Varekode'' (18 09 000 000) varekoden er ikke tilladt.', 'DA',TO_TIMESTAMP('2020-01-01 00:00:00', 'YYYY-MM-DD HH24:MI:SS'), null, (SELECT id FROM codelist_items CI WHERE ITEMCODE = 'DK11063' AND CODELIST_ID = (SELECT id FROM codelists WHERE CODELISTKEY = '10249'))) ON CONFLICT (item_id, langcode, valid_to) DO UPDATE SET valid_from=EXCLUDED.valid_from, description=EXCLUDED.description;</v>
      </c>
      <c r="P30" s="10" t="str">
        <v>INSERT INTO PUBLIC.labels_codelist_items (DESCRIPTION, langcode, VALID_FROM, VALID_TO, ITEM_ID) VALUES('The commodity is not permitted', 'EN',TO_TIMESTAMP('2020-01-01 00:00:00', 'YYYY-MM-DD HH24:MI:SS'), null, (SELECT id FROM codelist_items CI WHERE ITEMCODE = 'DK11063' AND CODELIST_ID = (SELECT id FROM codelists WHERE CODELISTKEY = '10249'))) ON CONFLICT (item_id, langcode, valid_to) DO UPDATE SET valid_from=EXCLUDED.valid_from, description=EXCLUDED.description;</v>
      </c>
      <c r="Q3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0" s="10" t="str">
        <v>/*INSERT INTO PUBLIC.labels_codelist_items (DESCRIPTION, langcode, VALID_FROM, VALID_TO, ITEM_ID) VALUES('Fejl i ''Varekode'' (18 09 000 000) varekoden er ikke tilladt.',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0" s="10" t="str">
        <v>/*INSERT INTO PUBLIC.labels_codelist_items (DESCRIPTION, langcode, VALID_FROM, VALID_TO, ITEM_ID) VALUES('The commodity is not permitted',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1" spans="1:19" ht="409.5" x14ac:dyDescent="0.25">
      <c r="A31" t="str">
        <v>INSERT INTO public.codelist_item (item_code, uieditable, valid_from, valid_to, codelist_id) VALUES('DK2156', false, to_timestamp('2020-01-01 00:00:00', 'YYYY-MM-DD HH24:MI:SS'), null, (SELECT id FROM codelist WHERE CODELIST_KEY = '10080')) ON CONFLICT (codelist_id, item_code) DO UPDATE SET valid_from=EXCLUDED.valid_from, valid_to=EXCLUDED.valid_to;</v>
      </c>
      <c r="C31" t="str">
        <v>INSERT INTO PUBLIC.CODELIST_ITEM_LABEL (DESCRIPTION, VALID_FROM, VALID_TO, ITEM_ID, LANGUAGE_ID) VALUES('The comment field is mandatory and must be at least 10 alphanumeric characters for the chosen reason for invalidation.', TO_TIMESTAMP('2020-01-01 00:00:00', 'YYYY-MM-DD HH24:MI:SS'), null, (SELECT id FROM CODELIST_ITEM CI WHERE ITEM_CODE = 'DK2156' AND CODELIST_ID = (SELECT id FROM codelist WHERE CODELIST_KEY = '10080')), 1);</v>
      </c>
      <c r="D31" t="str">
        <v>INSERT INTO public.codelist_item (item_code, uieditable, valid_from, valid_to, codelist_id) VALUES('DK2156', false, to_timestamp('2020-01-01 00:00:00', 'YYYY-MM-DD HH24:MI:SS'), null, (SELECT id FROM codelist WHERE CODELIST_KEY = '10040')) ON CONFLICT (codelist_id, item_code) DO UPDATE SET valid_from=EXCLUDED.valid_from, valid_to=EXCLUDED.valid_to;</v>
      </c>
      <c r="E31" t="str">
        <v>INSERT INTO PUBLIC.CODELIST_ITEM_LABEL (DESCRIPTION, VALID_FROM, VALID_TO, ITEM_ID, LANGUAGE_ID) VALUES('Kommentarfeltet er obligatorisk og skal være mindst 10 alfanumeriske tegn for den valgte årsag til ugyldiggørelse.', TO_TIMESTAMP('2020-01-01 00:00:00', 'YYYY-MM-DD HH24:MI:SS'), null, (SELECT id FROM CODELIST_ITEM CI WHERE ITEM_CODE = 'DK2156' AND CODELIST_ID = (SELECT id FROM codelist WHERE CODELIST_KEY = '10040')), 3);</v>
      </c>
      <c r="F31" t="str">
        <v>INSERT INTO PUBLIC.CODELIST_ITEM_LABEL (DESCRIPTION, VALID_FROM, VALID_TO, ITEM_ID, LANGUAGE_ID) VALUES('The comment field is mandatory and must be at least 10 alphanumeric characters for the chosen reason for invalidation.', TO_TIMESTAMP('2020-01-01 00:00:00', 'YYYY-MM-DD HH24:MI:SS'), null, (SELECT id FROM CODELIST_ITEM CI WHERE ITEM_CODE = 'DK2156' AND CODELIST_ID = (SELECT id FROM codelist WHERE CODELIST_KEY = '10040')), 1);</v>
      </c>
      <c r="G3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1" t="str">
        <v>/*INSERT INTO PUBLIC.CODELIST_ITEM_LABEL (DESCRIPTION, VALID_FROM, VALID_TO, ITEM_ID, LANGUAGE_ID) VALUES('Kommentarfeltet er obligatorisk og skal være mindst 10 alfanumeriske tegn for den valgte årsag til ugyldiggørelse.', TO_TIMESTAMP('2020-01-01 00:00:00', 'YYYY-MM-DD HH24:MI:SS'), null, (SELECT id FROM CODELIST_ITEM CI WHERE ITEM_CODE = '' AND CODELIST_ID = (SELECT id FROM codelist WHERE CODELIST_KEY = '')), 3);*/</v>
      </c>
      <c r="I31" t="str">
        <v>/*INSERT INTO PUBLIC.CODELIST_ITEM_LABEL (DESCRIPTION, VALID_FROM, VALID_TO, ITEM_ID, LANGUAGE_ID) VALUES('The comment field is mandatory and must be at least 10 alphanumeric characters for the chosen reason for invalidation.', TO_TIMESTAMP('2020-01-01 00:00:00', 'YYYY-MM-DD HH24:MI:SS'), null, (SELECT id FROM CODELIST_ITEM CI WHERE ITEM_CODE = '' AND CODELIST_ID = (SELECT id FROM codelist WHERE CODELIST_KEY = '')), 1);*/</v>
      </c>
      <c r="J3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1" t="str">
        <v>/*INSERT INTO PUBLIC.CODELIST_ITEM_LABEL (DESCRIPTION, VALID_FROM, VALID_TO, ITEM_ID, LANGUAGE_ID) VALUES('Kommentarfeltet er obligatorisk og skal være mindst 10 alfanumeriske tegn for den valgte årsag til ugyldiggørelse.', TO_TIMESTAMP('2020-01-01 00:00:00', 'YYYY-MM-DD HH24:MI:SS'), null, (SELECT id FROM CODELIST_ITEM CI WHERE ITEM_CODE = '' AND CODELIST_ID = (SELECT id FROM codelist WHERE CODELIST_KEY = '10040')), 3);*/</v>
      </c>
      <c r="L31" s="10" t="str">
        <v>/*INSERT INTO PUBLIC.CODELIST_ITEM_LABEL (DESCRIPTION, VALID_FROM, VALID_TO, ITEM_ID, LANGUAGE_ID) VALUES('The comment field is mandatory and must be at least 10 alphanumeric characters for the chosen reason for invalidation.', TO_TIMESTAMP('2020-01-01 00:00:00', 'YYYY-MM-DD HH24:MI:SS'), null, (SELECT id FROM CODELIST_ITEM CI WHERE ITEM_CODE = '' AND CODELIST_ID = (SELECT id FROM codelist WHERE CODELIST_KEY = '10040')), 1);*/</v>
      </c>
      <c r="N31" s="10" t="str">
        <v>INSERT INTO public.codelist_items (itemcode, valid_from, valid_to, codelist_id, extensions_id) VALUES('DK2156', to_timestamp('2020-01-01 00:00:00', 'YYYY-MM-DD HH24:MI:SS'), null, (SELECT id FROM codelists WHERE CODELISTKEY = '10249'), null) ON CONFLICT (codelist_id, itemcode) DO UPDATE SET valid_from=EXCLUDED.valid_from, valid_to=EXCLUDED.valid_to;</v>
      </c>
      <c r="O31" s="10" t="str">
        <v>INSERT INTO PUBLIC.labels_codelist_items (DESCRIPTION, langcode, VALID_FROM, VALID_TO, ITEM_ID) VALUES('Kommentarfeltet er obligatorisk og skal være mindst 10 alfanumeriske tegn for den valgte årsag til ugyldiggørelse.', 'DA',TO_TIMESTAMP('2020-01-01 00:00:00', 'YYYY-MM-DD HH24:MI:SS'), null, (SELECT id FROM codelist_items CI WHERE ITEMCODE = 'DK2156' AND CODELIST_ID = (SELECT id FROM codelists WHERE CODELISTKEY = '10249'))) ON CONFLICT (item_id, langcode, valid_to) DO UPDATE SET valid_from=EXCLUDED.valid_from, description=EXCLUDED.description;</v>
      </c>
      <c r="P31" s="10" t="str">
        <v>INSERT INTO PUBLIC.labels_codelist_items (DESCRIPTION, langcode, VALID_FROM, VALID_TO, ITEM_ID) VALUES('The comment field is mandatory and must be at least 10 alphanumeric characters for the chosen reason for invalidation.', 'EN',TO_TIMESTAMP('2020-01-01 00:00:00', 'YYYY-MM-DD HH24:MI:SS'), null, (SELECT id FROM codelist_items CI WHERE ITEMCODE = 'DK2156' AND CODELIST_ID = (SELECT id FROM codelists WHERE CODELISTKEY = '10249'))) ON CONFLICT (item_id, langcode, valid_to) DO UPDATE SET valid_from=EXCLUDED.valid_from, description=EXCLUDED.description;</v>
      </c>
      <c r="Q3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1" s="10" t="str">
        <v>/*INSERT INTO PUBLIC.labels_codelist_items (DESCRIPTION, langcode, VALID_FROM, VALID_TO, ITEM_ID) VALUES('Kommentarfeltet er obligatorisk og skal være mindst 10 alfanumeriske tegn for den valgte årsag til ugyldiggørelse.',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1" s="10" t="str">
        <v>/*INSERT INTO PUBLIC.labels_codelist_items (DESCRIPTION, langcode, VALID_FROM, VALID_TO, ITEM_ID) VALUES('The comment field is mandatory and must be at least 10 alphanumeric characters for the chosen reason for invalidation.',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2" spans="1:19" ht="409.5" x14ac:dyDescent="0.25">
      <c r="A32" t="str">
        <v>INSERT INTO public.codelist_item (item_code, uieditable, valid_from, valid_to, codelist_id) VALUES('DK4002', false, to_timestamp('2020-01-01 00:00:00', 'YYYY-MM-DD HH24:MI:SS'), null, (SELECT id FROM codelist WHERE CODELIST_KEY = '10080')) ON CONFLICT (codelist_id, item_code) DO UPDATE SET valid_from=EXCLUDED.valid_from, valid_to=EXCLUDED.valid_to;</v>
      </c>
      <c r="C32" t="str">
        <v>INSERT INTO PUBLIC.CODELIST_ITEM_LABEL (DESCRIPTION, VALID_FROM, VALID_TO, ITEM_ID, LANGUAGE_ID) VALUES('The amendment application contains changes to data elements in 5/23 // 16 15 which can not be changed in relation to a conversion of the declaration.', TO_TIMESTAMP('2020-01-01 00:00:00', 'YYYY-MM-DD HH24:MI:SS'), null, (SELECT id FROM CODELIST_ITEM CI WHERE ITEM_CODE = 'DK4002' AND CODELIST_ID = (SELECT id FROM codelist WHERE CODELIST_KEY = '10080')), 1);</v>
      </c>
      <c r="D32" t="str">
        <v>INSERT INTO public.codelist_item (item_code, uieditable, valid_from, valid_to, codelist_id) VALUES('DK4002', false, to_timestamp('2020-01-01 00:00:00', 'YYYY-MM-DD HH24:MI:SS'), null, (SELECT id FROM codelist WHERE CODELIST_KEY = '10040')) ON CONFLICT (codelist_id, item_code) DO UPDATE SET valid_from=EXCLUDED.valid_from, valid_to=EXCLUDED.valid_to;</v>
      </c>
      <c r="E32" t="str">
        <v>INSERT INTO PUBLIC.CODELIST_ITEM_LABEL (DESCRIPTION, VALID_FROM, VALID_TO, ITEM_ID, LANGUAGE_ID) VALUES('Ændringsanmodningen indeholder ændringer til data elementer i 5/23 // 16 15, som ikke må ændres i forbindelse med en konvertering af angivelsen.', TO_TIMESTAMP('2020-01-01 00:00:00', 'YYYY-MM-DD HH24:MI:SS'), null, (SELECT id FROM CODELIST_ITEM CI WHERE ITEM_CODE = 'DK4002' AND CODELIST_ID = (SELECT id FROM codelist WHERE CODELIST_KEY = '10040')), 3);</v>
      </c>
      <c r="F32" t="str">
        <v>INSERT INTO PUBLIC.CODELIST_ITEM_LABEL (DESCRIPTION, VALID_FROM, VALID_TO, ITEM_ID, LANGUAGE_ID) VALUES('The amendment application contains changes to data elements in 5/23 // 16 15 which can not be changed in relation to a conversion of the declaration.', TO_TIMESTAMP('2020-01-01 00:00:00', 'YYYY-MM-DD HH24:MI:SS'), null, (SELECT id FROM CODELIST_ITEM CI WHERE ITEM_CODE = 'DK4002' AND CODELIST_ID = (SELECT id FROM codelist WHERE CODELIST_KEY = '10040')), 1);</v>
      </c>
      <c r="G3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2" t="str">
        <v>/*INSERT INTO PUBLIC.CODELIST_ITEM_LABEL (DESCRIPTION, VALID_FROM, VALID_TO, ITEM_ID, LANGUAGE_ID) VALUES('Ændringsanmodningen indeholder ændringer til data elementer i 5/23 // 16 15, som ikke må ændres i forbindelse med en konvertering af angivelsen.', TO_TIMESTAMP('2020-01-01 00:00:00', 'YYYY-MM-DD HH24:MI:SS'), null, (SELECT id FROM CODELIST_ITEM CI WHERE ITEM_CODE = '' AND CODELIST_ID = (SELECT id FROM codelist WHERE CODELIST_KEY = '')), 3);*/</v>
      </c>
      <c r="I32" t="str">
        <v>/*INSERT INTO PUBLIC.CODELIST_ITEM_LABEL (DESCRIPTION, VALID_FROM, VALID_TO, ITEM_ID, LANGUAGE_ID) VALUES('The amendment application contains changes to data elements in 5/23 // 16 15 which can not be changed in relation to a conversion of the declaration.', TO_TIMESTAMP('2020-01-01 00:00:00', 'YYYY-MM-DD HH24:MI:SS'), null, (SELECT id FROM CODELIST_ITEM CI WHERE ITEM_CODE = '' AND CODELIST_ID = (SELECT id FROM codelist WHERE CODELIST_KEY = '')), 1);*/</v>
      </c>
      <c r="J3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2" t="str">
        <v>/*INSERT INTO PUBLIC.CODELIST_ITEM_LABEL (DESCRIPTION, VALID_FROM, VALID_TO, ITEM_ID, LANGUAGE_ID) VALUES('Ændringsanmodningen indeholder ændringer til data elementer i 5/23 // 16 15, som ikke må ændres i forbindelse med en konvertering af angivelsen.', TO_TIMESTAMP('2020-01-01 00:00:00', 'YYYY-MM-DD HH24:MI:SS'), null, (SELECT id FROM CODELIST_ITEM CI WHERE ITEM_CODE = '' AND CODELIST_ID = (SELECT id FROM codelist WHERE CODELIST_KEY = '10040')), 3);*/</v>
      </c>
      <c r="L32" s="10" t="str">
        <v>/*INSERT INTO PUBLIC.CODELIST_ITEM_LABEL (DESCRIPTION, VALID_FROM, VALID_TO, ITEM_ID, LANGUAGE_ID) VALUES('The amendment application contains changes to data elements in 5/23 // 16 15 which can not be changed in relation to a conversion of the declaration.', TO_TIMESTAMP('2020-01-01 00:00:00', 'YYYY-MM-DD HH24:MI:SS'), null, (SELECT id FROM CODELIST_ITEM CI WHERE ITEM_CODE = '' AND CODELIST_ID = (SELECT id FROM codelist WHERE CODELIST_KEY = '10040')), 1);*/</v>
      </c>
      <c r="N32" s="10" t="str">
        <v>INSERT INTO public.codelist_items (itemcode, valid_from, valid_to, codelist_id, extensions_id) VALUES('DK4002', to_timestamp('2020-01-01 00:00:00', 'YYYY-MM-DD HH24:MI:SS'), null, (SELECT id FROM codelists WHERE CODELISTKEY = '10249'), null) ON CONFLICT (codelist_id, itemcode) DO UPDATE SET valid_from=EXCLUDED.valid_from, valid_to=EXCLUDED.valid_to;</v>
      </c>
      <c r="O32" s="10" t="str">
        <v>INSERT INTO PUBLIC.labels_codelist_items (DESCRIPTION, langcode, VALID_FROM, VALID_TO, ITEM_ID) VALUES('Ændringsanmodningen indeholder ændringer til data elementer i 5/23 // 16 15, som ikke må ændres i forbindelse med en konvertering af angivelsen.', 'DA',TO_TIMESTAMP('2020-01-01 00:00:00', 'YYYY-MM-DD HH24:MI:SS'), null, (SELECT id FROM codelist_items CI WHERE ITEMCODE = 'DK4002' AND CODELIST_ID = (SELECT id FROM codelists WHERE CODELISTKEY = '10249'))) ON CONFLICT (item_id, langcode, valid_to) DO UPDATE SET valid_from=EXCLUDED.valid_from, description=EXCLUDED.description;</v>
      </c>
      <c r="P32" s="10" t="str">
        <v>INSERT INTO PUBLIC.labels_codelist_items (DESCRIPTION, langcode, VALID_FROM, VALID_TO, ITEM_ID) VALUES('The amendment application contains changes to data elements in 5/23 // 16 15 which can not be changed in relation to a conversion of the declaration.', 'EN',TO_TIMESTAMP('2020-01-01 00:00:00', 'YYYY-MM-DD HH24:MI:SS'), null, (SELECT id FROM codelist_items CI WHERE ITEMCODE = 'DK4002' AND CODELIST_ID = (SELECT id FROM codelists WHERE CODELISTKEY = '10249'))) ON CONFLICT (item_id, langcode, valid_to) DO UPDATE SET valid_from=EXCLUDED.valid_from, description=EXCLUDED.description;</v>
      </c>
      <c r="Q3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2" s="10" t="str">
        <v>/*INSERT INTO PUBLIC.labels_codelist_items (DESCRIPTION, langcode, VALID_FROM, VALID_TO, ITEM_ID) VALUES('Ændringsanmodningen indeholder ændringer til data elementer i 5/23 // 16 15, som ikke må ændres i forbindelse med en konvertering af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2" s="10" t="str">
        <v>/*INSERT INTO PUBLIC.labels_codelist_items (DESCRIPTION, langcode, VALID_FROM, VALID_TO, ITEM_ID) VALUES('The amendment application contains changes to data elements in 5/23 // 16 15 which can not be changed in relation to a conversion of the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3" spans="1:19" ht="409.5" x14ac:dyDescent="0.25">
      <c r="A3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C33" t="str">
        <v>/*INSERT INTO PUBLIC.CODELIST_ITEM_LABEL (DESCRIPTION, VALID_FROM, VALID_TO, ITEM_ID, LANGUAGE_ID) VALUES('Statistical value per supplementary unit appears to be too low', TO_TIMESTAMP('2020-01-01 00:00:00', 'YYYY-MM-DD HH24:MI:SS'), null, (SELECT id FROM CODELIST_ITEM CI WHERE ITEM_CODE = '' AND CODELIST_ID = (SELECT id FROM codelist WHERE CODELIST_KEY = '')), 1);*/</v>
      </c>
      <c r="D3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3" t="str">
        <v>/*INSERT INTO PUBLIC.CODELIST_ITEM_LABEL (DESCRIPTION, VALID_FROM, VALID_TO, ITEM_ID, LANGUAGE_ID) VALUES('Statistisk værdi pr. supplerende enhed synes for lav', TO_TIMESTAMP('2020-01-01 00:00:00', 'YYYY-MM-DD HH24:MI:SS'), null, (SELECT id FROM CODELIST_ITEM CI WHERE ITEM_CODE = '' AND CODELIST_ID = (SELECT id FROM codelist WHERE CODELIST_KEY = '10040')), 3);*/</v>
      </c>
      <c r="F33" t="str">
        <v>/*INSERT INTO PUBLIC.CODELIST_ITEM_LABEL (DESCRIPTION, VALID_FROM, VALID_TO, ITEM_ID, LANGUAGE_ID) VALUES('Statistical value per supplementary unit appears to be too low', TO_TIMESTAMP('2020-01-01 00:00:00', 'YYYY-MM-DD HH24:MI:SS'), null, (SELECT id FROM CODELIST_ITEM CI WHERE ITEM_CODE = '' AND CODELIST_ID = (SELECT id FROM codelist WHERE CODELIST_KEY = '10040')), 1);*/</v>
      </c>
      <c r="G33" t="str">
        <v>INSERT INTO public.codelist_item (item_code, uieditable, valid_from, valid_to, codelist_id) VALUES('DKW9896', false, to_timestamp('2020-01-01 00:00:00', 'YYYY-MM-DD HH24:MI:SS'), null, (SELECT id FROM codelist WHERE CODELIST_KEY = '10075')) ON CONFLICT (codelist_id, item_code) DO UPDATE SET valid_from=EXCLUDED.valid_from, valid_to=EXCLUDED.valid_to;</v>
      </c>
      <c r="H33" t="str">
        <v>INSERT INTO PUBLIC.CODELIST_ITEM_LABEL (DESCRIPTION, VALID_FROM, VALID_TO, ITEM_ID, LANGUAGE_ID) VALUES('Statistisk værdi pr. supplerende enhed synes for lav', TO_TIMESTAMP('2020-01-01 00:00:00', 'YYYY-MM-DD HH24:MI:SS'), null, (SELECT id FROM CODELIST_ITEM CI WHERE ITEM_CODE = 'DKW9896' AND CODELIST_ID = (SELECT id FROM codelist WHERE CODELIST_KEY = '10075')), 3);</v>
      </c>
      <c r="I33" t="str">
        <v>INSERT INTO PUBLIC.CODELIST_ITEM_LABEL (DESCRIPTION, VALID_FROM, VALID_TO, ITEM_ID, LANGUAGE_ID) VALUES('Statistical value per supplementary unit appears to be too low', TO_TIMESTAMP('2020-01-01 00:00:00', 'YYYY-MM-DD HH24:MI:SS'), null, (SELECT id FROM CODELIST_ITEM CI WHERE ITEM_CODE = 'DKW9896' AND CODELIST_ID = (SELECT id FROM codelist WHERE CODELIST_KEY = '10075')), 1);</v>
      </c>
      <c r="J33" t="str">
        <v>INSERT INTO public.codelist_item (item_code, uieditable, valid_from, valid_to, codelist_id) VALUES('DKW9896', false, to_timestamp('2020-01-01 00:00:00', 'YYYY-MM-DD HH24:MI:SS'), null, (SELECT id FROM codelist WHERE CODELIST_KEY = '10040')) ON CONFLICT (codelist_id, item_code) DO UPDATE SET valid_from=EXCLUDED.valid_from, valid_to=EXCLUDED.valid_to;</v>
      </c>
      <c r="K33" t="str">
        <v>INSERT INTO PUBLIC.CODELIST_ITEM_LABEL (DESCRIPTION, VALID_FROM, VALID_TO, ITEM_ID, LANGUAGE_ID) VALUES('Statistisk værdi pr. supplerende enhed synes for lav', TO_TIMESTAMP('2020-01-01 00:00:00', 'YYYY-MM-DD HH24:MI:SS'), null, (SELECT id FROM CODELIST_ITEM CI WHERE ITEM_CODE = 'DKW9896' AND CODELIST_ID = (SELECT id FROM codelist WHERE CODELIST_KEY = '10040')), 3);</v>
      </c>
      <c r="L33" s="10" t="str">
        <v>INSERT INTO PUBLIC.CODELIST_ITEM_LABEL (DESCRIPTION, VALID_FROM, VALID_TO, ITEM_ID, LANGUAGE_ID) VALUES('Statistical value per supplementary unit appears to be too low', TO_TIMESTAMP('2020-01-01 00:00:00', 'YYYY-MM-DD HH24:MI:SS'), null, (SELECT id FROM CODELIST_ITEM CI WHERE ITEM_CODE = 'DKW9896' AND CODELIST_ID = (SELECT id FROM codelist WHERE CODELIST_KEY = '10040')), 1);</v>
      </c>
      <c r="N3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3" s="10" t="str">
        <v>/*INSERT INTO PUBLIC.labels_codelist_items (DESCRIPTION, langcode, VALID_FROM, VALID_TO, ITEM_ID) VALUES('Statistisk værdi pr. supplerende enhed synes for lav',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3" s="10" t="str">
        <v>/*INSERT INTO PUBLIC.labels_codelist_items (DESCRIPTION, langcode, VALID_FROM, VALID_TO, ITEM_ID) VALUES('Statistical value per supplementary unit appears to be too low',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3" s="10" t="str">
        <v>INSERT INTO public.codelist_items (itemcode, valid_from, valid_to, codelist_id, extensions_id) VALUES('DKW9896', to_timestamp('2020-01-01 00:00:00', 'YYYY-MM-DD HH24:MI:SS'), null, (SELECT id FROM codelists WHERE CODELISTKEY = '10249'), null) ON CONFLICT (codelist_id, itemcode) DO UPDATE SET valid_from=EXCLUDED.valid_from, valid_to=EXCLUDED.valid_to;</v>
      </c>
      <c r="R33" s="10" t="str">
        <v>INSERT INTO PUBLIC.labels_codelist_items (DESCRIPTION, langcode, VALID_FROM, VALID_TO, ITEM_ID) VALUES('Statistisk værdi pr. supplerende enhed synes for lav', 'DA',TO_TIMESTAMP('2020-01-01 00:00:00', 'YYYY-MM-DD HH24:MI:SS'), null, (SELECT id FROM codelist_items CI WHERE ITEMCODE = 'DKW9896' AND CODELIST_ID = (SELECT id FROM codelists WHERE CODELISTKEY = '10249'))) ON CONFLICT (item_id, langcode, valid_to) DO UPDATE SET valid_from=EXCLUDED.valid_from, description=EXCLUDED.description;</v>
      </c>
      <c r="S33" s="10" t="str">
        <v>INSERT INTO PUBLIC.labels_codelist_items (DESCRIPTION, langcode, VALID_FROM, VALID_TO, ITEM_ID) VALUES('Statistical value per supplementary unit appears to be too low', 'EN',TO_TIMESTAMP('2020-01-01 00:00:00', 'YYYY-MM-DD HH24:MI:SS'), null, (SELECT id FROM codelist_items CI WHERE ITEMCODE = 'DKW9896' AND CODELIST_ID = (SELECT id FROM codelists WHERE CODELISTKEY = '10249'))) ON CONFLICT (item_id, langcode, valid_to) DO UPDATE SET valid_from=EXCLUDED.valid_from, description=EXCLUDED.description;</v>
      </c>
    </row>
    <row r="34" spans="1:19" ht="409.5" x14ac:dyDescent="0.25">
      <c r="A3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C34" t="str">
        <v>/*INSERT INTO PUBLIC.CODELIST_ITEM_LABEL (DESCRIPTION, VALID_FROM, VALID_TO, ITEM_ID, LANGUAGE_ID) VALUES('Statistical value per supplementary unit appears to be too high', TO_TIMESTAMP('2020-01-01 00:00:00', 'YYYY-MM-DD HH24:MI:SS'), null, (SELECT id FROM CODELIST_ITEM CI WHERE ITEM_CODE = '' AND CODELIST_ID = (SELECT id FROM codelist WHERE CODELIST_KEY = '')), 1);*/</v>
      </c>
      <c r="D3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4" t="str">
        <v>/*INSERT INTO PUBLIC.CODELIST_ITEM_LABEL (DESCRIPTION, VALID_FROM, VALID_TO, ITEM_ID, LANGUAGE_ID) VALUES('Statistisk værdi pr. supplerende enhed synes for høj', TO_TIMESTAMP('2020-01-01 00:00:00', 'YYYY-MM-DD HH24:MI:SS'), null, (SELECT id FROM CODELIST_ITEM CI WHERE ITEM_CODE = '' AND CODELIST_ID = (SELECT id FROM codelist WHERE CODELIST_KEY = '10040')), 3);*/</v>
      </c>
      <c r="F34" t="str">
        <v>/*INSERT INTO PUBLIC.CODELIST_ITEM_LABEL (DESCRIPTION, VALID_FROM, VALID_TO, ITEM_ID, LANGUAGE_ID) VALUES('Statistical value per supplementary unit appears to be too high', TO_TIMESTAMP('2020-01-01 00:00:00', 'YYYY-MM-DD HH24:MI:SS'), null, (SELECT id FROM CODELIST_ITEM CI WHERE ITEM_CODE = '' AND CODELIST_ID = (SELECT id FROM codelist WHERE CODELIST_KEY = '10040')), 1);*/</v>
      </c>
      <c r="G34" t="str">
        <v>INSERT INTO public.codelist_item (item_code, uieditable, valid_from, valid_to, codelist_id) VALUES('DKW9895', false, to_timestamp('2020-01-01 00:00:00', 'YYYY-MM-DD HH24:MI:SS'), null, (SELECT id FROM codelist WHERE CODELIST_KEY = '10075')) ON CONFLICT (codelist_id, item_code) DO UPDATE SET valid_from=EXCLUDED.valid_from, valid_to=EXCLUDED.valid_to;</v>
      </c>
      <c r="H34" t="str">
        <v>INSERT INTO PUBLIC.CODELIST_ITEM_LABEL (DESCRIPTION, VALID_FROM, VALID_TO, ITEM_ID, LANGUAGE_ID) VALUES('Statistisk værdi pr. supplerende enhed synes for høj', TO_TIMESTAMP('2020-01-01 00:00:00', 'YYYY-MM-DD HH24:MI:SS'), null, (SELECT id FROM CODELIST_ITEM CI WHERE ITEM_CODE = 'DKW9895' AND CODELIST_ID = (SELECT id FROM codelist WHERE CODELIST_KEY = '10075')), 3);</v>
      </c>
      <c r="I34" t="str">
        <v>INSERT INTO PUBLIC.CODELIST_ITEM_LABEL (DESCRIPTION, VALID_FROM, VALID_TO, ITEM_ID, LANGUAGE_ID) VALUES('Statistical value per supplementary unit appears to be too high', TO_TIMESTAMP('2020-01-01 00:00:00', 'YYYY-MM-DD HH24:MI:SS'), null, (SELECT id FROM CODELIST_ITEM CI WHERE ITEM_CODE = 'DKW9895' AND CODELIST_ID = (SELECT id FROM codelist WHERE CODELIST_KEY = '10075')), 1);</v>
      </c>
      <c r="J34" t="str">
        <v>INSERT INTO public.codelist_item (item_code, uieditable, valid_from, valid_to, codelist_id) VALUES('DKW9895', false, to_timestamp('2020-01-01 00:00:00', 'YYYY-MM-DD HH24:MI:SS'), null, (SELECT id FROM codelist WHERE CODELIST_KEY = '10040')) ON CONFLICT (codelist_id, item_code) DO UPDATE SET valid_from=EXCLUDED.valid_from, valid_to=EXCLUDED.valid_to;</v>
      </c>
      <c r="K34" t="str">
        <v>INSERT INTO PUBLIC.CODELIST_ITEM_LABEL (DESCRIPTION, VALID_FROM, VALID_TO, ITEM_ID, LANGUAGE_ID) VALUES('Statistisk værdi pr. supplerende enhed synes for høj', TO_TIMESTAMP('2020-01-01 00:00:00', 'YYYY-MM-DD HH24:MI:SS'), null, (SELECT id FROM CODELIST_ITEM CI WHERE ITEM_CODE = 'DKW9895' AND CODELIST_ID = (SELECT id FROM codelist WHERE CODELIST_KEY = '10040')), 3);</v>
      </c>
      <c r="L34" s="10" t="str">
        <v>INSERT INTO PUBLIC.CODELIST_ITEM_LABEL (DESCRIPTION, VALID_FROM, VALID_TO, ITEM_ID, LANGUAGE_ID) VALUES('Statistical value per supplementary unit appears to be too high', TO_TIMESTAMP('2020-01-01 00:00:00', 'YYYY-MM-DD HH24:MI:SS'), null, (SELECT id FROM CODELIST_ITEM CI WHERE ITEM_CODE = 'DKW9895' AND CODELIST_ID = (SELECT id FROM codelist WHERE CODELIST_KEY = '10040')), 1);</v>
      </c>
      <c r="N3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4" s="10" t="str">
        <v>/*INSERT INTO PUBLIC.labels_codelist_items (DESCRIPTION, langcode, VALID_FROM, VALID_TO, ITEM_ID) VALUES('Statistisk værdi pr. supplerende enhed synes for høj',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4" s="10" t="str">
        <v>/*INSERT INTO PUBLIC.labels_codelist_items (DESCRIPTION, langcode, VALID_FROM, VALID_TO, ITEM_ID) VALUES('Statistical value per supplementary unit appears to be too high',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4" s="10" t="str">
        <v>INSERT INTO public.codelist_items (itemcode, valid_from, valid_to, codelist_id, extensions_id) VALUES('DKW9895', to_timestamp('2020-01-01 00:00:00', 'YYYY-MM-DD HH24:MI:SS'), null, (SELECT id FROM codelists WHERE CODELISTKEY = '10249'), null) ON CONFLICT (codelist_id, itemcode) DO UPDATE SET valid_from=EXCLUDED.valid_from, valid_to=EXCLUDED.valid_to;</v>
      </c>
      <c r="R34" s="10" t="str">
        <v>INSERT INTO PUBLIC.labels_codelist_items (DESCRIPTION, langcode, VALID_FROM, VALID_TO, ITEM_ID) VALUES('Statistisk værdi pr. supplerende enhed synes for høj', 'DA',TO_TIMESTAMP('2020-01-01 00:00:00', 'YYYY-MM-DD HH24:MI:SS'), null, (SELECT id FROM codelist_items CI WHERE ITEMCODE = 'DKW9895' AND CODELIST_ID = (SELECT id FROM codelists WHERE CODELISTKEY = '10249'))) ON CONFLICT (item_id, langcode, valid_to) DO UPDATE SET valid_from=EXCLUDED.valid_from, description=EXCLUDED.description;</v>
      </c>
      <c r="S34" s="10" t="str">
        <v>INSERT INTO PUBLIC.labels_codelist_items (DESCRIPTION, langcode, VALID_FROM, VALID_TO, ITEM_ID) VALUES('Statistical value per supplementary unit appears to be too high', 'EN',TO_TIMESTAMP('2020-01-01 00:00:00', 'YYYY-MM-DD HH24:MI:SS'), null, (SELECT id FROM codelist_items CI WHERE ITEMCODE = 'DKW9895' AND CODELIST_ID = (SELECT id FROM codelists WHERE CODELISTKEY = '10249'))) ON CONFLICT (item_id, langcode, valid_to) DO UPDATE SET valid_from=EXCLUDED.valid_from, description=EXCLUDED.description;</v>
      </c>
    </row>
    <row r="35" spans="1:19" ht="409.5" x14ac:dyDescent="0.25">
      <c r="A3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C35" t="str">
        <v>/*INSERT INTO PUBLIC.CODELIST_ITEM_LABEL (DESCRIPTION, VALID_FROM, VALID_TO, ITEM_ID, LANGUAGE_ID) VALUES('Statistical value per kg of net mass appears to be too high', TO_TIMESTAMP('2020-01-01 00:00:00', 'YYYY-MM-DD HH24:MI:SS'), null, (SELECT id FROM CODELIST_ITEM CI WHERE ITEM_CODE = '' AND CODELIST_ID = (SELECT id FROM codelist WHERE CODELIST_KEY = '')), 1);*/</v>
      </c>
      <c r="D3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5" t="str">
        <v>/*INSERT INTO PUBLIC.CODELIST_ITEM_LABEL (DESCRIPTION, VALID_FROM, VALID_TO, ITEM_ID, LANGUAGE_ID) VALUES('Statistisk værdi pr. kg nettovægt synes for høj', TO_TIMESTAMP('2020-01-01 00:00:00', 'YYYY-MM-DD HH24:MI:SS'), null, (SELECT id FROM CODELIST_ITEM CI WHERE ITEM_CODE = '' AND CODELIST_ID = (SELECT id FROM codelist WHERE CODELIST_KEY = '10040')), 3);*/</v>
      </c>
      <c r="F35" t="str">
        <v>/*INSERT INTO PUBLIC.CODELIST_ITEM_LABEL (DESCRIPTION, VALID_FROM, VALID_TO, ITEM_ID, LANGUAGE_ID) VALUES('Statistical value per kg of net mass appears to be too high', TO_TIMESTAMP('2020-01-01 00:00:00', 'YYYY-MM-DD HH24:MI:SS'), null, (SELECT id FROM CODELIST_ITEM CI WHERE ITEM_CODE = '' AND CODELIST_ID = (SELECT id FROM codelist WHERE CODELIST_KEY = '10040')), 1);*/</v>
      </c>
      <c r="G35" t="str">
        <v>INSERT INTO public.codelist_item (item_code, uieditable, valid_from, valid_to, codelist_id) VALUES('DKW9897', false, to_timestamp('2020-01-01 00:00:00', 'YYYY-MM-DD HH24:MI:SS'), null, (SELECT id FROM codelist WHERE CODELIST_KEY = '10075')) ON CONFLICT (codelist_id, item_code) DO UPDATE SET valid_from=EXCLUDED.valid_from, valid_to=EXCLUDED.valid_to;</v>
      </c>
      <c r="H35" t="str">
        <v>INSERT INTO PUBLIC.CODELIST_ITEM_LABEL (DESCRIPTION, VALID_FROM, VALID_TO, ITEM_ID, LANGUAGE_ID) VALUES('Statistisk værdi pr. kg nettovægt synes for høj', TO_TIMESTAMP('2020-01-01 00:00:00', 'YYYY-MM-DD HH24:MI:SS'), null, (SELECT id FROM CODELIST_ITEM CI WHERE ITEM_CODE = 'DKW9897' AND CODELIST_ID = (SELECT id FROM codelist WHERE CODELIST_KEY = '10075')), 3);</v>
      </c>
      <c r="I35" t="str">
        <v>INSERT INTO PUBLIC.CODELIST_ITEM_LABEL (DESCRIPTION, VALID_FROM, VALID_TO, ITEM_ID, LANGUAGE_ID) VALUES('Statistical value per kg of net mass appears to be too high', TO_TIMESTAMP('2020-01-01 00:00:00', 'YYYY-MM-DD HH24:MI:SS'), null, (SELECT id FROM CODELIST_ITEM CI WHERE ITEM_CODE = 'DKW9897' AND CODELIST_ID = (SELECT id FROM codelist WHERE CODELIST_KEY = '10075')), 1);</v>
      </c>
      <c r="J35" t="str">
        <v>INSERT INTO public.codelist_item (item_code, uieditable, valid_from, valid_to, codelist_id) VALUES('DKW9897', false, to_timestamp('2020-01-01 00:00:00', 'YYYY-MM-DD HH24:MI:SS'), null, (SELECT id FROM codelist WHERE CODELIST_KEY = '10040')) ON CONFLICT (codelist_id, item_code) DO UPDATE SET valid_from=EXCLUDED.valid_from, valid_to=EXCLUDED.valid_to;</v>
      </c>
      <c r="K35" t="str">
        <v>INSERT INTO PUBLIC.CODELIST_ITEM_LABEL (DESCRIPTION, VALID_FROM, VALID_TO, ITEM_ID, LANGUAGE_ID) VALUES('Statistisk værdi pr. kg nettovægt synes for høj', TO_TIMESTAMP('2020-01-01 00:00:00', 'YYYY-MM-DD HH24:MI:SS'), null, (SELECT id FROM CODELIST_ITEM CI WHERE ITEM_CODE = 'DKW9897' AND CODELIST_ID = (SELECT id FROM codelist WHERE CODELIST_KEY = '10040')), 3);</v>
      </c>
      <c r="L35" s="10" t="str">
        <v>INSERT INTO PUBLIC.CODELIST_ITEM_LABEL (DESCRIPTION, VALID_FROM, VALID_TO, ITEM_ID, LANGUAGE_ID) VALUES('Statistical value per kg of net mass appears to be too high', TO_TIMESTAMP('2020-01-01 00:00:00', 'YYYY-MM-DD HH24:MI:SS'), null, (SELECT id FROM CODELIST_ITEM CI WHERE ITEM_CODE = 'DKW9897' AND CODELIST_ID = (SELECT id FROM codelist WHERE CODELIST_KEY = '10040')), 1);</v>
      </c>
      <c r="N3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5" s="10" t="str">
        <v>/*INSERT INTO PUBLIC.labels_codelist_items (DESCRIPTION, langcode, VALID_FROM, VALID_TO, ITEM_ID) VALUES('Statistisk værdi pr. kg nettovægt synes for høj',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5" s="10" t="str">
        <v>/*INSERT INTO PUBLIC.labels_codelist_items (DESCRIPTION, langcode, VALID_FROM, VALID_TO, ITEM_ID) VALUES('Statistical value per kg of net mass appears to be too high',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5" s="10" t="str">
        <v>INSERT INTO public.codelist_items (itemcode, valid_from, valid_to, codelist_id, extensions_id) VALUES('DKW9897', to_timestamp('2020-01-01 00:00:00', 'YYYY-MM-DD HH24:MI:SS'), null, (SELECT id FROM codelists WHERE CODELISTKEY = '10249'), null) ON CONFLICT (codelist_id, itemcode) DO UPDATE SET valid_from=EXCLUDED.valid_from, valid_to=EXCLUDED.valid_to;</v>
      </c>
      <c r="R35" s="10" t="str">
        <v>INSERT INTO PUBLIC.labels_codelist_items (DESCRIPTION, langcode, VALID_FROM, VALID_TO, ITEM_ID) VALUES('Statistisk værdi pr. kg nettovægt synes for høj', 'DA',TO_TIMESTAMP('2020-01-01 00:00:00', 'YYYY-MM-DD HH24:MI:SS'), null, (SELECT id FROM codelist_items CI WHERE ITEMCODE = 'DKW9897' AND CODELIST_ID = (SELECT id FROM codelists WHERE CODELISTKEY = '10249'))) ON CONFLICT (item_id, langcode, valid_to) DO UPDATE SET valid_from=EXCLUDED.valid_from, description=EXCLUDED.description;</v>
      </c>
      <c r="S35" s="10" t="str">
        <v>INSERT INTO PUBLIC.labels_codelist_items (DESCRIPTION, langcode, VALID_FROM, VALID_TO, ITEM_ID) VALUES('Statistical value per kg of net mass appears to be too high', 'EN',TO_TIMESTAMP('2020-01-01 00:00:00', 'YYYY-MM-DD HH24:MI:SS'), null, (SELECT id FROM codelist_items CI WHERE ITEMCODE = 'DKW9897' AND CODELIST_ID = (SELECT id FROM codelists WHERE CODELISTKEY = '10249'))) ON CONFLICT (item_id, langcode, valid_to) DO UPDATE SET valid_from=EXCLUDED.valid_from, description=EXCLUDED.description;</v>
      </c>
    </row>
    <row r="36" spans="1:19" ht="409.5" x14ac:dyDescent="0.25">
      <c r="A3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C36" t="str">
        <v>/*INSERT INTO PUBLIC.CODELIST_ITEM_LABEL (DESCRIPTION, VALID_FROM, VALID_TO, ITEM_ID, LANGUAGE_ID) VALUES('Statistical value'' is mandatory when ''item amount invoiced'' is not provided.', TO_TIMESTAMP('2020-01-01 00:00:00', 'YYYY-MM-DD HH24:MI:SS'), null, (SELECT id FROM CODELIST_ITEM CI WHERE ITEM_CODE = '' AND CODELIST_ID = (SELECT id FROM codelist WHERE CODELIST_KEY = '')), 1);*/</v>
      </c>
      <c r="D3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6" t="str">
        <v>/*INSERT INTO PUBLIC.CODELIST_ITEM_LABEL (DESCRIPTION, VALID_FROM, VALID_TO, ITEM_ID, LANGUAGE_ID) VALUES('Statistisk værdi'' er nødvendig når ''faktureret beløb for vareposten'' ikke er givet.', TO_TIMESTAMP('2020-01-01 00:00:00', 'YYYY-MM-DD HH24:MI:SS'), null, (SELECT id FROM CODELIST_ITEM CI WHERE ITEM_CODE = '' AND CODELIST_ID = (SELECT id FROM codelist WHERE CODELIST_KEY = '10040')), 3);*/</v>
      </c>
      <c r="F36" t="str">
        <v>/*INSERT INTO PUBLIC.CODELIST_ITEM_LABEL (DESCRIPTION, VALID_FROM, VALID_TO, ITEM_ID, LANGUAGE_ID) VALUES('Statistical value'' is mandatory when ''item amount invoiced'' is not provided.', TO_TIMESTAMP('2020-01-01 00:00:00', 'YYYY-MM-DD HH24:MI:SS'), null, (SELECT id FROM CODELIST_ITEM CI WHERE ITEM_CODE = '' AND CODELIST_ID = (SELECT id FROM codelist WHERE CODELIST_KEY = '10040')), 1);*/</v>
      </c>
      <c r="G36" t="str">
        <v>INSERT INTO public.codelist_item (item_code, uieditable, valid_from, valid_to, codelist_id) VALUES('DKW10120', false, to_timestamp('2020-01-01 00:00:00', 'YYYY-MM-DD HH24:MI:SS'), null, (SELECT id FROM codelist WHERE CODELIST_KEY = '10075')) ON CONFLICT (codelist_id, item_code) DO UPDATE SET valid_from=EXCLUDED.valid_from, valid_to=EXCLUDED.valid_to;</v>
      </c>
      <c r="H36" t="str">
        <v>INSERT INTO PUBLIC.CODELIST_ITEM_LABEL (DESCRIPTION, VALID_FROM, VALID_TO, ITEM_ID, LANGUAGE_ID) VALUES('Statistisk værdi'' er nødvendig når ''faktureret beløb for vareposten'' ikke er givet.', TO_TIMESTAMP('2020-01-01 00:00:00', 'YYYY-MM-DD HH24:MI:SS'), null, (SELECT id FROM CODELIST_ITEM CI WHERE ITEM_CODE = 'DKW10120' AND CODELIST_ID = (SELECT id FROM codelist WHERE CODELIST_KEY = '10075')), 3);</v>
      </c>
      <c r="I36" t="str">
        <v>INSERT INTO PUBLIC.CODELIST_ITEM_LABEL (DESCRIPTION, VALID_FROM, VALID_TO, ITEM_ID, LANGUAGE_ID) VALUES('Statistical value'' is mandatory when ''item amount invoiced'' is not provided.', TO_TIMESTAMP('2020-01-01 00:00:00', 'YYYY-MM-DD HH24:MI:SS'), null, (SELECT id FROM CODELIST_ITEM CI WHERE ITEM_CODE = 'DKW10120' AND CODELIST_ID = (SELECT id FROM codelist WHERE CODELIST_KEY = '10075')), 1);</v>
      </c>
      <c r="J36" t="str">
        <v>INSERT INTO public.codelist_item (item_code, uieditable, valid_from, valid_to, codelist_id) VALUES('DKW10120', false, to_timestamp('2020-01-01 00:00:00', 'YYYY-MM-DD HH24:MI:SS'), null, (SELECT id FROM codelist WHERE CODELIST_KEY = '10040')) ON CONFLICT (codelist_id, item_code) DO UPDATE SET valid_from=EXCLUDED.valid_from, valid_to=EXCLUDED.valid_to;</v>
      </c>
      <c r="K36" t="str">
        <v>INSERT INTO PUBLIC.CODELIST_ITEM_LABEL (DESCRIPTION, VALID_FROM, VALID_TO, ITEM_ID, LANGUAGE_ID) VALUES('Statistisk værdi'' er nødvendig når ''faktureret beløb for vareposten'' ikke er givet.', TO_TIMESTAMP('2020-01-01 00:00:00', 'YYYY-MM-DD HH24:MI:SS'), null, (SELECT id FROM CODELIST_ITEM CI WHERE ITEM_CODE = 'DKW10120' AND CODELIST_ID = (SELECT id FROM codelist WHERE CODELIST_KEY = '10040')), 3);</v>
      </c>
      <c r="L36" s="10" t="str">
        <v>INSERT INTO PUBLIC.CODELIST_ITEM_LABEL (DESCRIPTION, VALID_FROM, VALID_TO, ITEM_ID, LANGUAGE_ID) VALUES('Statistical value'' is mandatory when ''item amount invoiced'' is not provided.', TO_TIMESTAMP('2020-01-01 00:00:00', 'YYYY-MM-DD HH24:MI:SS'), null, (SELECT id FROM CODELIST_ITEM CI WHERE ITEM_CODE = 'DKW10120' AND CODELIST_ID = (SELECT id FROM codelist WHERE CODELIST_KEY = '10040')), 1);</v>
      </c>
      <c r="N3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6" s="10" t="str">
        <v>/*INSERT INTO PUBLIC.labels_codelist_items (DESCRIPTION, langcode, VALID_FROM, VALID_TO, ITEM_ID) VALUES('Statistisk værdi'' er nødvendig når ''faktureret beløb for vareposten'' ikke er givet.',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6" s="10" t="str">
        <v>/*INSERT INTO PUBLIC.labels_codelist_items (DESCRIPTION, langcode, VALID_FROM, VALID_TO, ITEM_ID) VALUES('Statistical value'' is mandatory when ''item amount invoiced'' is not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6" s="10" t="str">
        <v>INSERT INTO public.codelist_items (itemcode, valid_from, valid_to, codelist_id, extensions_id) VALUES('DKW10120', to_timestamp('2020-01-01 00:00:00', 'YYYY-MM-DD HH24:MI:SS'), null, (SELECT id FROM codelists WHERE CODELISTKEY = '10249'), null) ON CONFLICT (codelist_id, itemcode) DO UPDATE SET valid_from=EXCLUDED.valid_from, valid_to=EXCLUDED.valid_to;</v>
      </c>
      <c r="R36" s="10" t="str">
        <v>INSERT INTO PUBLIC.labels_codelist_items (DESCRIPTION, langcode, VALID_FROM, VALID_TO, ITEM_ID) VALUES('Statistisk værdi'' er nødvendig når ''faktureret beløb for vareposten'' ikke er givet.', 'DA',TO_TIMESTAMP('2020-01-01 00:00:00', 'YYYY-MM-DD HH24:MI:SS'), null, (SELECT id FROM codelist_items CI WHERE ITEMCODE = 'DKW10120' AND CODELIST_ID = (SELECT id FROM codelists WHERE CODELISTKEY = '10249'))) ON CONFLICT (item_id, langcode, valid_to) DO UPDATE SET valid_from=EXCLUDED.valid_from, description=EXCLUDED.description;</v>
      </c>
      <c r="S36" s="10" t="str">
        <v>INSERT INTO PUBLIC.labels_codelist_items (DESCRIPTION, langcode, VALID_FROM, VALID_TO, ITEM_ID) VALUES('Statistical value'' is mandatory when ''item amount invoiced'' is not provided.', 'EN',TO_TIMESTAMP('2020-01-01 00:00:00', 'YYYY-MM-DD HH24:MI:SS'), null, (SELECT id FROM codelist_items CI WHERE ITEMCODE = 'DKW10120' AND CODELIST_ID = (SELECT id FROM codelists WHERE CODELISTKEY = '10249'))) ON CONFLICT (item_id, langcode, valid_to) DO UPDATE SET valid_from=EXCLUDED.valid_from, description=EXCLUDED.description;</v>
      </c>
    </row>
    <row r="37" spans="1:19" ht="409.5" x14ac:dyDescent="0.25">
      <c r="A37" t="str">
        <v>INSERT INTO public.codelist_item (item_code, uieditable, valid_from, valid_to, codelist_id) VALUES('DK10050', false, to_timestamp('2020-01-01 00:00:00', 'YYYY-MM-DD HH24:MI:SS'), null, (SELECT id FROM codelist WHERE CODELIST_KEY = '10080')) ON CONFLICT (codelist_id, item_code) DO UPDATE SET valid_from=EXCLUDED.valid_from, valid_to=EXCLUDED.valid_to;</v>
      </c>
      <c r="C37" t="str">
        <v>INSERT INTO PUBLIC.CODELIST_ITEM_LABEL (DESCRIPTION, VALID_FROM, VALID_TO, ITEM_ID, LANGUAGE_ID) VALUES('Requested Procedure not Possible', TO_TIMESTAMP('2020-01-01 00:00:00', 'YYYY-MM-DD HH24:MI:SS'), null, (SELECT id FROM CODELIST_ITEM CI WHERE ITEM_CODE = 'DK10050' AND CODELIST_ID = (SELECT id FROM codelist WHERE CODELIST_KEY = '10080')), 1);</v>
      </c>
      <c r="D37" t="str">
        <v>INSERT INTO public.codelist_item (item_code, uieditable, valid_from, valid_to, codelist_id) VALUES('DK10050', false, to_timestamp('2020-01-01 00:00:00', 'YYYY-MM-DD HH24:MI:SS'), null, (SELECT id FROM codelist WHERE CODELIST_KEY = '10040')) ON CONFLICT (codelist_id, item_code) DO UPDATE SET valid_from=EXCLUDED.valid_from, valid_to=EXCLUDED.valid_to;</v>
      </c>
      <c r="E37" t="str">
        <v>INSERT INTO PUBLIC.CODELIST_ITEM_LABEL (DESCRIPTION, VALID_FROM, VALID_TO, ITEM_ID, LANGUAGE_ID) VALUES('', TO_TIMESTAMP('2020-01-01 00:00:00', 'YYYY-MM-DD HH24:MI:SS'), null, (SELECT id FROM CODELIST_ITEM CI WHERE ITEM_CODE = 'DK10050' AND CODELIST_ID = (SELECT id FROM codelist WHERE CODELIST_KEY = '10040')), 3);</v>
      </c>
      <c r="F37" t="str">
        <v>INSERT INTO PUBLIC.CODELIST_ITEM_LABEL (DESCRIPTION, VALID_FROM, VALID_TO, ITEM_ID, LANGUAGE_ID) VALUES('Requested Procedure not Possible', TO_TIMESTAMP('2020-01-01 00:00:00', 'YYYY-MM-DD HH24:MI:SS'), null, (SELECT id FROM CODELIST_ITEM CI WHERE ITEM_CODE = 'DK10050' AND CODELIST_ID = (SELECT id FROM codelist WHERE CODELIST_KEY = '10040')), 1);</v>
      </c>
      <c r="G3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7" t="str">
        <v>/*INSERT INTO PUBLIC.CODELIST_ITEM_LABEL (DESCRIPTION, VALID_FROM, VALID_TO, ITEM_ID, LANGUAGE_ID) VALUES('', TO_TIMESTAMP('2020-01-01 00:00:00', 'YYYY-MM-DD HH24:MI:SS'), null, (SELECT id FROM CODELIST_ITEM CI WHERE ITEM_CODE = '' AND CODELIST_ID = (SELECT id FROM codelist WHERE CODELIST_KEY = '')), 3);*/</v>
      </c>
      <c r="I37" t="str">
        <v>/*INSERT INTO PUBLIC.CODELIST_ITEM_LABEL (DESCRIPTION, VALID_FROM, VALID_TO, ITEM_ID, LANGUAGE_ID) VALUES('Requested Procedure not Possible', TO_TIMESTAMP('2020-01-01 00:00:00', 'YYYY-MM-DD HH24:MI:SS'), null, (SELECT id FROM CODELIST_ITEM CI WHERE ITEM_CODE = '' AND CODELIST_ID = (SELECT id FROM codelist WHERE CODELIST_KEY = '')), 1);*/</v>
      </c>
      <c r="J3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7"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37" s="10" t="str">
        <v>/*INSERT INTO PUBLIC.CODELIST_ITEM_LABEL (DESCRIPTION, VALID_FROM, VALID_TO, ITEM_ID, LANGUAGE_ID) VALUES('Requested Procedure not Possible', TO_TIMESTAMP('2020-01-01 00:00:00', 'YYYY-MM-DD HH24:MI:SS'), null, (SELECT id FROM CODELIST_ITEM CI WHERE ITEM_CODE = '' AND CODELIST_ID = (SELECT id FROM codelist WHERE CODELIST_KEY = '10040')), 1);*/</v>
      </c>
      <c r="N37" s="10" t="str">
        <v>INSERT INTO public.codelist_items (itemcode, valid_from, valid_to, codelist_id, extensions_id) VALUES('DK10050', to_timestamp('2020-01-01 00:00:00', 'YYYY-MM-DD HH24:MI:SS'), null, (SELECT id FROM codelists WHERE CODELISTKEY = '10249'), null) ON CONFLICT (codelist_id, itemcode) DO UPDATE SET valid_from=EXCLUDED.valid_from, valid_to=EXCLUDED.valid_to;</v>
      </c>
      <c r="O37" s="10" t="str">
        <v>INSERT INTO PUBLIC.labels_codelist_items (DESCRIPTION, langcode, VALID_FROM, VALID_TO, ITEM_ID) VALUES('', 'DA',TO_TIMESTAMP('2020-01-01 00:00:00', 'YYYY-MM-DD HH24:MI:SS'), null, (SELECT id FROM codelist_items CI WHERE ITEMCODE = 'DK10050' AND CODELIST_ID = (SELECT id FROM codelists WHERE CODELISTKEY = '10249'))) ON CONFLICT (item_id, langcode, valid_to) DO UPDATE SET valid_from=EXCLUDED.valid_from, description=EXCLUDED.description;</v>
      </c>
      <c r="P37" s="10" t="str">
        <v>INSERT INTO PUBLIC.labels_codelist_items (DESCRIPTION, langcode, VALID_FROM, VALID_TO, ITEM_ID) VALUES('Requested Procedure not Possible', 'EN',TO_TIMESTAMP('2020-01-01 00:00:00', 'YYYY-MM-DD HH24:MI:SS'), null, (SELECT id FROM codelist_items CI WHERE ITEMCODE = 'DK10050' AND CODELIST_ID = (SELECT id FROM codelists WHERE CODELISTKEY = '10249'))) ON CONFLICT (item_id, langcode, valid_to) DO UPDATE SET valid_from=EXCLUDED.valid_from, description=EXCLUDED.description;</v>
      </c>
      <c r="Q3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7"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7" s="10" t="str">
        <v>/*INSERT INTO PUBLIC.labels_codelist_items (DESCRIPTION, langcode, VALID_FROM, VALID_TO, ITEM_ID) VALUES('Requested Procedure not Possible',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8" spans="1:19" ht="409.5" x14ac:dyDescent="0.25">
      <c r="A38" t="str">
        <v>/*INSERT INTO public.codelist_item (item_code, uieditable, valid_from, valid_to, codelist_id) VALUES('DK2162', false, to_timestamp('2020-01-01 00:00:00', 'YYYY-MM-DD HH24:MI:SS'), null, (SELECT id FROM codelist WHERE CODELIST_KEY = '')) ON CONFLICT (codelist_id, item_code) DO UPDATE SET valid_from=EXCLUDED.valid_from, valid_to=EXCLUDED.valid_to;*/</v>
      </c>
      <c r="C38" t="str">
        <v>/*INSERT INTO PUBLIC.CODELIST_ITEM_LABEL (DESCRIPTION, VALID_FROM, VALID_TO, ITEM_ID, LANGUAGE_ID) VALUES('Representative Identification number (13 06 017 000) contains an EORI number that is not valid or is expired.', TO_TIMESTAMP('2020-01-01 00:00:00', 'YYYY-MM-DD HH24:MI:SS'), null, (SELECT id FROM CODELIST_ITEM CI WHERE ITEM_CODE = 'DK2162' AND CODELIST_ID = (SELECT id FROM codelist WHERE CODELIST_KEY = '')), 1);*/</v>
      </c>
      <c r="D38" t="str">
        <v>/*INSERT INTO public.codelist_item (item_code, uieditable, valid_from, valid_to, codelist_id) VALUES('DK2162', false, to_timestamp('2020-01-01 00:00:00', 'YYYY-MM-DD HH24:MI:SS'), null, (SELECT id FROM codelist WHERE CODELIST_KEY = '10040')) ON CONFLICT (codelist_id, item_code) DO UPDATE SET valid_from=EXCLUDED.valid_from, valid_to=EXCLUDED.valid_to;*/</v>
      </c>
      <c r="E38" t="str">
        <v>/*INSERT INTO PUBLIC.CODELIST_ITEM_LABEL (DESCRIPTION, VALID_FROM, VALID_TO, ITEM_ID, LANGUAGE_ID) VALUES('Klarer EORI (13 06 017 000) indeholder et EORI-nummer, som er udløbet eller ikke er gyldigt.', TO_TIMESTAMP('2020-01-01 00:00:00', 'YYYY-MM-DD HH24:MI:SS'), null, (SELECT id FROM CODELIST_ITEM CI WHERE ITEM_CODE = 'DK2162' AND CODELIST_ID = (SELECT id FROM codelist WHERE CODELIST_KEY = '10040')), 3);*/</v>
      </c>
      <c r="F38" t="str">
        <v>/*INSERT INTO PUBLIC.CODELIST_ITEM_LABEL (DESCRIPTION, VALID_FROM, VALID_TO, ITEM_ID, LANGUAGE_ID) VALUES('Representative Identification number (13 06 017 000) contains an EORI number that is not valid or is expired.', TO_TIMESTAMP('2020-01-01 00:00:00', 'YYYY-MM-DD HH24:MI:SS'), null, (SELECT id FROM CODELIST_ITEM CI WHERE ITEM_CODE = 'DK2162' AND CODELIST_ID = (SELECT id FROM codelist WHERE CODELIST_KEY = '10040')), 1);*/</v>
      </c>
      <c r="G3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8" t="str">
        <v>/*INSERT INTO PUBLIC.CODELIST_ITEM_LABEL (DESCRIPTION, VALID_FROM, VALID_TO, ITEM_ID, LANGUAGE_ID) VALUES('Klarer EORI (13 06 017 000) indeholder et EORI-nummer, som er udløbet eller ikke er gyldigt.', TO_TIMESTAMP('2020-01-01 00:00:00', 'YYYY-MM-DD HH24:MI:SS'), null, (SELECT id FROM CODELIST_ITEM CI WHERE ITEM_CODE = '' AND CODELIST_ID = (SELECT id FROM codelist WHERE CODELIST_KEY = '')), 3);*/</v>
      </c>
      <c r="I38" t="str">
        <v>/*INSERT INTO PUBLIC.CODELIST_ITEM_LABEL (DESCRIPTION, VALID_FROM, VALID_TO, ITEM_ID, LANGUAGE_ID) VALUES('Representative Identification number (13 06 017 000) contains an EORI number that is not valid or is expired.', TO_TIMESTAMP('2020-01-01 00:00:00', 'YYYY-MM-DD HH24:MI:SS'), null, (SELECT id FROM CODELIST_ITEM CI WHERE ITEM_CODE = '' AND CODELIST_ID = (SELECT id FROM codelist WHERE CODELIST_KEY = '')), 1);*/</v>
      </c>
      <c r="J3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8" t="str">
        <v>/*INSERT INTO PUBLIC.CODELIST_ITEM_LABEL (DESCRIPTION, VALID_FROM, VALID_TO, ITEM_ID, LANGUAGE_ID) VALUES('Klarer EORI (13 06 017 000) indeholder et EORI-nummer, som er udløbet eller ikke er gyldigt.', TO_TIMESTAMP('2020-01-01 00:00:00', 'YYYY-MM-DD HH24:MI:SS'), null, (SELECT id FROM CODELIST_ITEM CI WHERE ITEM_CODE = '' AND CODELIST_ID = (SELECT id FROM codelist WHERE CODELIST_KEY = '10040')), 3);*/</v>
      </c>
      <c r="L38" s="10" t="str">
        <v>/*INSERT INTO PUBLIC.CODELIST_ITEM_LABEL (DESCRIPTION, VALID_FROM, VALID_TO, ITEM_ID, LANGUAGE_ID) VALUES('Representative Identification number (13 06 017 000) contains an EORI number that is not valid or is expired.', TO_TIMESTAMP('2020-01-01 00:00:00', 'YYYY-MM-DD HH24:MI:SS'), null, (SELECT id FROM CODELIST_ITEM CI WHERE ITEM_CODE = '' AND CODELIST_ID = (SELECT id FROM codelist WHERE CODELIST_KEY = '10040')), 1);*/</v>
      </c>
      <c r="N38" s="10" t="str">
        <v>/*INSERT INTO public.codelist_items (itemcode, valid_from, valid_to, codelist_id, extensions_id) VALUES('DK2162', to_timestamp('2020-01-01 00:00:00', 'YYYY-MM-DD HH24:MI:SS'), null, (SELECT id FROM codelists WHERE CODELISTKEY = '10249'), null) ON CONFLICT (codelist_id, itemcode) DO UPDATE SET valid_from=EXCLUDED.valid_from, valid_to=EXCLUDED.valid_to;*/</v>
      </c>
      <c r="O38" s="10" t="str">
        <v>/*INSERT INTO PUBLIC.labels_codelist_items (DESCRIPTION, langcode, VALID_FROM, VALID_TO, ITEM_ID) VALUES('Klarer EORI (13 06 017 000) indeholder et EORI-nummer, som er udløbet eller ikke er gyldigt.', 'DA',TO_TIMESTAMP('2020-01-01 00:00:00', 'YYYY-MM-DD HH24:MI:SS'), null, (SELECT id FROM codelist_items CI WHERE ITEMCODE = 'DK2162' AND CODELIST_ID = (SELECT id FROM codelists WHERE CODELISTKEY = '10249'))) ON CONFLICT (item_id, langcode, valid_to) DO UPDATE SET valid_from=EXCLUDED.valid_from, description=EXCLUDED.description;*/</v>
      </c>
      <c r="P38" s="10" t="str">
        <v>/*INSERT INTO PUBLIC.labels_codelist_items (DESCRIPTION, langcode, VALID_FROM, VALID_TO, ITEM_ID) VALUES('Representative Identification number (13 06 017 000) contains an EORI number that is not valid or is expired.', 'EN',TO_TIMESTAMP('2020-01-01 00:00:00', 'YYYY-MM-DD HH24:MI:SS'), null, (SELECT id FROM codelist_items CI WHERE ITEMCODE = 'DK2162' AND CODELIST_ID = (SELECT id FROM codelists WHERE CODELISTKEY = '10249'))) ON CONFLICT (item_id, langcode, valid_to) DO UPDATE SET valid_from=EXCLUDED.valid_from, description=EXCLUDED.description;*/</v>
      </c>
      <c r="Q3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8" s="10" t="str">
        <v>/*INSERT INTO PUBLIC.labels_codelist_items (DESCRIPTION, langcode, VALID_FROM, VALID_TO, ITEM_ID) VALUES('Klarer EORI (13 06 017 000) indeholder et EORI-nummer, som er udløbet eller ikke er gyldigt.',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8" s="10" t="str">
        <v>/*INSERT INTO PUBLIC.labels_codelist_items (DESCRIPTION, langcode, VALID_FROM, VALID_TO, ITEM_ID) VALUES('Representative Identification number (13 06 017 000) contains an EORI number that is not valid or is expired.',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9" spans="1:19" ht="409.5" x14ac:dyDescent="0.25">
      <c r="A39" t="str">
        <v>INSERT INTO public.codelist_item (item_code, uieditable, valid_from, valid_to, codelist_id) VALUES('DK11073', false, to_timestamp('2020-01-01 00:00:00', 'YYYY-MM-DD HH24:MI:SS'), null, (SELECT id FROM codelist WHERE CODELIST_KEY = '10080')) ON CONFLICT (codelist_id, item_code) DO UPDATE SET valid_from=EXCLUDED.valid_from, valid_to=EXCLUDED.valid_to;</v>
      </c>
      <c r="C39" t="str">
        <v>INSERT INTO PUBLIC.CODELIST_ITEM_LABEL (DESCRIPTION, VALID_FROM, VALID_TO, ITEM_ID, LANGUAGE_ID) VALUES('Relief code is not valid', TO_TIMESTAMP('2020-01-01 00:00:00', 'YYYY-MM-DD HH24:MI:SS'), null, (SELECT id FROM CODELIST_ITEM CI WHERE ITEM_CODE = 'DK11073' AND CODELIST_ID = (SELECT id FROM codelist WHERE CODELIST_KEY = '10080')), 1);</v>
      </c>
      <c r="D39" t="str">
        <v>INSERT INTO public.codelist_item (item_code, uieditable, valid_from, valid_to, codelist_id) VALUES('DK11073', false, to_timestamp('2020-01-01 00:00:00', 'YYYY-MM-DD HH24:MI:SS'), null, (SELECT id FROM codelist WHERE CODELIST_KEY = '10040')) ON CONFLICT (codelist_id, item_code) DO UPDATE SET valid_from=EXCLUDED.valid_from, valid_to=EXCLUDED.valid_to;</v>
      </c>
      <c r="E39" t="str">
        <v>INSERT INTO PUBLIC.CODELIST_ITEM_LABEL (DESCRIPTION, VALID_FROM, VALID_TO, ITEM_ID, LANGUAGE_ID) VALUES('Relief koden er ikke gyldig', TO_TIMESTAMP('2020-01-01 00:00:00', 'YYYY-MM-DD HH24:MI:SS'), null, (SELECT id FROM CODELIST_ITEM CI WHERE ITEM_CODE = 'DK11073' AND CODELIST_ID = (SELECT id FROM codelist WHERE CODELIST_KEY = '10040')), 3);</v>
      </c>
      <c r="F39" t="str">
        <v>INSERT INTO PUBLIC.CODELIST_ITEM_LABEL (DESCRIPTION, VALID_FROM, VALID_TO, ITEM_ID, LANGUAGE_ID) VALUES('Relief code is not valid', TO_TIMESTAMP('2020-01-01 00:00:00', 'YYYY-MM-DD HH24:MI:SS'), null, (SELECT id FROM CODELIST_ITEM CI WHERE ITEM_CODE = 'DK11073' AND CODELIST_ID = (SELECT id FROM codelist WHERE CODELIST_KEY = '10040')), 1);</v>
      </c>
      <c r="G39" t="str">
        <v>INSERT INTO public.codelist_item (item_code, uieditable, valid_from, valid_to, codelist_id) VALUES('DKW11073', false, to_timestamp('2020-01-01 00:00:00', 'YYYY-MM-DD HH24:MI:SS'), null, (SELECT id FROM codelist WHERE CODELIST_KEY = '10075')) ON CONFLICT (codelist_id, item_code) DO UPDATE SET valid_from=EXCLUDED.valid_from, valid_to=EXCLUDED.valid_to;</v>
      </c>
      <c r="H39" t="str">
        <v>INSERT INTO PUBLIC.CODELIST_ITEM_LABEL (DESCRIPTION, VALID_FROM, VALID_TO, ITEM_ID, LANGUAGE_ID) VALUES('Relief koden er ikke gyldig', TO_TIMESTAMP('2020-01-01 00:00:00', 'YYYY-MM-DD HH24:MI:SS'), null, (SELECT id FROM CODELIST_ITEM CI WHERE ITEM_CODE = 'DKW11073' AND CODELIST_ID = (SELECT id FROM codelist WHERE CODELIST_KEY = '10075')), 3);</v>
      </c>
      <c r="I39" t="str">
        <v>INSERT INTO PUBLIC.CODELIST_ITEM_LABEL (DESCRIPTION, VALID_FROM, VALID_TO, ITEM_ID, LANGUAGE_ID) VALUES('Relief code is not valid', TO_TIMESTAMP('2020-01-01 00:00:00', 'YYYY-MM-DD HH24:MI:SS'), null, (SELECT id FROM CODELIST_ITEM CI WHERE ITEM_CODE = 'DKW11073' AND CODELIST_ID = (SELECT id FROM codelist WHERE CODELIST_KEY = '10075')), 1);</v>
      </c>
      <c r="J39" t="str">
        <v>INSERT INTO public.codelist_item (item_code, uieditable, valid_from, valid_to, codelist_id) VALUES('DKW11073', false, to_timestamp('2020-01-01 00:00:00', 'YYYY-MM-DD HH24:MI:SS'), null, (SELECT id FROM codelist WHERE CODELIST_KEY = '10040')) ON CONFLICT (codelist_id, item_code) DO UPDATE SET valid_from=EXCLUDED.valid_from, valid_to=EXCLUDED.valid_to;</v>
      </c>
      <c r="K39" t="str">
        <v>INSERT INTO PUBLIC.CODELIST_ITEM_LABEL (DESCRIPTION, VALID_FROM, VALID_TO, ITEM_ID, LANGUAGE_ID) VALUES('Relief koden er ikke gyldig', TO_TIMESTAMP('2020-01-01 00:00:00', 'YYYY-MM-DD HH24:MI:SS'), null, (SELECT id FROM CODELIST_ITEM CI WHERE ITEM_CODE = 'DKW11073' AND CODELIST_ID = (SELECT id FROM codelist WHERE CODELIST_KEY = '10040')), 3);</v>
      </c>
      <c r="L39" s="10" t="str">
        <v>INSERT INTO PUBLIC.CODELIST_ITEM_LABEL (DESCRIPTION, VALID_FROM, VALID_TO, ITEM_ID, LANGUAGE_ID) VALUES('Relief code is not valid', TO_TIMESTAMP('2020-01-01 00:00:00', 'YYYY-MM-DD HH24:MI:SS'), null, (SELECT id FROM CODELIST_ITEM CI WHERE ITEM_CODE = 'DKW11073' AND CODELIST_ID = (SELECT id FROM codelist WHERE CODELIST_KEY = '10040')), 1);</v>
      </c>
      <c r="N39" s="10" t="str">
        <v>INSERT INTO public.codelist_items (itemcode, valid_from, valid_to, codelist_id, extensions_id) VALUES('DK11073', to_timestamp('2020-01-01 00:00:00', 'YYYY-MM-DD HH24:MI:SS'), null, (SELECT id FROM codelists WHERE CODELISTKEY = '10249'), null) ON CONFLICT (codelist_id, itemcode) DO UPDATE SET valid_from=EXCLUDED.valid_from, valid_to=EXCLUDED.valid_to;</v>
      </c>
      <c r="O39" s="10" t="str">
        <v>INSERT INTO PUBLIC.labels_codelist_items (DESCRIPTION, langcode, VALID_FROM, VALID_TO, ITEM_ID) VALUES('Relief koden er ikke gyldig', 'DA',TO_TIMESTAMP('2020-01-01 00:00:00', 'YYYY-MM-DD HH24:MI:SS'), null, (SELECT id FROM codelist_items CI WHERE ITEMCODE = 'DK11073' AND CODELIST_ID = (SELECT id FROM codelists WHERE CODELISTKEY = '10249'))) ON CONFLICT (item_id, langcode, valid_to) DO UPDATE SET valid_from=EXCLUDED.valid_from, description=EXCLUDED.description;</v>
      </c>
      <c r="P39" s="10" t="str">
        <v>INSERT INTO PUBLIC.labels_codelist_items (DESCRIPTION, langcode, VALID_FROM, VALID_TO, ITEM_ID) VALUES('Relief code is not valid', 'EN',TO_TIMESTAMP('2020-01-01 00:00:00', 'YYYY-MM-DD HH24:MI:SS'), null, (SELECT id FROM codelist_items CI WHERE ITEMCODE = 'DK11073' AND CODELIST_ID = (SELECT id FROM codelists WHERE CODELISTKEY = '10249'))) ON CONFLICT (item_id, langcode, valid_to) DO UPDATE SET valid_from=EXCLUDED.valid_from, description=EXCLUDED.description;</v>
      </c>
      <c r="Q39" s="10" t="str">
        <v>INSERT INTO public.codelist_items (itemcode, valid_from, valid_to, codelist_id, extensions_id) VALUES('DKW11073', to_timestamp('2020-01-01 00:00:00', 'YYYY-MM-DD HH24:MI:SS'), null, (SELECT id FROM codelists WHERE CODELISTKEY = '10249'), null) ON CONFLICT (codelist_id, itemcode) DO UPDATE SET valid_from=EXCLUDED.valid_from, valid_to=EXCLUDED.valid_to;</v>
      </c>
      <c r="R39" s="10" t="str">
        <v>INSERT INTO PUBLIC.labels_codelist_items (DESCRIPTION, langcode, VALID_FROM, VALID_TO, ITEM_ID) VALUES('Relief koden er ikke gyldig', 'DA',TO_TIMESTAMP('2020-01-01 00:00:00', 'YYYY-MM-DD HH24:MI:SS'), null, (SELECT id FROM codelist_items CI WHERE ITEMCODE = 'DKW11073' AND CODELIST_ID = (SELECT id FROM codelists WHERE CODELISTKEY = '10249'))) ON CONFLICT (item_id, langcode, valid_to) DO UPDATE SET valid_from=EXCLUDED.valid_from, description=EXCLUDED.description;</v>
      </c>
      <c r="S39" s="10" t="str">
        <v>INSERT INTO PUBLIC.labels_codelist_items (DESCRIPTION, langcode, VALID_FROM, VALID_TO, ITEM_ID) VALUES('Relief code is not valid', 'EN',TO_TIMESTAMP('2020-01-01 00:00:00', 'YYYY-MM-DD HH24:MI:SS'), null, (SELECT id FROM codelist_items CI WHERE ITEMCODE = 'DKW11073' AND CODELIST_ID = (SELECT id FROM codelists WHERE CODELISTKEY = '10249'))) ON CONFLICT (item_id, langcode, valid_to) DO UPDATE SET valid_from=EXCLUDED.valid_from, description=EXCLUDED.description;</v>
      </c>
    </row>
    <row r="40" spans="1:19" ht="409.5" x14ac:dyDescent="0.25">
      <c r="A40" t="str">
        <v>INSERT INTO public.codelist_item (item_code, uieditable, valid_from, valid_to, codelist_id) VALUES('DK11111', false, to_timestamp('2020-01-01 00:00:00', 'YYYY-MM-DD HH24:MI:SS'), null, (SELECT id FROM codelist WHERE CODELIST_KEY = '10080')) ON CONFLICT (codelist_id, item_code) DO UPDATE SET valid_from=EXCLUDED.valid_from, valid_to=EXCLUDED.valid_to;</v>
      </c>
      <c r="C40" t="str">
        <v>INSERT INTO PUBLIC.CODELIST_ITEM_LABEL (DESCRIPTION, VALID_FROM, VALID_TO, ITEM_ID, LANGUAGE_ID) VALUES('Quota Suspended', TO_TIMESTAMP('2020-01-01 00:00:00', 'YYYY-MM-DD HH24:MI:SS'), null, (SELECT id FROM CODELIST_ITEM CI WHERE ITEM_CODE = 'DK11111' AND CODELIST_ID = (SELECT id FROM codelist WHERE CODELIST_KEY = '10080')), 1);</v>
      </c>
      <c r="D40" t="str">
        <v>INSERT INTO public.codelist_item (item_code, uieditable, valid_from, valid_to, codelist_id) VALUES('DK11111', false, to_timestamp('2020-01-01 00:00:00', 'YYYY-MM-DD HH24:MI:SS'), null, (SELECT id FROM codelist WHERE CODELIST_KEY = '10040')) ON CONFLICT (codelist_id, item_code) DO UPDATE SET valid_from=EXCLUDED.valid_from, valid_to=EXCLUDED.valid_to;</v>
      </c>
      <c r="E40" t="str">
        <v>INSERT INTO PUBLIC.CODELIST_ITEM_LABEL (DESCRIPTION, VALID_FROM, VALID_TO, ITEM_ID, LANGUAGE_ID) VALUES('Kontingent lukket', TO_TIMESTAMP('2020-01-01 00:00:00', 'YYYY-MM-DD HH24:MI:SS'), null, (SELECT id FROM CODELIST_ITEM CI WHERE ITEM_CODE = 'DK11111' AND CODELIST_ID = (SELECT id FROM codelist WHERE CODELIST_KEY = '10040')), 3);</v>
      </c>
      <c r="F40" t="str">
        <v>INSERT INTO PUBLIC.CODELIST_ITEM_LABEL (DESCRIPTION, VALID_FROM, VALID_TO, ITEM_ID, LANGUAGE_ID) VALUES('Quota Suspended', TO_TIMESTAMP('2020-01-01 00:00:00', 'YYYY-MM-DD HH24:MI:SS'), null, (SELECT id FROM CODELIST_ITEM CI WHERE ITEM_CODE = 'DK11111' AND CODELIST_ID = (SELECT id FROM codelist WHERE CODELIST_KEY = '10040')), 1);</v>
      </c>
      <c r="G4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0" t="str">
        <v>/*INSERT INTO PUBLIC.CODELIST_ITEM_LABEL (DESCRIPTION, VALID_FROM, VALID_TO, ITEM_ID, LANGUAGE_ID) VALUES('Kontingent lukket', TO_TIMESTAMP('2020-01-01 00:00:00', 'YYYY-MM-DD HH24:MI:SS'), null, (SELECT id FROM CODELIST_ITEM CI WHERE ITEM_CODE = '' AND CODELIST_ID = (SELECT id FROM codelist WHERE CODELIST_KEY = '')), 3);*/</v>
      </c>
      <c r="I40" t="str">
        <v>/*INSERT INTO PUBLIC.CODELIST_ITEM_LABEL (DESCRIPTION, VALID_FROM, VALID_TO, ITEM_ID, LANGUAGE_ID) VALUES('Quota Suspended', TO_TIMESTAMP('2020-01-01 00:00:00', 'YYYY-MM-DD HH24:MI:SS'), null, (SELECT id FROM CODELIST_ITEM CI WHERE ITEM_CODE = '' AND CODELIST_ID = (SELECT id FROM codelist WHERE CODELIST_KEY = '')), 1);*/</v>
      </c>
      <c r="J4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0" t="str">
        <v>/*INSERT INTO PUBLIC.CODELIST_ITEM_LABEL (DESCRIPTION, VALID_FROM, VALID_TO, ITEM_ID, LANGUAGE_ID) VALUES('Kontingent lukket', TO_TIMESTAMP('2020-01-01 00:00:00', 'YYYY-MM-DD HH24:MI:SS'), null, (SELECT id FROM CODELIST_ITEM CI WHERE ITEM_CODE = '' AND CODELIST_ID = (SELECT id FROM codelist WHERE CODELIST_KEY = '10040')), 3);*/</v>
      </c>
      <c r="L40" s="10" t="str">
        <v>/*INSERT INTO PUBLIC.CODELIST_ITEM_LABEL (DESCRIPTION, VALID_FROM, VALID_TO, ITEM_ID, LANGUAGE_ID) VALUES('Quota Suspended', TO_TIMESTAMP('2020-01-01 00:00:00', 'YYYY-MM-DD HH24:MI:SS'), null, (SELECT id FROM CODELIST_ITEM CI WHERE ITEM_CODE = '' AND CODELIST_ID = (SELECT id FROM codelist WHERE CODELIST_KEY = '10040')), 1);*/</v>
      </c>
      <c r="N40" s="10" t="str">
        <v>INSERT INTO public.codelist_items (itemcode, valid_from, valid_to, codelist_id, extensions_id) VALUES('DK11111', to_timestamp('2020-01-01 00:00:00', 'YYYY-MM-DD HH24:MI:SS'), null, (SELECT id FROM codelists WHERE CODELISTKEY = '10249'), null) ON CONFLICT (codelist_id, itemcode) DO UPDATE SET valid_from=EXCLUDED.valid_from, valid_to=EXCLUDED.valid_to;</v>
      </c>
      <c r="O40" s="10" t="str">
        <v>INSERT INTO PUBLIC.labels_codelist_items (DESCRIPTION, langcode, VALID_FROM, VALID_TO, ITEM_ID) VALUES('Kontingent lukket', 'DA',TO_TIMESTAMP('2020-01-01 00:00:00', 'YYYY-MM-DD HH24:MI:SS'), null, (SELECT id FROM codelist_items CI WHERE ITEMCODE = 'DK11111' AND CODELIST_ID = (SELECT id FROM codelists WHERE CODELISTKEY = '10249'))) ON CONFLICT (item_id, langcode, valid_to) DO UPDATE SET valid_from=EXCLUDED.valid_from, description=EXCLUDED.description;</v>
      </c>
      <c r="P40" s="10" t="str">
        <v>INSERT INTO PUBLIC.labels_codelist_items (DESCRIPTION, langcode, VALID_FROM, VALID_TO, ITEM_ID) VALUES('Quota Suspended', 'EN',TO_TIMESTAMP('2020-01-01 00:00:00', 'YYYY-MM-DD HH24:MI:SS'), null, (SELECT id FROM codelist_items CI WHERE ITEMCODE = 'DK11111' AND CODELIST_ID = (SELECT id FROM codelists WHERE CODELISTKEY = '10249'))) ON CONFLICT (item_id, langcode, valid_to) DO UPDATE SET valid_from=EXCLUDED.valid_from, description=EXCLUDED.description;</v>
      </c>
      <c r="Q4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0" s="10" t="str">
        <v>/*INSERT INTO PUBLIC.labels_codelist_items (DESCRIPTION, langcode, VALID_FROM, VALID_TO, ITEM_ID) VALUES('Kontingent lukket',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0" s="10" t="str">
        <v>/*INSERT INTO PUBLIC.labels_codelist_items (DESCRIPTION, langcode, VALID_FROM, VALID_TO, ITEM_ID) VALUES('Quota Suspended',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1" spans="1:19" ht="409.5" x14ac:dyDescent="0.25">
      <c r="A41" t="str">
        <v>INSERT INTO public.codelist_item (item_code, uieditable, valid_from, valid_to, codelist_id) VALUES('DK11022', false, to_timestamp('2020-01-01 00:00:00', 'YYYY-MM-DD HH24:MI:SS'), null, (SELECT id FROM codelist WHERE CODELIST_KEY = '10080')) ON CONFLICT (codelist_id, item_code) DO UPDATE SET valid_from=EXCLUDED.valid_from, valid_to=EXCLUDED.valid_to;</v>
      </c>
      <c r="C41" t="str">
        <v>INSERT INTO PUBLIC.CODELIST_ITEM_LABEL (DESCRIPTION, VALID_FROM, VALID_TO, ITEM_ID, LANGUAGE_ID) VALUES('Quota Id Not Applicable For Preference Code', TO_TIMESTAMP('2020-01-01 00:00:00', 'YYYY-MM-DD HH24:MI:SS'), null, (SELECT id FROM CODELIST_ITEM CI WHERE ITEM_CODE = 'DK11022' AND CODELIST_ID = (SELECT id FROM codelist WHERE CODELIST_KEY = '10080')), 1);</v>
      </c>
      <c r="D41" t="str">
        <v>INSERT INTO public.codelist_item (item_code, uieditable, valid_from, valid_to, codelist_id) VALUES('DK11022', false, to_timestamp('2020-01-01 00:00:00', 'YYYY-MM-DD HH24:MI:SS'), null, (SELECT id FROM codelist WHERE CODELIST_KEY = '10040')) ON CONFLICT (codelist_id, item_code) DO UPDATE SET valid_from=EXCLUDED.valid_from, valid_to=EXCLUDED.valid_to;</v>
      </c>
      <c r="E41" t="str">
        <v>INSERT INTO PUBLIC.CODELIST_ITEM_LABEL (DESCRIPTION, VALID_FROM, VALID_TO, ITEM_ID, LANGUAGE_ID) VALUES('Kontingt nr og preference kode passer ikke sammen.', TO_TIMESTAMP('2020-01-01 00:00:00', 'YYYY-MM-DD HH24:MI:SS'), null, (SELECT id FROM CODELIST_ITEM CI WHERE ITEM_CODE = 'DK11022' AND CODELIST_ID = (SELECT id FROM codelist WHERE CODELIST_KEY = '10040')), 3);</v>
      </c>
      <c r="F41" t="str">
        <v>INSERT INTO PUBLIC.CODELIST_ITEM_LABEL (DESCRIPTION, VALID_FROM, VALID_TO, ITEM_ID, LANGUAGE_ID) VALUES('Quota Id Not Applicable For Preference Code', TO_TIMESTAMP('2020-01-01 00:00:00', 'YYYY-MM-DD HH24:MI:SS'), null, (SELECT id FROM CODELIST_ITEM CI WHERE ITEM_CODE = 'DK11022' AND CODELIST_ID = (SELECT id FROM codelist WHERE CODELIST_KEY = '10040')), 1);</v>
      </c>
      <c r="G4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1" t="str">
        <v>/*INSERT INTO PUBLIC.CODELIST_ITEM_LABEL (DESCRIPTION, VALID_FROM, VALID_TO, ITEM_ID, LANGUAGE_ID) VALUES('Kontingt nr og preference kode passer ikke sammen.', TO_TIMESTAMP('2020-01-01 00:00:00', 'YYYY-MM-DD HH24:MI:SS'), null, (SELECT id FROM CODELIST_ITEM CI WHERE ITEM_CODE = '' AND CODELIST_ID = (SELECT id FROM codelist WHERE CODELIST_KEY = '')), 3);*/</v>
      </c>
      <c r="I41" t="str">
        <v>/*INSERT INTO PUBLIC.CODELIST_ITEM_LABEL (DESCRIPTION, VALID_FROM, VALID_TO, ITEM_ID, LANGUAGE_ID) VALUES('Quota Id Not Applicable For Preference Code', TO_TIMESTAMP('2020-01-01 00:00:00', 'YYYY-MM-DD HH24:MI:SS'), null, (SELECT id FROM CODELIST_ITEM CI WHERE ITEM_CODE = '' AND CODELIST_ID = (SELECT id FROM codelist WHERE CODELIST_KEY = '')), 1);*/</v>
      </c>
      <c r="J4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1" t="str">
        <v>/*INSERT INTO PUBLIC.CODELIST_ITEM_LABEL (DESCRIPTION, VALID_FROM, VALID_TO, ITEM_ID, LANGUAGE_ID) VALUES('Kontingt nr og preference kode passer ikke sammen.', TO_TIMESTAMP('2020-01-01 00:00:00', 'YYYY-MM-DD HH24:MI:SS'), null, (SELECT id FROM CODELIST_ITEM CI WHERE ITEM_CODE = '' AND CODELIST_ID = (SELECT id FROM codelist WHERE CODELIST_KEY = '10040')), 3);*/</v>
      </c>
      <c r="L41" s="10" t="str">
        <v>/*INSERT INTO PUBLIC.CODELIST_ITEM_LABEL (DESCRIPTION, VALID_FROM, VALID_TO, ITEM_ID, LANGUAGE_ID) VALUES('Quota Id Not Applicable For Preference Code', TO_TIMESTAMP('2020-01-01 00:00:00', 'YYYY-MM-DD HH24:MI:SS'), null, (SELECT id FROM CODELIST_ITEM CI WHERE ITEM_CODE = '' AND CODELIST_ID = (SELECT id FROM codelist WHERE CODELIST_KEY = '10040')), 1);*/</v>
      </c>
      <c r="N41" s="10" t="str">
        <v>INSERT INTO public.codelist_items (itemcode, valid_from, valid_to, codelist_id, extensions_id) VALUES('DK11022', to_timestamp('2020-01-01 00:00:00', 'YYYY-MM-DD HH24:MI:SS'), null, (SELECT id FROM codelists WHERE CODELISTKEY = '10249'), null) ON CONFLICT (codelist_id, itemcode) DO UPDATE SET valid_from=EXCLUDED.valid_from, valid_to=EXCLUDED.valid_to;</v>
      </c>
      <c r="O41" s="10" t="str">
        <v>INSERT INTO PUBLIC.labels_codelist_items (DESCRIPTION, langcode, VALID_FROM, VALID_TO, ITEM_ID) VALUES('Kontingt nr og preference kode passer ikke sammen.', 'DA',TO_TIMESTAMP('2020-01-01 00:00:00', 'YYYY-MM-DD HH24:MI:SS'), null, (SELECT id FROM codelist_items CI WHERE ITEMCODE = 'DK11022' AND CODELIST_ID = (SELECT id FROM codelists WHERE CODELISTKEY = '10249'))) ON CONFLICT (item_id, langcode, valid_to) DO UPDATE SET valid_from=EXCLUDED.valid_from, description=EXCLUDED.description;</v>
      </c>
      <c r="P41" s="10" t="str">
        <v>INSERT INTO PUBLIC.labels_codelist_items (DESCRIPTION, langcode, VALID_FROM, VALID_TO, ITEM_ID) VALUES('Quota Id Not Applicable For Preference Code', 'EN',TO_TIMESTAMP('2020-01-01 00:00:00', 'YYYY-MM-DD HH24:MI:SS'), null, (SELECT id FROM codelist_items CI WHERE ITEMCODE = 'DK11022' AND CODELIST_ID = (SELECT id FROM codelists WHERE CODELISTKEY = '10249'))) ON CONFLICT (item_id, langcode, valid_to) DO UPDATE SET valid_from=EXCLUDED.valid_from, description=EXCLUDED.description;</v>
      </c>
      <c r="Q4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1" s="10" t="str">
        <v>/*INSERT INTO PUBLIC.labels_codelist_items (DESCRIPTION, langcode, VALID_FROM, VALID_TO, ITEM_ID) VALUES('Kontingt nr og preference kode passer ikke sammen.',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1" s="10" t="str">
        <v>/*INSERT INTO PUBLIC.labels_codelist_items (DESCRIPTION, langcode, VALID_FROM, VALID_TO, ITEM_ID) VALUES('Quota Id Not Applicable For Preference Code',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 spans="1:19" ht="409.5" x14ac:dyDescent="0.25">
      <c r="A42" t="str">
        <v>INSERT INTO public.codelist_item (item_code, uieditable, valid_from, valid_to, codelist_id) VALUES('DK11006', false, to_timestamp('2020-01-01 00:00:00', 'YYYY-MM-DD HH24:MI:SS'), null, (SELECT id FROM codelist WHERE CODELIST_KEY = '10080')) ON CONFLICT (codelist_id, item_code) DO UPDATE SET valid_from=EXCLUDED.valid_from, valid_to=EXCLUDED.valid_to;</v>
      </c>
      <c r="C42" t="str">
        <v>INSERT INTO PUBLIC.CODELIST_ITEM_LABEL (DESCRIPTION, VALID_FROM, VALID_TO, ITEM_ID, LANGUAGE_ID) VALUES('Quota Exhausted', TO_TIMESTAMP('2020-01-01 00:00:00', 'YYYY-MM-DD HH24:MI:SS'), null, (SELECT id FROM CODELIST_ITEM CI WHERE ITEM_CODE = 'DK11006' AND CODELIST_ID = (SELECT id FROM codelist WHERE CODELIST_KEY = '10080')), 1);</v>
      </c>
      <c r="D42" t="str">
        <v>INSERT INTO public.codelist_item (item_code, uieditable, valid_from, valid_to, codelist_id) VALUES('DK11006', false, to_timestamp('2020-01-01 00:00:00', 'YYYY-MM-DD HH24:MI:SS'), null, (SELECT id FROM codelist WHERE CODELIST_KEY = '10040')) ON CONFLICT (codelist_id, item_code) DO UPDATE SET valid_from=EXCLUDED.valid_from, valid_to=EXCLUDED.valid_to;</v>
      </c>
      <c r="E42" t="str">
        <v>INSERT INTO PUBLIC.CODELIST_ITEM_LABEL (DESCRIPTION, VALID_FROM, VALID_TO, ITEM_ID, LANGUAGE_ID) VALUES('Kontingent er opbrugt.', TO_TIMESTAMP('2020-01-01 00:00:00', 'YYYY-MM-DD HH24:MI:SS'), null, (SELECT id FROM CODELIST_ITEM CI WHERE ITEM_CODE = 'DK11006' AND CODELIST_ID = (SELECT id FROM codelist WHERE CODELIST_KEY = '10040')), 3);</v>
      </c>
      <c r="F42" t="str">
        <v>INSERT INTO PUBLIC.CODELIST_ITEM_LABEL (DESCRIPTION, VALID_FROM, VALID_TO, ITEM_ID, LANGUAGE_ID) VALUES('Quota Exhausted', TO_TIMESTAMP('2020-01-01 00:00:00', 'YYYY-MM-DD HH24:MI:SS'), null, (SELECT id FROM CODELIST_ITEM CI WHERE ITEM_CODE = 'DK11006' AND CODELIST_ID = (SELECT id FROM codelist WHERE CODELIST_KEY = '10040')), 1);</v>
      </c>
      <c r="G4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2" t="str">
        <v>/*INSERT INTO PUBLIC.CODELIST_ITEM_LABEL (DESCRIPTION, VALID_FROM, VALID_TO, ITEM_ID, LANGUAGE_ID) VALUES('Kontingent er opbrugt.', TO_TIMESTAMP('2020-01-01 00:00:00', 'YYYY-MM-DD HH24:MI:SS'), null, (SELECT id FROM CODELIST_ITEM CI WHERE ITEM_CODE = '' AND CODELIST_ID = (SELECT id FROM codelist WHERE CODELIST_KEY = '')), 3);*/</v>
      </c>
      <c r="I42" t="str">
        <v>/*INSERT INTO PUBLIC.CODELIST_ITEM_LABEL (DESCRIPTION, VALID_FROM, VALID_TO, ITEM_ID, LANGUAGE_ID) VALUES('Quota Exhausted', TO_TIMESTAMP('2020-01-01 00:00:00', 'YYYY-MM-DD HH24:MI:SS'), null, (SELECT id FROM CODELIST_ITEM CI WHERE ITEM_CODE = '' AND CODELIST_ID = (SELECT id FROM codelist WHERE CODELIST_KEY = '')), 1);*/</v>
      </c>
      <c r="J4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2" t="str">
        <v>/*INSERT INTO PUBLIC.CODELIST_ITEM_LABEL (DESCRIPTION, VALID_FROM, VALID_TO, ITEM_ID, LANGUAGE_ID) VALUES('Kontingent er opbrugt.', TO_TIMESTAMP('2020-01-01 00:00:00', 'YYYY-MM-DD HH24:MI:SS'), null, (SELECT id FROM CODELIST_ITEM CI WHERE ITEM_CODE = '' AND CODELIST_ID = (SELECT id FROM codelist WHERE CODELIST_KEY = '10040')), 3);*/</v>
      </c>
      <c r="L42" s="10" t="str">
        <v>/*INSERT INTO PUBLIC.CODELIST_ITEM_LABEL (DESCRIPTION, VALID_FROM, VALID_TO, ITEM_ID, LANGUAGE_ID) VALUES('Quota Exhausted', TO_TIMESTAMP('2020-01-01 00:00:00', 'YYYY-MM-DD HH24:MI:SS'), null, (SELECT id FROM CODELIST_ITEM CI WHERE ITEM_CODE = '' AND CODELIST_ID = (SELECT id FROM codelist WHERE CODELIST_KEY = '10040')), 1);*/</v>
      </c>
      <c r="N42" s="10" t="str">
        <v>INSERT INTO public.codelist_items (itemcode, valid_from, valid_to, codelist_id, extensions_id) VALUES('DK11006', to_timestamp('2020-01-01 00:00:00', 'YYYY-MM-DD HH24:MI:SS'), null, (SELECT id FROM codelists WHERE CODELISTKEY = '10249'), null) ON CONFLICT (codelist_id, itemcode) DO UPDATE SET valid_from=EXCLUDED.valid_from, valid_to=EXCLUDED.valid_to;</v>
      </c>
      <c r="O42" s="10" t="str">
        <v>INSERT INTO PUBLIC.labels_codelist_items (DESCRIPTION, langcode, VALID_FROM, VALID_TO, ITEM_ID) VALUES('Kontingent er opbrugt.', 'DA',TO_TIMESTAMP('2020-01-01 00:00:00', 'YYYY-MM-DD HH24:MI:SS'), null, (SELECT id FROM codelist_items CI WHERE ITEMCODE = 'DK11006' AND CODELIST_ID = (SELECT id FROM codelists WHERE CODELISTKEY = '10249'))) ON CONFLICT (item_id, langcode, valid_to) DO UPDATE SET valid_from=EXCLUDED.valid_from, description=EXCLUDED.description;</v>
      </c>
      <c r="P42" s="10" t="str">
        <v>INSERT INTO PUBLIC.labels_codelist_items (DESCRIPTION, langcode, VALID_FROM, VALID_TO, ITEM_ID) VALUES('Quota Exhausted', 'EN',TO_TIMESTAMP('2020-01-01 00:00:00', 'YYYY-MM-DD HH24:MI:SS'), null, (SELECT id FROM codelist_items CI WHERE ITEMCODE = 'DK11006' AND CODELIST_ID = (SELECT id FROM codelists WHERE CODELISTKEY = '10249'))) ON CONFLICT (item_id, langcode, valid_to) DO UPDATE SET valid_from=EXCLUDED.valid_from, description=EXCLUDED.description;</v>
      </c>
      <c r="Q4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2" s="10" t="str">
        <v>/*INSERT INTO PUBLIC.labels_codelist_items (DESCRIPTION, langcode, VALID_FROM, VALID_TO, ITEM_ID) VALUES('Kontingent er opbrugt.',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2" s="10" t="str">
        <v>/*INSERT INTO PUBLIC.labels_codelist_items (DESCRIPTION, langcode, VALID_FROM, VALID_TO, ITEM_ID) VALUES('Quota Exhausted',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3" spans="1:19" ht="409.5" x14ac:dyDescent="0.25">
      <c r="A43" t="str">
        <v>INSERT INTO public.codelist_item (item_code, uieditable, valid_from, valid_to, codelist_id) VALUES('DKW11609', false, to_timestamp('2020-01-01 00:00:00', 'YYYY-MM-DD HH24:MI:SS'), null, (SELECT id FROM codelist WHERE CODELIST_KEY = '10080')) ON CONFLICT (codelist_id, item_code) DO UPDATE SET valid_from=EXCLUDED.valid_from, valid_to=EXCLUDED.valid_to;</v>
      </c>
      <c r="C43" t="str">
        <v>INSERT INTO PUBLIC.CODELIST_ITEM_LABEL (DESCRIPTION, VALID_FROM, VALID_TO, ITEM_ID, LANGUAGE_ID) VALUES('Quota Critical', TO_TIMESTAMP('2020-01-01 00:00:00', 'YYYY-MM-DD HH24:MI:SS'), null, (SELECT id FROM CODELIST_ITEM CI WHERE ITEM_CODE = 'DKW11609' AND CODELIST_ID = (SELECT id FROM codelist WHERE CODELIST_KEY = '10080')), 1);</v>
      </c>
      <c r="D43" t="str">
        <v>INSERT INTO public.codelist_item (item_code, uieditable, valid_from, valid_to, codelist_id) VALUES('DKW11609', false, to_timestamp('2020-01-01 00:00:00', 'YYYY-MM-DD HH24:MI:SS'), null, (SELECT id FROM codelist WHERE CODELIST_KEY = '10040')) ON CONFLICT (codelist_id, item_code) DO UPDATE SET valid_from=EXCLUDED.valid_from, valid_to=EXCLUDED.valid_to;</v>
      </c>
      <c r="E43" t="str">
        <v>INSERT INTO PUBLIC.CODELIST_ITEM_LABEL (DESCRIPTION, VALID_FROM, VALID_TO, ITEM_ID, LANGUAGE_ID) VALUES('Kontigent er kritisk', TO_TIMESTAMP('2020-01-01 00:00:00', 'YYYY-MM-DD HH24:MI:SS'), null, (SELECT id FROM CODELIST_ITEM CI WHERE ITEM_CODE = 'DKW11609' AND CODELIST_ID = (SELECT id FROM codelist WHERE CODELIST_KEY = '10040')), 3);</v>
      </c>
      <c r="F43" t="str">
        <v>INSERT INTO PUBLIC.CODELIST_ITEM_LABEL (DESCRIPTION, VALID_FROM, VALID_TO, ITEM_ID, LANGUAGE_ID) VALUES('Quota Critical', TO_TIMESTAMP('2020-01-01 00:00:00', 'YYYY-MM-DD HH24:MI:SS'), null, (SELECT id FROM CODELIST_ITEM CI WHERE ITEM_CODE = 'DKW11609' AND CODELIST_ID = (SELECT id FROM codelist WHERE CODELIST_KEY = '10040')), 1);</v>
      </c>
      <c r="G4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3" t="str">
        <v>/*INSERT INTO PUBLIC.CODELIST_ITEM_LABEL (DESCRIPTION, VALID_FROM, VALID_TO, ITEM_ID, LANGUAGE_ID) VALUES('Kontigent er kritisk', TO_TIMESTAMP('2020-01-01 00:00:00', 'YYYY-MM-DD HH24:MI:SS'), null, (SELECT id FROM CODELIST_ITEM CI WHERE ITEM_CODE = '' AND CODELIST_ID = (SELECT id FROM codelist WHERE CODELIST_KEY = '')), 3);*/</v>
      </c>
      <c r="I43" t="str">
        <v>/*INSERT INTO PUBLIC.CODELIST_ITEM_LABEL (DESCRIPTION, VALID_FROM, VALID_TO, ITEM_ID, LANGUAGE_ID) VALUES('Quota Critical', TO_TIMESTAMP('2020-01-01 00:00:00', 'YYYY-MM-DD HH24:MI:SS'), null, (SELECT id FROM CODELIST_ITEM CI WHERE ITEM_CODE = '' AND CODELIST_ID = (SELECT id FROM codelist WHERE CODELIST_KEY = '')), 1);*/</v>
      </c>
      <c r="J4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3" t="str">
        <v>/*INSERT INTO PUBLIC.CODELIST_ITEM_LABEL (DESCRIPTION, VALID_FROM, VALID_TO, ITEM_ID, LANGUAGE_ID) VALUES('Kontigent er kritisk', TO_TIMESTAMP('2020-01-01 00:00:00', 'YYYY-MM-DD HH24:MI:SS'), null, (SELECT id FROM CODELIST_ITEM CI WHERE ITEM_CODE = '' AND CODELIST_ID = (SELECT id FROM codelist WHERE CODELIST_KEY = '10040')), 3);*/</v>
      </c>
      <c r="L43" s="10" t="str">
        <v>/*INSERT INTO PUBLIC.CODELIST_ITEM_LABEL (DESCRIPTION, VALID_FROM, VALID_TO, ITEM_ID, LANGUAGE_ID) VALUES('Quota Critical', TO_TIMESTAMP('2020-01-01 00:00:00', 'YYYY-MM-DD HH24:MI:SS'), null, (SELECT id FROM CODELIST_ITEM CI WHERE ITEM_CODE = '' AND CODELIST_ID = (SELECT id FROM codelist WHERE CODELIST_KEY = '10040')), 1);*/</v>
      </c>
      <c r="N43" s="10" t="str">
        <v>INSERT INTO public.codelist_items (itemcode, valid_from, valid_to, codelist_id, extensions_id) VALUES('DKW11609', to_timestamp('2020-01-01 00:00:00', 'YYYY-MM-DD HH24:MI:SS'), null, (SELECT id FROM codelists WHERE CODELISTKEY = '10249'), null) ON CONFLICT (codelist_id, itemcode) DO UPDATE SET valid_from=EXCLUDED.valid_from, valid_to=EXCLUDED.valid_to;</v>
      </c>
      <c r="O43" s="10" t="str">
        <v>INSERT INTO PUBLIC.labels_codelist_items (DESCRIPTION, langcode, VALID_FROM, VALID_TO, ITEM_ID) VALUES('Kontigent er kritisk', 'DA',TO_TIMESTAMP('2020-01-01 00:00:00', 'YYYY-MM-DD HH24:MI:SS'), null, (SELECT id FROM codelist_items CI WHERE ITEMCODE = 'DKW11609' AND CODELIST_ID = (SELECT id FROM codelists WHERE CODELISTKEY = '10249'))) ON CONFLICT (item_id, langcode, valid_to) DO UPDATE SET valid_from=EXCLUDED.valid_from, description=EXCLUDED.description;</v>
      </c>
      <c r="P43" s="10" t="str">
        <v>INSERT INTO PUBLIC.labels_codelist_items (DESCRIPTION, langcode, VALID_FROM, VALID_TO, ITEM_ID) VALUES('Quota Critical', 'EN',TO_TIMESTAMP('2020-01-01 00:00:00', 'YYYY-MM-DD HH24:MI:SS'), null, (SELECT id FROM codelist_items CI WHERE ITEMCODE = 'DKW11609' AND CODELIST_ID = (SELECT id FROM codelists WHERE CODELISTKEY = '10249'))) ON CONFLICT (item_id, langcode, valid_to) DO UPDATE SET valid_from=EXCLUDED.valid_from, description=EXCLUDED.description;</v>
      </c>
      <c r="Q4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3" s="10" t="str">
        <v>/*INSERT INTO PUBLIC.labels_codelist_items (DESCRIPTION, langcode, VALID_FROM, VALID_TO, ITEM_ID) VALUES('Kontigent er kritisk',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3" s="10" t="str">
        <v>/*INSERT INTO PUBLIC.labels_codelist_items (DESCRIPTION, langcode, VALID_FROM, VALID_TO, ITEM_ID) VALUES('Quota Critical',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4" spans="1:19" ht="409.5" x14ac:dyDescent="0.25">
      <c r="A44" t="str">
        <v>INSERT INTO public.codelist_item (item_code, uieditable, valid_from, valid_to, codelist_id) VALUES('DKW11610', false, to_timestamp('2020-01-01 00:00:00', 'YYYY-MM-DD HH24:MI:SS'), null, (SELECT id FROM codelist WHERE CODELIST_KEY = '10080')) ON CONFLICT (codelist_id, item_code) DO UPDATE SET valid_from=EXCLUDED.valid_from, valid_to=EXCLUDED.valid_to;</v>
      </c>
      <c r="C44" t="str">
        <v>INSERT INTO PUBLIC.CODELIST_ITEM_LABEL (DESCRIPTION, VALID_FROM, VALID_TO, ITEM_ID, LANGUAGE_ID) VALUES('Quota Blocked', TO_TIMESTAMP('2020-01-01 00:00:00', 'YYYY-MM-DD HH24:MI:SS'), null, (SELECT id FROM CODELIST_ITEM CI WHERE ITEM_CODE = 'DKW11610' AND CODELIST_ID = (SELECT id FROM codelist WHERE CODELIST_KEY = '10080')), 1);</v>
      </c>
      <c r="D44" t="str">
        <v>INSERT INTO public.codelist_item (item_code, uieditable, valid_from, valid_to, codelist_id) VALUES('DKW11610', false, to_timestamp('2020-01-01 00:00:00', 'YYYY-MM-DD HH24:MI:SS'), null, (SELECT id FROM codelist WHERE CODELIST_KEY = '10040')) ON CONFLICT (codelist_id, item_code) DO UPDATE SET valid_from=EXCLUDED.valid_from, valid_to=EXCLUDED.valid_to;</v>
      </c>
      <c r="E44" t="str">
        <v>INSERT INTO PUBLIC.CODELIST_ITEM_LABEL (DESCRIPTION, VALID_FROM, VALID_TO, ITEM_ID, LANGUAGE_ID) VALUES('Kontigent er blokeret', TO_TIMESTAMP('2020-01-01 00:00:00', 'YYYY-MM-DD HH24:MI:SS'), null, (SELECT id FROM CODELIST_ITEM CI WHERE ITEM_CODE = 'DKW11610' AND CODELIST_ID = (SELECT id FROM codelist WHERE CODELIST_KEY = '10040')), 3);</v>
      </c>
      <c r="F44" t="str">
        <v>INSERT INTO PUBLIC.CODELIST_ITEM_LABEL (DESCRIPTION, VALID_FROM, VALID_TO, ITEM_ID, LANGUAGE_ID) VALUES('Quota Blocked', TO_TIMESTAMP('2020-01-01 00:00:00', 'YYYY-MM-DD HH24:MI:SS'), null, (SELECT id FROM CODELIST_ITEM CI WHERE ITEM_CODE = 'DKW11610' AND CODELIST_ID = (SELECT id FROM codelist WHERE CODELIST_KEY = '10040')), 1);</v>
      </c>
      <c r="G4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4" t="str">
        <v>/*INSERT INTO PUBLIC.CODELIST_ITEM_LABEL (DESCRIPTION, VALID_FROM, VALID_TO, ITEM_ID, LANGUAGE_ID) VALUES('Kontigent er blokeret', TO_TIMESTAMP('2020-01-01 00:00:00', 'YYYY-MM-DD HH24:MI:SS'), null, (SELECT id FROM CODELIST_ITEM CI WHERE ITEM_CODE = '' AND CODELIST_ID = (SELECT id FROM codelist WHERE CODELIST_KEY = '')), 3);*/</v>
      </c>
      <c r="I44" t="str">
        <v>/*INSERT INTO PUBLIC.CODELIST_ITEM_LABEL (DESCRIPTION, VALID_FROM, VALID_TO, ITEM_ID, LANGUAGE_ID) VALUES('Quota Blocked', TO_TIMESTAMP('2020-01-01 00:00:00', 'YYYY-MM-DD HH24:MI:SS'), null, (SELECT id FROM CODELIST_ITEM CI WHERE ITEM_CODE = '' AND CODELIST_ID = (SELECT id FROM codelist WHERE CODELIST_KEY = '')), 1);*/</v>
      </c>
      <c r="J4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4" t="str">
        <v>/*INSERT INTO PUBLIC.CODELIST_ITEM_LABEL (DESCRIPTION, VALID_FROM, VALID_TO, ITEM_ID, LANGUAGE_ID) VALUES('Kontigent er blokeret', TO_TIMESTAMP('2020-01-01 00:00:00', 'YYYY-MM-DD HH24:MI:SS'), null, (SELECT id FROM CODELIST_ITEM CI WHERE ITEM_CODE = '' AND CODELIST_ID = (SELECT id FROM codelist WHERE CODELIST_KEY = '10040')), 3);*/</v>
      </c>
      <c r="L44" s="10" t="str">
        <v>/*INSERT INTO PUBLIC.CODELIST_ITEM_LABEL (DESCRIPTION, VALID_FROM, VALID_TO, ITEM_ID, LANGUAGE_ID) VALUES('Quota Blocked', TO_TIMESTAMP('2020-01-01 00:00:00', 'YYYY-MM-DD HH24:MI:SS'), null, (SELECT id FROM CODELIST_ITEM CI WHERE ITEM_CODE = '' AND CODELIST_ID = (SELECT id FROM codelist WHERE CODELIST_KEY = '10040')), 1);*/</v>
      </c>
      <c r="N44" s="10" t="str">
        <v>INSERT INTO public.codelist_items (itemcode, valid_from, valid_to, codelist_id, extensions_id) VALUES('DKW11610', to_timestamp('2020-01-01 00:00:00', 'YYYY-MM-DD HH24:MI:SS'), null, (SELECT id FROM codelists WHERE CODELISTKEY = '10249'), null) ON CONFLICT (codelist_id, itemcode) DO UPDATE SET valid_from=EXCLUDED.valid_from, valid_to=EXCLUDED.valid_to;</v>
      </c>
      <c r="O44" s="10" t="str">
        <v>INSERT INTO PUBLIC.labels_codelist_items (DESCRIPTION, langcode, VALID_FROM, VALID_TO, ITEM_ID) VALUES('Kontigent er blokeret', 'DA',TO_TIMESTAMP('2020-01-01 00:00:00', 'YYYY-MM-DD HH24:MI:SS'), null, (SELECT id FROM codelist_items CI WHERE ITEMCODE = 'DKW11610' AND CODELIST_ID = (SELECT id FROM codelists WHERE CODELISTKEY = '10249'))) ON CONFLICT (item_id, langcode, valid_to) DO UPDATE SET valid_from=EXCLUDED.valid_from, description=EXCLUDED.description;</v>
      </c>
      <c r="P44" s="10" t="str">
        <v>INSERT INTO PUBLIC.labels_codelist_items (DESCRIPTION, langcode, VALID_FROM, VALID_TO, ITEM_ID) VALUES('Quota Blocked', 'EN',TO_TIMESTAMP('2020-01-01 00:00:00', 'YYYY-MM-DD HH24:MI:SS'), null, (SELECT id FROM codelist_items CI WHERE ITEMCODE = 'DKW11610' AND CODELIST_ID = (SELECT id FROM codelists WHERE CODELISTKEY = '10249'))) ON CONFLICT (item_id, langcode, valid_to) DO UPDATE SET valid_from=EXCLUDED.valid_from, description=EXCLUDED.description;</v>
      </c>
      <c r="Q4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4" s="10" t="str">
        <v>/*INSERT INTO PUBLIC.labels_codelist_items (DESCRIPTION, langcode, VALID_FROM, VALID_TO, ITEM_ID) VALUES('Kontigent er blokeret',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4" s="10" t="str">
        <v>/*INSERT INTO PUBLIC.labels_codelist_items (DESCRIPTION, langcode, VALID_FROM, VALID_TO, ITEM_ID) VALUES('Quota Blocked',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5" spans="1:19" ht="409.5" x14ac:dyDescent="0.25">
      <c r="A45" t="str">
        <v>INSERT INTO public.codelist_item (item_code, uieditable, valid_from, valid_to, codelist_id) VALUES('DKW11606', false, to_timestamp('2020-01-01 00:00:00', 'YYYY-MM-DD HH24:MI:SS'), null, (SELECT id FROM codelist WHERE CODELIST_KEY = '10080')) ON CONFLICT (codelist_id, item_code) DO UPDATE SET valid_from=EXCLUDED.valid_from, valid_to=EXCLUDED.valid_to;</v>
      </c>
      <c r="C45" t="str">
        <v>INSERT INTO PUBLIC.CODELIST_ITEM_LABEL (DESCRIPTION, VALID_FROM, VALID_TO, ITEM_ID, LANGUAGE_ID) VALUES('Provisional Measure Closed', TO_TIMESTAMP('2020-01-01 00:00:00', 'YYYY-MM-DD HH24:MI:SS'), null, (SELECT id FROM CODELIST_ITEM CI WHERE ITEM_CODE = 'DKW11606' AND CODELIST_ID = (SELECT id FROM codelist WHERE CODELIST_KEY = '10080')), 1);</v>
      </c>
      <c r="D45" t="str">
        <v>INSERT INTO public.codelist_item (item_code, uieditable, valid_from, valid_to, codelist_id) VALUES('DKW11606', false, to_timestamp('2020-01-01 00:00:00', 'YYYY-MM-DD HH24:MI:SS'), null, (SELECT id FROM codelist WHERE CODELIST_KEY = '10040')) ON CONFLICT (codelist_id, item_code) DO UPDATE SET valid_from=EXCLUDED.valid_from, valid_to=EXCLUDED.valid_to;</v>
      </c>
      <c r="E45" t="str">
        <v>INSERT INTO PUBLIC.CODELIST_ITEM_LABEL (DESCRIPTION, VALID_FROM, VALID_TO, ITEM_ID, LANGUAGE_ID) VALUES('', TO_TIMESTAMP('2020-01-01 00:00:00', 'YYYY-MM-DD HH24:MI:SS'), null, (SELECT id FROM CODELIST_ITEM CI WHERE ITEM_CODE = 'DKW11606' AND CODELIST_ID = (SELECT id FROM codelist WHERE CODELIST_KEY = '10040')), 3);</v>
      </c>
      <c r="F45" t="str">
        <v>INSERT INTO PUBLIC.CODELIST_ITEM_LABEL (DESCRIPTION, VALID_FROM, VALID_TO, ITEM_ID, LANGUAGE_ID) VALUES('Provisional Measure Closed', TO_TIMESTAMP('2020-01-01 00:00:00', 'YYYY-MM-DD HH24:MI:SS'), null, (SELECT id FROM CODELIST_ITEM CI WHERE ITEM_CODE = 'DKW11606' AND CODELIST_ID = (SELECT id FROM codelist WHERE CODELIST_KEY = '10040')), 1);</v>
      </c>
      <c r="G4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5" t="str">
        <v>/*INSERT INTO PUBLIC.CODELIST_ITEM_LABEL (DESCRIPTION, VALID_FROM, VALID_TO, ITEM_ID, LANGUAGE_ID) VALUES('', TO_TIMESTAMP('2020-01-01 00:00:00', 'YYYY-MM-DD HH24:MI:SS'), null, (SELECT id FROM CODELIST_ITEM CI WHERE ITEM_CODE = '' AND CODELIST_ID = (SELECT id FROM codelist WHERE CODELIST_KEY = '')), 3);*/</v>
      </c>
      <c r="I45" t="str">
        <v>/*INSERT INTO PUBLIC.CODELIST_ITEM_LABEL (DESCRIPTION, VALID_FROM, VALID_TO, ITEM_ID, LANGUAGE_ID) VALUES('Provisional Measure Closed', TO_TIMESTAMP('2020-01-01 00:00:00', 'YYYY-MM-DD HH24:MI:SS'), null, (SELECT id FROM CODELIST_ITEM CI WHERE ITEM_CODE = '' AND CODELIST_ID = (SELECT id FROM codelist WHERE CODELIST_KEY = '')), 1);*/</v>
      </c>
      <c r="J4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5"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5" s="10" t="str">
        <v>/*INSERT INTO PUBLIC.CODELIST_ITEM_LABEL (DESCRIPTION, VALID_FROM, VALID_TO, ITEM_ID, LANGUAGE_ID) VALUES('Provisional Measure Closed', TO_TIMESTAMP('2020-01-01 00:00:00', 'YYYY-MM-DD HH24:MI:SS'), null, (SELECT id FROM CODELIST_ITEM CI WHERE ITEM_CODE = '' AND CODELIST_ID = (SELECT id FROM codelist WHERE CODELIST_KEY = '10040')), 1);*/</v>
      </c>
      <c r="N45" s="10" t="str">
        <v>INSERT INTO public.codelist_items (itemcode, valid_from, valid_to, codelist_id, extensions_id) VALUES('DKW11606', to_timestamp('2020-01-01 00:00:00', 'YYYY-MM-DD HH24:MI:SS'), null, (SELECT id FROM codelists WHERE CODELISTKEY = '10249'), null) ON CONFLICT (codelist_id, itemcode) DO UPDATE SET valid_from=EXCLUDED.valid_from, valid_to=EXCLUDED.valid_to;</v>
      </c>
      <c r="O45" s="10" t="str">
        <v>INSERT INTO PUBLIC.labels_codelist_items (DESCRIPTION, langcode, VALID_FROM, VALID_TO, ITEM_ID) VALUES('', 'DA',TO_TIMESTAMP('2020-01-01 00:00:00', 'YYYY-MM-DD HH24:MI:SS'), null, (SELECT id FROM codelist_items CI WHERE ITEMCODE = 'DKW11606' AND CODELIST_ID = (SELECT id FROM codelists WHERE CODELISTKEY = '10249'))) ON CONFLICT (item_id, langcode, valid_to) DO UPDATE SET valid_from=EXCLUDED.valid_from, description=EXCLUDED.description;</v>
      </c>
      <c r="P45" s="10" t="str">
        <v>INSERT INTO PUBLIC.labels_codelist_items (DESCRIPTION, langcode, VALID_FROM, VALID_TO, ITEM_ID) VALUES('Provisional Measure Closed', 'EN',TO_TIMESTAMP('2020-01-01 00:00:00', 'YYYY-MM-DD HH24:MI:SS'), null, (SELECT id FROM codelist_items CI WHERE ITEMCODE = 'DKW11606' AND CODELIST_ID = (SELECT id FROM codelists WHERE CODELISTKEY = '10249'))) ON CONFLICT (item_id, langcode, valid_to) DO UPDATE SET valid_from=EXCLUDED.valid_from, description=EXCLUDED.description;</v>
      </c>
      <c r="Q4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5"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5" s="10" t="str">
        <v>/*INSERT INTO PUBLIC.labels_codelist_items (DESCRIPTION, langcode, VALID_FROM, VALID_TO, ITEM_ID) VALUES('Provisional Measure Closed',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6" spans="1:19" ht="409.5" x14ac:dyDescent="0.25">
      <c r="A46" t="str">
        <v>INSERT INTO public.codelist_item (item_code, uieditable, valid_from, valid_to, codelist_id) VALUES('DK11700', false, to_timestamp('2020-01-01 00:00:00', 'YYYY-MM-DD HH24:MI:SS'), null, (SELECT id FROM codelist WHERE CODELIST_KEY = '10080')) ON CONFLICT (codelist_id, item_code) DO UPDATE SET valid_from=EXCLUDED.valid_from, valid_to=EXCLUDED.valid_to;</v>
      </c>
      <c r="C46" t="str">
        <v>INSERT INTO PUBLIC.CODELIST_ITEM_LABEL (DESCRIPTION, VALID_FROM, VALID_TO, ITEM_ID, LANGUAGE_ID) VALUES('Prohibition exists', TO_TIMESTAMP('2020-01-01 00:00:00', 'YYYY-MM-DD HH24:MI:SS'), null, (SELECT id FROM CODELIST_ITEM CI WHERE ITEM_CODE = 'DK11700' AND CODELIST_ID = (SELECT id FROM codelist WHERE CODELIST_KEY = '10080')), 1);</v>
      </c>
      <c r="D46" t="str">
        <v>INSERT INTO public.codelist_item (item_code, uieditable, valid_from, valid_to, codelist_id) VALUES('DK11700', false, to_timestamp('2020-01-01 00:00:00', 'YYYY-MM-DD HH24:MI:SS'), null, (SELECT id FROM codelist WHERE CODELIST_KEY = '10040')) ON CONFLICT (codelist_id, item_code) DO UPDATE SET valid_from=EXCLUDED.valid_from, valid_to=EXCLUDED.valid_to;</v>
      </c>
      <c r="E46" t="str">
        <v>INSERT INTO PUBLIC.CODELIST_ITEM_LABEL (DESCRIPTION, VALID_FROM, VALID_TO, ITEM_ID, LANGUAGE_ID) VALUES('Der er Indførsels/Importforbud for varekode og oprindelsesland', TO_TIMESTAMP('2020-01-01 00:00:00', 'YYYY-MM-DD HH24:MI:SS'), null, (SELECT id FROM CODELIST_ITEM CI WHERE ITEM_CODE = 'DK11700' AND CODELIST_ID = (SELECT id FROM codelist WHERE CODELIST_KEY = '10040')), 3);</v>
      </c>
      <c r="F46" t="str">
        <v>INSERT INTO PUBLIC.CODELIST_ITEM_LABEL (DESCRIPTION, VALID_FROM, VALID_TO, ITEM_ID, LANGUAGE_ID) VALUES('Prohibition exists', TO_TIMESTAMP('2020-01-01 00:00:00', 'YYYY-MM-DD HH24:MI:SS'), null, (SELECT id FROM CODELIST_ITEM CI WHERE ITEM_CODE = 'DK11700' AND CODELIST_ID = (SELECT id FROM codelist WHERE CODELIST_KEY = '10040')), 1);</v>
      </c>
      <c r="G46" t="str">
        <v>INSERT INTO public.codelist_item (item_code, uieditable, valid_from, valid_to, codelist_id) VALUES('DKW11700', false, to_timestamp('2020-01-01 00:00:00', 'YYYY-MM-DD HH24:MI:SS'), null, (SELECT id FROM codelist WHERE CODELIST_KEY = '10075')) ON CONFLICT (codelist_id, item_code) DO UPDATE SET valid_from=EXCLUDED.valid_from, valid_to=EXCLUDED.valid_to;</v>
      </c>
      <c r="H46" t="str">
        <v>INSERT INTO PUBLIC.CODELIST_ITEM_LABEL (DESCRIPTION, VALID_FROM, VALID_TO, ITEM_ID, LANGUAGE_ID) VALUES('Der er Indførsels/Importforbud for varekode og oprindelsesland', TO_TIMESTAMP('2020-01-01 00:00:00', 'YYYY-MM-DD HH24:MI:SS'), null, (SELECT id FROM CODELIST_ITEM CI WHERE ITEM_CODE = 'DKW11700' AND CODELIST_ID = (SELECT id FROM codelist WHERE CODELIST_KEY = '10075')), 3);</v>
      </c>
      <c r="I46" t="str">
        <v>INSERT INTO PUBLIC.CODELIST_ITEM_LABEL (DESCRIPTION, VALID_FROM, VALID_TO, ITEM_ID, LANGUAGE_ID) VALUES('Prohibition exists', TO_TIMESTAMP('2020-01-01 00:00:00', 'YYYY-MM-DD HH24:MI:SS'), null, (SELECT id FROM CODELIST_ITEM CI WHERE ITEM_CODE = 'DKW11700' AND CODELIST_ID = (SELECT id FROM codelist WHERE CODELIST_KEY = '10075')), 1);</v>
      </c>
      <c r="J46" t="str">
        <v>INSERT INTO public.codelist_item (item_code, uieditable, valid_from, valid_to, codelist_id) VALUES('DKW11700', false, to_timestamp('2020-01-01 00:00:00', 'YYYY-MM-DD HH24:MI:SS'), null, (SELECT id FROM codelist WHERE CODELIST_KEY = '10040')) ON CONFLICT (codelist_id, item_code) DO UPDATE SET valid_from=EXCLUDED.valid_from, valid_to=EXCLUDED.valid_to;</v>
      </c>
      <c r="K46" t="str">
        <v>INSERT INTO PUBLIC.CODELIST_ITEM_LABEL (DESCRIPTION, VALID_FROM, VALID_TO, ITEM_ID, LANGUAGE_ID) VALUES('Der er Indførsels/Importforbud for varekode og oprindelsesland', TO_TIMESTAMP('2020-01-01 00:00:00', 'YYYY-MM-DD HH24:MI:SS'), null, (SELECT id FROM CODELIST_ITEM CI WHERE ITEM_CODE = 'DKW11700' AND CODELIST_ID = (SELECT id FROM codelist WHERE CODELIST_KEY = '10040')), 3);</v>
      </c>
      <c r="L46" s="10" t="str">
        <v>INSERT INTO PUBLIC.CODELIST_ITEM_LABEL (DESCRIPTION, VALID_FROM, VALID_TO, ITEM_ID, LANGUAGE_ID) VALUES('Prohibition exists', TO_TIMESTAMP('2020-01-01 00:00:00', 'YYYY-MM-DD HH24:MI:SS'), null, (SELECT id FROM CODELIST_ITEM CI WHERE ITEM_CODE = 'DKW11700' AND CODELIST_ID = (SELECT id FROM codelist WHERE CODELIST_KEY = '10040')), 1);</v>
      </c>
      <c r="N46" s="10" t="str">
        <v>INSERT INTO public.codelist_items (itemcode, valid_from, valid_to, codelist_id, extensions_id) VALUES('DK11700', to_timestamp('2020-01-01 00:00:00', 'YYYY-MM-DD HH24:MI:SS'), null, (SELECT id FROM codelists WHERE CODELISTKEY = '10249'), null) ON CONFLICT (codelist_id, itemcode) DO UPDATE SET valid_from=EXCLUDED.valid_from, valid_to=EXCLUDED.valid_to;</v>
      </c>
      <c r="O46" s="10" t="str">
        <v>INSERT INTO PUBLIC.labels_codelist_items (DESCRIPTION, langcode, VALID_FROM, VALID_TO, ITEM_ID) VALUES('Der er Indførsels/Importforbud for varekode og oprindelsesland', 'DA',TO_TIMESTAMP('2020-01-01 00:00:00', 'YYYY-MM-DD HH24:MI:SS'), null, (SELECT id FROM codelist_items CI WHERE ITEMCODE = 'DK11700' AND CODELIST_ID = (SELECT id FROM codelists WHERE CODELISTKEY = '10249'))) ON CONFLICT (item_id, langcode, valid_to) DO UPDATE SET valid_from=EXCLUDED.valid_from, description=EXCLUDED.description;</v>
      </c>
      <c r="P46" s="10" t="str">
        <v>INSERT INTO PUBLIC.labels_codelist_items (DESCRIPTION, langcode, VALID_FROM, VALID_TO, ITEM_ID) VALUES('Prohibition exists', 'EN',TO_TIMESTAMP('2020-01-01 00:00:00', 'YYYY-MM-DD HH24:MI:SS'), null, (SELECT id FROM codelist_items CI WHERE ITEMCODE = 'DK11700' AND CODELIST_ID = (SELECT id FROM codelists WHERE CODELISTKEY = '10249'))) ON CONFLICT (item_id, langcode, valid_to) DO UPDATE SET valid_from=EXCLUDED.valid_from, description=EXCLUDED.description;</v>
      </c>
      <c r="Q46" s="10" t="str">
        <v>INSERT INTO public.codelist_items (itemcode, valid_from, valid_to, codelist_id, extensions_id) VALUES('DKW11700', to_timestamp('2020-01-01 00:00:00', 'YYYY-MM-DD HH24:MI:SS'), null, (SELECT id FROM codelists WHERE CODELISTKEY = '10249'), null) ON CONFLICT (codelist_id, itemcode) DO UPDATE SET valid_from=EXCLUDED.valid_from, valid_to=EXCLUDED.valid_to;</v>
      </c>
      <c r="R46" s="10" t="str">
        <v>INSERT INTO PUBLIC.labels_codelist_items (DESCRIPTION, langcode, VALID_FROM, VALID_TO, ITEM_ID) VALUES('Der er Indførsels/Importforbud for varekode og oprindelsesland', 'DA',TO_TIMESTAMP('2020-01-01 00:00:00', 'YYYY-MM-DD HH24:MI:SS'), null, (SELECT id FROM codelist_items CI WHERE ITEMCODE = 'DKW11700' AND CODELIST_ID = (SELECT id FROM codelists WHERE CODELISTKEY = '10249'))) ON CONFLICT (item_id, langcode, valid_to) DO UPDATE SET valid_from=EXCLUDED.valid_from, description=EXCLUDED.description;</v>
      </c>
      <c r="S46" s="10" t="str">
        <v>INSERT INTO PUBLIC.labels_codelist_items (DESCRIPTION, langcode, VALID_FROM, VALID_TO, ITEM_ID) VALUES('Prohibition exists', 'EN',TO_TIMESTAMP('2020-01-01 00:00:00', 'YYYY-MM-DD HH24:MI:SS'), null, (SELECT id FROM codelist_items CI WHERE ITEMCODE = 'DKW11700' AND CODELIST_ID = (SELECT id FROM codelists WHERE CODELISTKEY = '10249'))) ON CONFLICT (item_id, langcode, valid_to) DO UPDATE SET valid_from=EXCLUDED.valid_from, description=EXCLUDED.description;</v>
      </c>
    </row>
    <row r="47" spans="1:19" ht="409.5" x14ac:dyDescent="0.25">
      <c r="A47" t="str">
        <v>INSERT INTO public.codelist_item (item_code, uieditable, valid_from, valid_to, codelist_id) VALUES('DK11012', false, to_timestamp('2020-01-01 00:00:00', 'YYYY-MM-DD HH24:MI:SS'), null, (SELECT id FROM codelist WHERE CODELIST_KEY = '10080')) ON CONFLICT (codelist_id, item_code) DO UPDATE SET valid_from=EXCLUDED.valid_from, valid_to=EXCLUDED.valid_to;</v>
      </c>
      <c r="C47" t="str">
        <v>INSERT INTO PUBLIC.CODELIST_ITEM_LABEL (DESCRIPTION, VALID_FROM, VALID_TO, ITEM_ID, LANGUAGE_ID) VALUES('Prohibition', TO_TIMESTAMP('2020-01-01 00:00:00', 'YYYY-MM-DD HH24:MI:SS'), null, (SELECT id FROM CODELIST_ITEM CI WHERE ITEM_CODE = 'DK11012' AND CODELIST_ID = (SELECT id FROM codelist WHERE CODELIST_KEY = '10080')), 1);</v>
      </c>
      <c r="D47" t="str">
        <v>INSERT INTO public.codelist_item (item_code, uieditable, valid_from, valid_to, codelist_id) VALUES('DK11012', false, to_timestamp('2020-01-01 00:00:00', 'YYYY-MM-DD HH24:MI:SS'), null, (SELECT id FROM codelist WHERE CODELIST_KEY = '10040')) ON CONFLICT (codelist_id, item_code) DO UPDATE SET valid_from=EXCLUDED.valid_from, valid_to=EXCLUDED.valid_to;</v>
      </c>
      <c r="E47" t="str">
        <v>INSERT INTO PUBLIC.CODELIST_ITEM_LABEL (DESCRIPTION, VALID_FROM, VALID_TO, ITEM_ID, LANGUAGE_ID) VALUES('Indførsels/Import forbud for varekode og oprindelsesland', TO_TIMESTAMP('2020-01-01 00:00:00', 'YYYY-MM-DD HH24:MI:SS'), null, (SELECT id FROM CODELIST_ITEM CI WHERE ITEM_CODE = 'DK11012' AND CODELIST_ID = (SELECT id FROM codelist WHERE CODELIST_KEY = '10040')), 3);</v>
      </c>
      <c r="F47" t="str">
        <v>INSERT INTO PUBLIC.CODELIST_ITEM_LABEL (DESCRIPTION, VALID_FROM, VALID_TO, ITEM_ID, LANGUAGE_ID) VALUES('Prohibition', TO_TIMESTAMP('2020-01-01 00:00:00', 'YYYY-MM-DD HH24:MI:SS'), null, (SELECT id FROM CODELIST_ITEM CI WHERE ITEM_CODE = 'DK11012' AND CODELIST_ID = (SELECT id FROM codelist WHERE CODELIST_KEY = '10040')), 1);</v>
      </c>
      <c r="G4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7" t="str">
        <v>/*INSERT INTO PUBLIC.CODELIST_ITEM_LABEL (DESCRIPTION, VALID_FROM, VALID_TO, ITEM_ID, LANGUAGE_ID) VALUES('Indførsels/Import forbud for varekode og oprindelsesland', TO_TIMESTAMP('2020-01-01 00:00:00', 'YYYY-MM-DD HH24:MI:SS'), null, (SELECT id FROM CODELIST_ITEM CI WHERE ITEM_CODE = '' AND CODELIST_ID = (SELECT id FROM codelist WHERE CODELIST_KEY = '')), 3);*/</v>
      </c>
      <c r="I47" t="str">
        <v>/*INSERT INTO PUBLIC.CODELIST_ITEM_LABEL (DESCRIPTION, VALID_FROM, VALID_TO, ITEM_ID, LANGUAGE_ID) VALUES('Prohibition', TO_TIMESTAMP('2020-01-01 00:00:00', 'YYYY-MM-DD HH24:MI:SS'), null, (SELECT id FROM CODELIST_ITEM CI WHERE ITEM_CODE = '' AND CODELIST_ID = (SELECT id FROM codelist WHERE CODELIST_KEY = '')), 1);*/</v>
      </c>
      <c r="J4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7" t="str">
        <v>/*INSERT INTO PUBLIC.CODELIST_ITEM_LABEL (DESCRIPTION, VALID_FROM, VALID_TO, ITEM_ID, LANGUAGE_ID) VALUES('Indførsels/Import forbud for varekode og oprindelsesland', TO_TIMESTAMP('2020-01-01 00:00:00', 'YYYY-MM-DD HH24:MI:SS'), null, (SELECT id FROM CODELIST_ITEM CI WHERE ITEM_CODE = '' AND CODELIST_ID = (SELECT id FROM codelist WHERE CODELIST_KEY = '10040')), 3);*/</v>
      </c>
      <c r="L47" s="10" t="str">
        <v>/*INSERT INTO PUBLIC.CODELIST_ITEM_LABEL (DESCRIPTION, VALID_FROM, VALID_TO, ITEM_ID, LANGUAGE_ID) VALUES('Prohibition', TO_TIMESTAMP('2020-01-01 00:00:00', 'YYYY-MM-DD HH24:MI:SS'), null, (SELECT id FROM CODELIST_ITEM CI WHERE ITEM_CODE = '' AND CODELIST_ID = (SELECT id FROM codelist WHERE CODELIST_KEY = '10040')), 1);*/</v>
      </c>
      <c r="N47" s="10" t="str">
        <v>INSERT INTO public.codelist_items (itemcode, valid_from, valid_to, codelist_id, extensions_id) VALUES('DK11012', to_timestamp('2020-01-01 00:00:00', 'YYYY-MM-DD HH24:MI:SS'), null, (SELECT id FROM codelists WHERE CODELISTKEY = '10249'), null) ON CONFLICT (codelist_id, itemcode) DO UPDATE SET valid_from=EXCLUDED.valid_from, valid_to=EXCLUDED.valid_to;</v>
      </c>
      <c r="O47" s="10" t="str">
        <v>INSERT INTO PUBLIC.labels_codelist_items (DESCRIPTION, langcode, VALID_FROM, VALID_TO, ITEM_ID) VALUES('Indførsels/Import forbud for varekode og oprindelsesland', 'DA',TO_TIMESTAMP('2020-01-01 00:00:00', 'YYYY-MM-DD HH24:MI:SS'), null, (SELECT id FROM codelist_items CI WHERE ITEMCODE = 'DK11012' AND CODELIST_ID = (SELECT id FROM codelists WHERE CODELISTKEY = '10249'))) ON CONFLICT (item_id, langcode, valid_to) DO UPDATE SET valid_from=EXCLUDED.valid_from, description=EXCLUDED.description;</v>
      </c>
      <c r="P47" s="10" t="str">
        <v>INSERT INTO PUBLIC.labels_codelist_items (DESCRIPTION, langcode, VALID_FROM, VALID_TO, ITEM_ID) VALUES('Prohibition', 'EN',TO_TIMESTAMP('2020-01-01 00:00:00', 'YYYY-MM-DD HH24:MI:SS'), null, (SELECT id FROM codelist_items CI WHERE ITEMCODE = 'DK11012' AND CODELIST_ID = (SELECT id FROM codelists WHERE CODELISTKEY = '10249'))) ON CONFLICT (item_id, langcode, valid_to) DO UPDATE SET valid_from=EXCLUDED.valid_from, description=EXCLUDED.description;</v>
      </c>
      <c r="Q4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7" s="10" t="str">
        <v>/*INSERT INTO PUBLIC.labels_codelist_items (DESCRIPTION, langcode, VALID_FROM, VALID_TO, ITEM_ID) VALUES('Indførsels/Import forbud for varekode og oprindelsesland',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7" s="10" t="str">
        <v>/*INSERT INTO PUBLIC.labels_codelist_items (DESCRIPTION, langcode, VALID_FROM, VALID_TO, ITEM_ID) VALUES('Prohibition',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8" spans="1:19" ht="409.5" x14ac:dyDescent="0.25">
      <c r="A48" t="str">
        <v>INSERT INTO public.codelist_item (item_code, uieditable, valid_from, valid_to, codelist_id) VALUES('DKW11608', false, to_timestamp('2020-01-01 00:00:00', 'YYYY-MM-DD HH24:MI:SS'), null, (SELECT id FROM codelist WHERE CODELIST_KEY = '10080')) ON CONFLICT (codelist_id, item_code) DO UPDATE SET valid_from=EXCLUDED.valid_from, valid_to=EXCLUDED.valid_to;</v>
      </c>
      <c r="C48" t="str">
        <v>INSERT INTO PUBLIC.CODELIST_ITEM_LABEL (DESCRIPTION, VALID_FROM, VALID_TO, ITEM_ID, LANGUAGE_ID) VALUES('Preference Code Not Applicable For Country Of Dispatch', TO_TIMESTAMP('2020-01-01 00:00:00', 'YYYY-MM-DD HH24:MI:SS'), null, (SELECT id FROM CODELIST_ITEM CI WHERE ITEM_CODE = 'DKW11608' AND CODELIST_ID = (SELECT id FROM codelist WHERE CODELIST_KEY = '10080')), 1);</v>
      </c>
      <c r="D48" t="str">
        <v>INSERT INTO public.codelist_item (item_code, uieditable, valid_from, valid_to, codelist_id) VALUES('DKW11608', false, to_timestamp('2020-01-01 00:00:00', 'YYYY-MM-DD HH24:MI:SS'), null, (SELECT id FROM codelist WHERE CODELIST_KEY = '10040')) ON CONFLICT (codelist_id, item_code) DO UPDATE SET valid_from=EXCLUDED.valid_from, valid_to=EXCLUDED.valid_to;</v>
      </c>
      <c r="E48" t="str">
        <v>INSERT INTO PUBLIC.CODELIST_ITEM_LABEL (DESCRIPTION, VALID_FROM, VALID_TO, ITEM_ID, LANGUAGE_ID) VALUES('Præferencekode ikke mulig for det angivet afsendelsesland.', TO_TIMESTAMP('2020-01-01 00:00:00', 'YYYY-MM-DD HH24:MI:SS'), null, (SELECT id FROM CODELIST_ITEM CI WHERE ITEM_CODE = 'DKW11608' AND CODELIST_ID = (SELECT id FROM codelist WHERE CODELIST_KEY = '10040')), 3);</v>
      </c>
      <c r="F48" t="str">
        <v>INSERT INTO PUBLIC.CODELIST_ITEM_LABEL (DESCRIPTION, VALID_FROM, VALID_TO, ITEM_ID, LANGUAGE_ID) VALUES('Preference Code Not Applicable For Country Of Dispatch', TO_TIMESTAMP('2020-01-01 00:00:00', 'YYYY-MM-DD HH24:MI:SS'), null, (SELECT id FROM CODELIST_ITEM CI WHERE ITEM_CODE = 'DKW11608' AND CODELIST_ID = (SELECT id FROM codelist WHERE CODELIST_KEY = '10040')), 1);</v>
      </c>
      <c r="G4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8" t="str">
        <v>/*INSERT INTO PUBLIC.CODELIST_ITEM_LABEL (DESCRIPTION, VALID_FROM, VALID_TO, ITEM_ID, LANGUAGE_ID) VALUES('Præferencekode ikke mulig for det angivet afsendelsesland.', TO_TIMESTAMP('2020-01-01 00:00:00', 'YYYY-MM-DD HH24:MI:SS'), null, (SELECT id FROM CODELIST_ITEM CI WHERE ITEM_CODE = '' AND CODELIST_ID = (SELECT id FROM codelist WHERE CODELIST_KEY = '')), 3);*/</v>
      </c>
      <c r="I48" t="str">
        <v>/*INSERT INTO PUBLIC.CODELIST_ITEM_LABEL (DESCRIPTION, VALID_FROM, VALID_TO, ITEM_ID, LANGUAGE_ID) VALUES('Preference Code Not Applicable For Country Of Dispatch', TO_TIMESTAMP('2020-01-01 00:00:00', 'YYYY-MM-DD HH24:MI:SS'), null, (SELECT id FROM CODELIST_ITEM CI WHERE ITEM_CODE = '' AND CODELIST_ID = (SELECT id FROM codelist WHERE CODELIST_KEY = '')), 1);*/</v>
      </c>
      <c r="J4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8" t="str">
        <v>/*INSERT INTO PUBLIC.CODELIST_ITEM_LABEL (DESCRIPTION, VALID_FROM, VALID_TO, ITEM_ID, LANGUAGE_ID) VALUES('Præferencekode ikke mulig for det angivet afsendelsesland.', TO_TIMESTAMP('2020-01-01 00:00:00', 'YYYY-MM-DD HH24:MI:SS'), null, (SELECT id FROM CODELIST_ITEM CI WHERE ITEM_CODE = '' AND CODELIST_ID = (SELECT id FROM codelist WHERE CODELIST_KEY = '10040')), 3);*/</v>
      </c>
      <c r="L48" s="10" t="str">
        <v>/*INSERT INTO PUBLIC.CODELIST_ITEM_LABEL (DESCRIPTION, VALID_FROM, VALID_TO, ITEM_ID, LANGUAGE_ID) VALUES('Preference Code Not Applicable For Country Of Dispatch', TO_TIMESTAMP('2020-01-01 00:00:00', 'YYYY-MM-DD HH24:MI:SS'), null, (SELECT id FROM CODELIST_ITEM CI WHERE ITEM_CODE = '' AND CODELIST_ID = (SELECT id FROM codelist WHERE CODELIST_KEY = '10040')), 1);*/</v>
      </c>
      <c r="N48" s="10" t="str">
        <v>INSERT INTO public.codelist_items (itemcode, valid_from, valid_to, codelist_id, extensions_id) VALUES('DKW11608', to_timestamp('2020-01-01 00:00:00', 'YYYY-MM-DD HH24:MI:SS'), null, (SELECT id FROM codelists WHERE CODELISTKEY = '10249'), null) ON CONFLICT (codelist_id, itemcode) DO UPDATE SET valid_from=EXCLUDED.valid_from, valid_to=EXCLUDED.valid_to;</v>
      </c>
      <c r="O48" s="10" t="str">
        <v>INSERT INTO PUBLIC.labels_codelist_items (DESCRIPTION, langcode, VALID_FROM, VALID_TO, ITEM_ID) VALUES('Præferencekode ikke mulig for det angivet afsendelsesland.', 'DA',TO_TIMESTAMP('2020-01-01 00:00:00', 'YYYY-MM-DD HH24:MI:SS'), null, (SELECT id FROM codelist_items CI WHERE ITEMCODE = 'DKW11608' AND CODELIST_ID = (SELECT id FROM codelists WHERE CODELISTKEY = '10249'))) ON CONFLICT (item_id, langcode, valid_to) DO UPDATE SET valid_from=EXCLUDED.valid_from, description=EXCLUDED.description;</v>
      </c>
      <c r="P48" s="10" t="str">
        <v>INSERT INTO PUBLIC.labels_codelist_items (DESCRIPTION, langcode, VALID_FROM, VALID_TO, ITEM_ID) VALUES('Preference Code Not Applicable For Country Of Dispatch', 'EN',TO_TIMESTAMP('2020-01-01 00:00:00', 'YYYY-MM-DD HH24:MI:SS'), null, (SELECT id FROM codelist_items CI WHERE ITEMCODE = 'DKW11608' AND CODELIST_ID = (SELECT id FROM codelists WHERE CODELISTKEY = '10249'))) ON CONFLICT (item_id, langcode, valid_to) DO UPDATE SET valid_from=EXCLUDED.valid_from, description=EXCLUDED.description;</v>
      </c>
      <c r="Q4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8" s="10" t="str">
        <v>/*INSERT INTO PUBLIC.labels_codelist_items (DESCRIPTION, langcode, VALID_FROM, VALID_TO, ITEM_ID) VALUES('Præferencekode ikke mulig for det angivet afsendelsesland.',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8" s="10" t="str">
        <v>/*INSERT INTO PUBLIC.labels_codelist_items (DESCRIPTION, langcode, VALID_FROM, VALID_TO, ITEM_ID) VALUES('Preference Code Not Applicable For Country Of Dispatch',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9" spans="1:19" ht="409.5" x14ac:dyDescent="0.25">
      <c r="A49" t="str">
        <v>INSERT INTO public.codelist_item (item_code, uieditable, valid_from, valid_to, codelist_id) VALUES('DK11001', false, to_timestamp('2020-01-01 00:00:00', 'YYYY-MM-DD HH24:MI:SS'), null, (SELECT id FROM codelist WHERE CODELIST_KEY = '10080')) ON CONFLICT (codelist_id, item_code) DO UPDATE SET valid_from=EXCLUDED.valid_from, valid_to=EXCLUDED.valid_to;</v>
      </c>
      <c r="C49" t="str">
        <v>INSERT INTO PUBLIC.CODELIST_ITEM_LABEL (DESCRIPTION, VALID_FROM, VALID_TO, ITEM_ID, LANGUAGE_ID) VALUES('Preference Code Not Applicable', TO_TIMESTAMP('2020-01-01 00:00:00', 'YYYY-MM-DD HH24:MI:SS'), null, (SELECT id FROM CODELIST_ITEM CI WHERE ITEM_CODE = 'DK11001' AND CODELIST_ID = (SELECT id FROM codelist WHERE CODELIST_KEY = '10080')), 1);</v>
      </c>
      <c r="D49" t="str">
        <v>INSERT INTO public.codelist_item (item_code, uieditable, valid_from, valid_to, codelist_id) VALUES('DK11001', false, to_timestamp('2020-01-01 00:00:00', 'YYYY-MM-DD HH24:MI:SS'), null, (SELECT id FROM codelist WHERE CODELIST_KEY = '10040')) ON CONFLICT (codelist_id, item_code) DO UPDATE SET valid_from=EXCLUDED.valid_from, valid_to=EXCLUDED.valid_to;</v>
      </c>
      <c r="E49" t="str">
        <v>INSERT INTO PUBLIC.CODELIST_ITEM_LABEL (DESCRIPTION, VALID_FROM, VALID_TO, ITEM_ID, LANGUAGE_ID) VALUES('Preferencekode forkert i forhold til øvrige oplysninger i angivelsen.', TO_TIMESTAMP('2020-01-01 00:00:00', 'YYYY-MM-DD HH24:MI:SS'), null, (SELECT id FROM CODELIST_ITEM CI WHERE ITEM_CODE = 'DK11001' AND CODELIST_ID = (SELECT id FROM codelist WHERE CODELIST_KEY = '10040')), 3);</v>
      </c>
      <c r="F49" t="str">
        <v>INSERT INTO PUBLIC.CODELIST_ITEM_LABEL (DESCRIPTION, VALID_FROM, VALID_TO, ITEM_ID, LANGUAGE_ID) VALUES('Preference Code Not Applicable', TO_TIMESTAMP('2020-01-01 00:00:00', 'YYYY-MM-DD HH24:MI:SS'), null, (SELECT id FROM CODELIST_ITEM CI WHERE ITEM_CODE = 'DK11001' AND CODELIST_ID = (SELECT id FROM codelist WHERE CODELIST_KEY = '10040')), 1);</v>
      </c>
      <c r="G4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9" t="str">
        <v>/*INSERT INTO PUBLIC.CODELIST_ITEM_LABEL (DESCRIPTION, VALID_FROM, VALID_TO, ITEM_ID, LANGUAGE_ID) VALUES('Preferencekode forkert i forhold til øvrige oplysninger i angivelsen.', TO_TIMESTAMP('2020-01-01 00:00:00', 'YYYY-MM-DD HH24:MI:SS'), null, (SELECT id FROM CODELIST_ITEM CI WHERE ITEM_CODE = '' AND CODELIST_ID = (SELECT id FROM codelist WHERE CODELIST_KEY = '')), 3);*/</v>
      </c>
      <c r="I49" t="str">
        <v>/*INSERT INTO PUBLIC.CODELIST_ITEM_LABEL (DESCRIPTION, VALID_FROM, VALID_TO, ITEM_ID, LANGUAGE_ID) VALUES('Preference Code Not Applicable', TO_TIMESTAMP('2020-01-01 00:00:00', 'YYYY-MM-DD HH24:MI:SS'), null, (SELECT id FROM CODELIST_ITEM CI WHERE ITEM_CODE = '' AND CODELIST_ID = (SELECT id FROM codelist WHERE CODELIST_KEY = '')), 1);*/</v>
      </c>
      <c r="J4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9" t="str">
        <v>/*INSERT INTO PUBLIC.CODELIST_ITEM_LABEL (DESCRIPTION, VALID_FROM, VALID_TO, ITEM_ID, LANGUAGE_ID) VALUES('Preferencekode forkert i forhold til øvrige oplysninger i angivelsen.', TO_TIMESTAMP('2020-01-01 00:00:00', 'YYYY-MM-DD HH24:MI:SS'), null, (SELECT id FROM CODELIST_ITEM CI WHERE ITEM_CODE = '' AND CODELIST_ID = (SELECT id FROM codelist WHERE CODELIST_KEY = '10040')), 3);*/</v>
      </c>
      <c r="L49" s="10" t="str">
        <v>/*INSERT INTO PUBLIC.CODELIST_ITEM_LABEL (DESCRIPTION, VALID_FROM, VALID_TO, ITEM_ID, LANGUAGE_ID) VALUES('Preference Code Not Applicable', TO_TIMESTAMP('2020-01-01 00:00:00', 'YYYY-MM-DD HH24:MI:SS'), null, (SELECT id FROM CODELIST_ITEM CI WHERE ITEM_CODE = '' AND CODELIST_ID = (SELECT id FROM codelist WHERE CODELIST_KEY = '10040')), 1);*/</v>
      </c>
      <c r="N49" s="10" t="str">
        <v>INSERT INTO public.codelist_items (itemcode, valid_from, valid_to, codelist_id, extensions_id) VALUES('DK11001', to_timestamp('2020-01-01 00:00:00', 'YYYY-MM-DD HH24:MI:SS'), null, (SELECT id FROM codelists WHERE CODELISTKEY = '10249'), null) ON CONFLICT (codelist_id, itemcode) DO UPDATE SET valid_from=EXCLUDED.valid_from, valid_to=EXCLUDED.valid_to;</v>
      </c>
      <c r="O49" s="10" t="str">
        <v>INSERT INTO PUBLIC.labels_codelist_items (DESCRIPTION, langcode, VALID_FROM, VALID_TO, ITEM_ID) VALUES('Preferencekode forkert i forhold til øvrige oplysninger i angivelsen.', 'DA',TO_TIMESTAMP('2020-01-01 00:00:00', 'YYYY-MM-DD HH24:MI:SS'), null, (SELECT id FROM codelist_items CI WHERE ITEMCODE = 'DK11001' AND CODELIST_ID = (SELECT id FROM codelists WHERE CODELISTKEY = '10249'))) ON CONFLICT (item_id, langcode, valid_to) DO UPDATE SET valid_from=EXCLUDED.valid_from, description=EXCLUDED.description;</v>
      </c>
      <c r="P49" s="10" t="str">
        <v>INSERT INTO PUBLIC.labels_codelist_items (DESCRIPTION, langcode, VALID_FROM, VALID_TO, ITEM_ID) VALUES('Preference Code Not Applicable', 'EN',TO_TIMESTAMP('2020-01-01 00:00:00', 'YYYY-MM-DD HH24:MI:SS'), null, (SELECT id FROM codelist_items CI WHERE ITEMCODE = 'DK11001' AND CODELIST_ID = (SELECT id FROM codelists WHERE CODELISTKEY = '10249'))) ON CONFLICT (item_id, langcode, valid_to) DO UPDATE SET valid_from=EXCLUDED.valid_from, description=EXCLUDED.description;</v>
      </c>
      <c r="Q4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9" s="10" t="str">
        <v>/*INSERT INTO PUBLIC.labels_codelist_items (DESCRIPTION, langcode, VALID_FROM, VALID_TO, ITEM_ID) VALUES('Preferencekode forkert i forhold til øvrige oplysninger i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9" s="10" t="str">
        <v>/*INSERT INTO PUBLIC.labels_codelist_items (DESCRIPTION, langcode, VALID_FROM, VALID_TO, ITEM_ID) VALUES('Preference Code Not Applicable',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50" spans="1:19" ht="409.5" x14ac:dyDescent="0.25">
      <c r="A50" t="str">
        <v>INSERT INTO public.codelist_item (item_code, uieditable, valid_from, valid_to, codelist_id) VALUES('DK0000', false, to_timestamp('2020-01-01 00:00:00', 'YYYY-MM-DD HH24:MI:SS'), null, (SELECT id FROM codelist WHERE CODELIST_KEY = '10080')) ON CONFLICT (codelist_id, item_code) DO UPDATE SET valid_from=EXCLUDED.valid_from, valid_to=EXCLUDED.valid_to;</v>
      </c>
      <c r="C50" t="str">
        <v>INSERT INTO PUBLIC.CODELIST_ITEM_LABEL (DESCRIPTION, VALID_FROM, VALID_TO, ITEM_ID, LANGUAGE_ID) VALUES('Only H7 declarations are allowed to be submitted.', TO_TIMESTAMP('2020-01-01 00:00:00', 'YYYY-MM-DD HH24:MI:SS'), null, (SELECT id FROM CODELIST_ITEM CI WHERE ITEM_CODE = 'DK0000' AND CODELIST_ID = (SELECT id FROM codelist WHERE CODELIST_KEY = '10080')), 1);</v>
      </c>
      <c r="D50" t="str">
        <v>INSERT INTO public.codelist_item (item_code, uieditable, valid_from, valid_to, codelist_id) VALUES('DK0000', false, to_timestamp('2020-01-01 00:00:00', 'YYYY-MM-DD HH24:MI:SS'), null, (SELECT id FROM codelist WHERE CODELIST_KEY = '10040')) ON CONFLICT (codelist_id, item_code) DO UPDATE SET valid_from=EXCLUDED.valid_from, valid_to=EXCLUDED.valid_to;</v>
      </c>
      <c r="E50" t="str">
        <v>INSERT INTO PUBLIC.CODELIST_ITEM_LABEL (DESCRIPTION, VALID_FROM, VALID_TO, ITEM_ID, LANGUAGE_ID) VALUES('Det er kun tilladt at indsende H7 angivelser.', TO_TIMESTAMP('2020-01-01 00:00:00', 'YYYY-MM-DD HH24:MI:SS'), null, (SELECT id FROM CODELIST_ITEM CI WHERE ITEM_CODE = 'DK0000' AND CODELIST_ID = (SELECT id FROM codelist WHERE CODELIST_KEY = '10040')), 3);</v>
      </c>
      <c r="F50" t="str">
        <v>INSERT INTO PUBLIC.CODELIST_ITEM_LABEL (DESCRIPTION, VALID_FROM, VALID_TO, ITEM_ID, LANGUAGE_ID) VALUES('Only H7 declarations are allowed to be submitted.', TO_TIMESTAMP('2020-01-01 00:00:00', 'YYYY-MM-DD HH24:MI:SS'), null, (SELECT id FROM CODELIST_ITEM CI WHERE ITEM_CODE = 'DK0000' AND CODELIST_ID = (SELECT id FROM codelist WHERE CODELIST_KEY = '10040')), 1);</v>
      </c>
      <c r="G50"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50" t="str">
        <v>INSERT INTO PUBLIC.CODELIST_ITEM_LABEL (DESCRIPTION, VALID_FROM, VALID_TO, ITEM_ID, LANGUAGE_ID) VALUES('Det er kun tilladt at indsende H7 angivelser.', TO_TIMESTAMP('2020-01-01 00:00:00', 'YYYY-MM-DD HH24:MI:SS'), null, (SELECT id FROM CODELIST_ITEM CI WHERE ITEM_CODE = 'N/A' AND CODELIST_ID = (SELECT id FROM codelist WHERE CODELIST_KEY = 'N/A')), 3);</v>
      </c>
      <c r="I50" t="str">
        <v>INSERT INTO PUBLIC.CODELIST_ITEM_LABEL (DESCRIPTION, VALID_FROM, VALID_TO, ITEM_ID, LANGUAGE_ID) VALUES('Only H7 declarations are allowed to be submitted.', TO_TIMESTAMP('2020-01-01 00:00:00', 'YYYY-MM-DD HH24:MI:SS'), null, (SELECT id FROM CODELIST_ITEM CI WHERE ITEM_CODE = 'N/A' AND CODELIST_ID = (SELECT id FROM codelist WHERE CODELIST_KEY = 'N/A')), 1);</v>
      </c>
      <c r="J50"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50" t="str">
        <v>INSERT INTO PUBLIC.CODELIST_ITEM_LABEL (DESCRIPTION, VALID_FROM, VALID_TO, ITEM_ID, LANGUAGE_ID) VALUES('Det er kun tilladt at indsende H7 angivelser.', TO_TIMESTAMP('2020-01-01 00:00:00', 'YYYY-MM-DD HH24:MI:SS'), null, (SELECT id FROM CODELIST_ITEM CI WHERE ITEM_CODE = 'N/A' AND CODELIST_ID = (SELECT id FROM codelist WHERE CODELIST_KEY = '10040')), 3);</v>
      </c>
      <c r="L50" s="10" t="str">
        <v>INSERT INTO PUBLIC.CODELIST_ITEM_LABEL (DESCRIPTION, VALID_FROM, VALID_TO, ITEM_ID, LANGUAGE_ID) VALUES('Only H7 declarations are allowed to be submitted.', TO_TIMESTAMP('2020-01-01 00:00:00', 'YYYY-MM-DD HH24:MI:SS'), null, (SELECT id FROM CODELIST_ITEM CI WHERE ITEM_CODE = 'N/A' AND CODELIST_ID = (SELECT id FROM codelist WHERE CODELIST_KEY = '10040')), 1);</v>
      </c>
      <c r="N50" s="10" t="str">
        <v>INSERT INTO public.codelist_items (itemcode, valid_from, valid_to, codelist_id, extensions_id) VALUES('DK0000', to_timestamp('2020-01-01 00:00:00', 'YYYY-MM-DD HH24:MI:SS'), null, (SELECT id FROM codelists WHERE CODELISTKEY = '10249'), null) ON CONFLICT (codelist_id, itemcode) DO UPDATE SET valid_from=EXCLUDED.valid_from, valid_to=EXCLUDED.valid_to;</v>
      </c>
      <c r="O50" s="10" t="str">
        <v>INSERT INTO PUBLIC.labels_codelist_items (DESCRIPTION, langcode, VALID_FROM, VALID_TO, ITEM_ID) VALUES('Det er kun tilladt at indsende H7 angivelser.', 'DA',TO_TIMESTAMP('2020-01-01 00:00:00', 'YYYY-MM-DD HH24:MI:SS'), null, (SELECT id FROM codelist_items CI WHERE ITEMCODE = 'DK0000' AND CODELIST_ID = (SELECT id FROM codelists WHERE CODELISTKEY = '10249'))) ON CONFLICT (item_id, langcode, valid_to) DO UPDATE SET valid_from=EXCLUDED.valid_from, description=EXCLUDED.description;</v>
      </c>
      <c r="P50" s="10" t="str">
        <v>INSERT INTO PUBLIC.labels_codelist_items (DESCRIPTION, langcode, VALID_FROM, VALID_TO, ITEM_ID) VALUES('Only H7 declarations are allowed to be submitted.', 'EN',TO_TIMESTAMP('2020-01-01 00:00:00', 'YYYY-MM-DD HH24:MI:SS'), null, (SELECT id FROM codelist_items CI WHERE ITEMCODE = 'DK0000' AND CODELIST_ID = (SELECT id FROM codelists WHERE CODELISTKEY = '10249'))) ON CONFLICT (item_id, langcode, valid_to) DO UPDATE SET valid_from=EXCLUDED.valid_from, description=EXCLUDED.description;</v>
      </c>
      <c r="Q50"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50" s="10" t="str">
        <v>INSERT INTO PUBLIC.labels_codelist_items (DESCRIPTION, langcode, VALID_FROM, VALID_TO, ITEM_ID) VALUES('Det er kun tilladt at indsende H7 angivelser.',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50" s="10" t="str">
        <v>INSERT INTO PUBLIC.labels_codelist_items (DESCRIPTION, langcode, VALID_FROM, VALID_TO, ITEM_ID) VALUES('Only H7 declarations are allowed to be submitted.',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51" spans="1:19" ht="409.5" x14ac:dyDescent="0.25">
      <c r="A51" t="str">
        <v>INSERT INTO public.codelist_item (item_code, uieditable, valid_from, valid_to, codelist_id) VALUES('DK2160', false, to_timestamp('2020-01-01 00:00:00', 'YYYY-MM-DD HH24:MI:SS'), null, (SELECT id FROM codelist WHERE CODELIST_KEY = '10040')) ON CONFLICT (codelist_id, item_code) DO UPDATE SET valid_from=EXCLUDED.valid_from, valid_to=EXCLUDED.valid_to;</v>
      </c>
      <c r="C51" t="str">
        <v>INSERT INTO PUBLIC.CODELIST_ITEM_LABEL (DESCRIPTION, VALID_FROM, VALID_TO, ITEM_ID, LANGUAGE_ID) VALUES('Only data element 1/1, 2/4, 3/1, 3/2, 3/3, 3/4, 3/6, 4/8, 5/1, 5/2, 5/3, 8/5, VIII/5, VIII/7, VIII/8, VIII/9 and VIII/13 are allowed.', TO_TIMESTAMP('2020-01-01 00:00:00', 'YYYY-MM-DD HH24:MI:SS'), null, (SELECT id FROM CODELIST_ITEM CI WHERE ITEM_CODE = 'DK2160' AND CODELIST_ID = (SELECT id FROM codelist WHERE CODELIST_KEY = '10040')), 1);</v>
      </c>
      <c r="D51" t="str">
        <v>INSERT INTO public.codelist_item (item_code, uieditable, valid_from, valid_to, codelist_id) VALUES('DK2160', false, to_timestamp('2020-01-01 00:00:00', 'YYYY-MM-DD HH24:MI:SS'), null, (SELECT id FROM codelist WHERE CODELIST_KEY = '10040')) ON CONFLICT (codelist_id, item_code) DO UPDATE SET valid_from=EXCLUDED.valid_from, valid_to=EXCLUDED.valid_to;</v>
      </c>
      <c r="E51" t="str">
        <v>INSERT INTO PUBLIC.CODELIST_ITEM_LABEL (DESCRIPTION, VALID_FROM, VALID_TO, ITEM_ID, LANGUAGE_ID) VALUES('Kun data element 1/1, 2/4, 3/1, 3/2, 3/3, 3/4, 3/6, 4/8, 5/1, 5/2, 5/3, 8/5, VIII/5, VIII/7, VIII/8, VIII/9 og VIII/13 er tilladt.', TO_TIMESTAMP('2020-01-01 00:00:00', 'YYYY-MM-DD HH24:MI:SS'), null, (SELECT id FROM CODELIST_ITEM CI WHERE ITEM_CODE = 'DK2160' AND CODELIST_ID = (SELECT id FROM codelist WHERE CODELIST_KEY = '10040')), 3);</v>
      </c>
      <c r="F51" t="str">
        <v>INSERT INTO PUBLIC.CODELIST_ITEM_LABEL (DESCRIPTION, VALID_FROM, VALID_TO, ITEM_ID, LANGUAGE_ID) VALUES('Only data element 1/1, 2/4, 3/1, 3/2, 3/3, 3/4, 3/6, 4/8, 5/1, 5/2, 5/3, 8/5, VIII/5, VIII/7, VIII/8, VIII/9 and VIII/13 are allowed.', TO_TIMESTAMP('2020-01-01 00:00:00', 'YYYY-MM-DD HH24:MI:SS'), null, (SELECT id FROM CODELIST_ITEM CI WHERE ITEM_CODE = 'DK2160' AND CODELIST_ID = (SELECT id FROM codelist WHERE CODELIST_KEY = '10040')), 1);</v>
      </c>
      <c r="G51"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51" t="str">
        <v>INSERT INTO PUBLIC.CODELIST_ITEM_LABEL (DESCRIPTION, VALID_FROM, VALID_TO, ITEM_ID, LANGUAGE_ID) VALUES('Kun data element 1/1, 2/4, 3/1, 3/2, 3/3, 3/4, 3/6, 4/8, 5/1, 5/2, 5/3, 8/5, VIII/5, VIII/7, VIII/8, VIII/9 og VIII/13 er tilladt.', TO_TIMESTAMP('2020-01-01 00:00:00', 'YYYY-MM-DD HH24:MI:SS'), null, (SELECT id FROM CODELIST_ITEM CI WHERE ITEM_CODE = 'N/A' AND CODELIST_ID = (SELECT id FROM codelist WHERE CODELIST_KEY = 'N/A')), 3);</v>
      </c>
      <c r="I51" t="str">
        <v>INSERT INTO PUBLIC.CODELIST_ITEM_LABEL (DESCRIPTION, VALID_FROM, VALID_TO, ITEM_ID, LANGUAGE_ID) VALUES('Only data element 1/1, 2/4, 3/1, 3/2, 3/3, 3/4, 3/6, 4/8, 5/1, 5/2, 5/3, 8/5, VIII/5, VIII/7, VIII/8, VIII/9 and VIII/13 are allowed.', TO_TIMESTAMP('2020-01-01 00:00:00', 'YYYY-MM-DD HH24:MI:SS'), null, (SELECT id FROM CODELIST_ITEM CI WHERE ITEM_CODE = 'N/A' AND CODELIST_ID = (SELECT id FROM codelist WHERE CODELIST_KEY = 'N/A')), 1);</v>
      </c>
      <c r="J51"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51" t="str">
        <v>INSERT INTO PUBLIC.CODELIST_ITEM_LABEL (DESCRIPTION, VALID_FROM, VALID_TO, ITEM_ID, LANGUAGE_ID) VALUES('Kun data element 1/1, 2/4, 3/1, 3/2, 3/3, 3/4, 3/6, 4/8, 5/1, 5/2, 5/3, 8/5, VIII/5, VIII/7, VIII/8, VIII/9 og VIII/13 er tilladt.', TO_TIMESTAMP('2020-01-01 00:00:00', 'YYYY-MM-DD HH24:MI:SS'), null, (SELECT id FROM CODELIST_ITEM CI WHERE ITEM_CODE = 'N/A' AND CODELIST_ID = (SELECT id FROM codelist WHERE CODELIST_KEY = '10040')), 3);</v>
      </c>
      <c r="L51" s="10" t="str">
        <v>INSERT INTO PUBLIC.CODELIST_ITEM_LABEL (DESCRIPTION, VALID_FROM, VALID_TO, ITEM_ID, LANGUAGE_ID) VALUES('Only data element 1/1, 2/4, 3/1, 3/2, 3/3, 3/4, 3/6, 4/8, 5/1, 5/2, 5/3, 8/5, VIII/5, VIII/7, VIII/8, VIII/9 and VIII/13 are allowed.', TO_TIMESTAMP('2020-01-01 00:00:00', 'YYYY-MM-DD HH24:MI:SS'), null, (SELECT id FROM CODELIST_ITEM CI WHERE ITEM_CODE = 'N/A' AND CODELIST_ID = (SELECT id FROM codelist WHERE CODELIST_KEY = '10040')), 1);</v>
      </c>
      <c r="N51" s="10" t="str">
        <v>INSERT INTO public.codelist_items (itemcode, valid_from, valid_to, codelist_id, extensions_id) VALUES('DK2160', to_timestamp('2020-01-01 00:00:00', 'YYYY-MM-DD HH24:MI:SS'), null, (SELECT id FROM codelists WHERE CODELISTKEY = '10249'), null) ON CONFLICT (codelist_id, itemcode) DO UPDATE SET valid_from=EXCLUDED.valid_from, valid_to=EXCLUDED.valid_to;</v>
      </c>
      <c r="O51" s="10" t="str">
        <v>INSERT INTO PUBLIC.labels_codelist_items (DESCRIPTION, langcode, VALID_FROM, VALID_TO, ITEM_ID) VALUES('Kun data element 1/1, 2/4, 3/1, 3/2, 3/3, 3/4, 3/6, 4/8, 5/1, 5/2, 5/3, 8/5, VIII/5, VIII/7, VIII/8, VIII/9 og VIII/13 er tilladt.', 'DA',TO_TIMESTAMP('2020-01-01 00:00:00', 'YYYY-MM-DD HH24:MI:SS'), null, (SELECT id FROM codelist_items CI WHERE ITEMCODE = 'DK2160' AND CODELIST_ID = (SELECT id FROM codelists WHERE CODELISTKEY = '10249'))) ON CONFLICT (item_id, langcode, valid_to) DO UPDATE SET valid_from=EXCLUDED.valid_from, description=EXCLUDED.description;</v>
      </c>
      <c r="P51" s="10" t="str">
        <v>INSERT INTO PUBLIC.labels_codelist_items (DESCRIPTION, langcode, VALID_FROM, VALID_TO, ITEM_ID) VALUES('Only data element 1/1, 2/4, 3/1, 3/2, 3/3, 3/4, 3/6, 4/8, 5/1, 5/2, 5/3, 8/5, VIII/5, VIII/7, VIII/8, VIII/9 and VIII/13 are allowed.', 'EN',TO_TIMESTAMP('2020-01-01 00:00:00', 'YYYY-MM-DD HH24:MI:SS'), null, (SELECT id FROM codelist_items CI WHERE ITEMCODE = 'DK2160' AND CODELIST_ID = (SELECT id FROM codelists WHERE CODELISTKEY = '10249'))) ON CONFLICT (item_id, langcode, valid_to) DO UPDATE SET valid_from=EXCLUDED.valid_from, description=EXCLUDED.description;</v>
      </c>
      <c r="Q51"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51" s="10" t="str">
        <v>INSERT INTO PUBLIC.labels_codelist_items (DESCRIPTION, langcode, VALID_FROM, VALID_TO, ITEM_ID) VALUES('Kun data element 1/1, 2/4, 3/1, 3/2, 3/3, 3/4, 3/6, 4/8, 5/1, 5/2, 5/3, 8/5, VIII/5, VIII/7, VIII/8, VIII/9 og VIII/13 er tilladt.',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51" s="10" t="str">
        <v>INSERT INTO PUBLIC.labels_codelist_items (DESCRIPTION, langcode, VALID_FROM, VALID_TO, ITEM_ID) VALUES('Only data element 1/1, 2/4, 3/1, 3/2, 3/3, 3/4, 3/6, 4/8, 5/1, 5/2, 5/3, 8/5, VIII/5, VIII/7, VIII/8, VIII/9 and VIII/13 are allowed.',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52" spans="1:19" ht="409.5" x14ac:dyDescent="0.25">
      <c r="A52" t="str">
        <v>INSERT INTO public.codelist_item (item_code, uieditable, valid_from, valid_to, codelist_id) VALUES('DK2161', false, to_timestamp('2020-01-01 00:00:00', 'YYYY-MM-DD HH24:MI:SS'), null, (SELECT id FROM codelist WHERE CODELIST_KEY = '10080')) ON CONFLICT (codelist_id, item_code) DO UPDATE SET valid_from=EXCLUDED.valid_from, valid_to=EXCLUDED.valid_to;</v>
      </c>
      <c r="C52" t="str">
        <v>INSERT INTO PUBLIC.CODELIST_ITEM_LABEL (DESCRIPTION, VALID_FROM, VALID_TO, ITEM_ID, LANGUAGE_ID) VALUES('Only additional messages of types COR, GPR, I2GPR, INV and INV4C are allowed to be submitted for H7 declarations', TO_TIMESTAMP('2020-01-01 00:00:00', 'YYYY-MM-DD HH24:MI:SS'), null, (SELECT id FROM CODELIST_ITEM CI WHERE ITEM_CODE = 'DK2161' AND CODELIST_ID = (SELECT id FROM codelist WHERE CODELIST_KEY = '10080')), 1);</v>
      </c>
      <c r="D52" t="str">
        <v>INSERT INTO public.codelist_item (item_code, uieditable, valid_from, valid_to, codelist_id) VALUES('DK2161', false, to_timestamp('2020-01-01 00:00:00', 'YYYY-MM-DD HH24:MI:SS'), null, (SELECT id FROM codelist WHERE CODELIST_KEY = '10040')) ON CONFLICT (codelist_id, item_code) DO UPDATE SET valid_from=EXCLUDED.valid_from, valid_to=EXCLUDED.valid_to;</v>
      </c>
      <c r="E52" t="str">
        <v>INSERT INTO PUBLIC.CODELIST_ITEM_LABEL (DESCRIPTION, VALID_FROM, VALID_TO, ITEM_ID, LANGUAGE_ID) VALUES('Kun supplerende meddelelser af typerne COR, GPR, I2GPR, INV og INV4C kan benyttes for H7 deklarationer', TO_TIMESTAMP('2020-01-01 00:00:00', 'YYYY-MM-DD HH24:MI:SS'), null, (SELECT id FROM CODELIST_ITEM CI WHERE ITEM_CODE = 'DK2161' AND CODELIST_ID = (SELECT id FROM codelist WHERE CODELIST_KEY = '10040')), 3);</v>
      </c>
      <c r="F52" t="str">
        <v>INSERT INTO PUBLIC.CODELIST_ITEM_LABEL (DESCRIPTION, VALID_FROM, VALID_TO, ITEM_ID, LANGUAGE_ID) VALUES('Only additional messages of types COR, GPR, I2GPR, INV and INV4C are allowed to be submitted for H7 declarations', TO_TIMESTAMP('2020-01-01 00:00:00', 'YYYY-MM-DD HH24:MI:SS'), null, (SELECT id FROM CODELIST_ITEM CI WHERE ITEM_CODE = 'DK2161' AND CODELIST_ID = (SELECT id FROM codelist WHERE CODELIST_KEY = '10040')), 1);</v>
      </c>
      <c r="G5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52" t="str">
        <v>/*INSERT INTO PUBLIC.CODELIST_ITEM_LABEL (DESCRIPTION, VALID_FROM, VALID_TO, ITEM_ID, LANGUAGE_ID) VALUES('Kun supplerende meddelelser af typerne COR, GPR, I2GPR, INV og INV4C kan benyttes for H7 deklarationer', TO_TIMESTAMP('2020-01-01 00:00:00', 'YYYY-MM-DD HH24:MI:SS'), null, (SELECT id FROM CODELIST_ITEM CI WHERE ITEM_CODE = '' AND CODELIST_ID = (SELECT id FROM codelist WHERE CODELIST_KEY = '')), 3);*/</v>
      </c>
      <c r="I52" t="str">
        <v>/*INSERT INTO PUBLIC.CODELIST_ITEM_LABEL (DESCRIPTION, VALID_FROM, VALID_TO, ITEM_ID, LANGUAGE_ID) VALUES('Only additional messages of types COR, GPR, I2GPR, INV and INV4C are allowed to be submitted for H7 declarations', TO_TIMESTAMP('2020-01-01 00:00:00', 'YYYY-MM-DD HH24:MI:SS'), null, (SELECT id FROM CODELIST_ITEM CI WHERE ITEM_CODE = '' AND CODELIST_ID = (SELECT id FROM codelist WHERE CODELIST_KEY = '')), 1);*/</v>
      </c>
      <c r="J5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52" t="str">
        <v>/*INSERT INTO PUBLIC.CODELIST_ITEM_LABEL (DESCRIPTION, VALID_FROM, VALID_TO, ITEM_ID, LANGUAGE_ID) VALUES('Kun supplerende meddelelser af typerne COR, GPR, I2GPR, INV og INV4C kan benyttes for H7 deklarationer', TO_TIMESTAMP('2020-01-01 00:00:00', 'YYYY-MM-DD HH24:MI:SS'), null, (SELECT id FROM CODELIST_ITEM CI WHERE ITEM_CODE = '' AND CODELIST_ID = (SELECT id FROM codelist WHERE CODELIST_KEY = '10040')), 3);*/</v>
      </c>
      <c r="L52" s="10" t="str">
        <v>/*INSERT INTO PUBLIC.CODELIST_ITEM_LABEL (DESCRIPTION, VALID_FROM, VALID_TO, ITEM_ID, LANGUAGE_ID) VALUES('Only additional messages of types COR, GPR, I2GPR, INV and INV4C are allowed to be submitted for H7 declarations', TO_TIMESTAMP('2020-01-01 00:00:00', 'YYYY-MM-DD HH24:MI:SS'), null, (SELECT id FROM CODELIST_ITEM CI WHERE ITEM_CODE = '' AND CODELIST_ID = (SELECT id FROM codelist WHERE CODELIST_KEY = '10040')), 1);*/</v>
      </c>
      <c r="N52" s="10" t="str">
        <v>INSERT INTO public.codelist_items (itemcode, valid_from, valid_to, codelist_id, extensions_id) VALUES('DK2161', to_timestamp('2020-01-01 00:00:00', 'YYYY-MM-DD HH24:MI:SS'), null, (SELECT id FROM codelists WHERE CODELISTKEY = '10249'), null) ON CONFLICT (codelist_id, itemcode) DO UPDATE SET valid_from=EXCLUDED.valid_from, valid_to=EXCLUDED.valid_to;</v>
      </c>
      <c r="O52" s="10" t="str">
        <v>INSERT INTO PUBLIC.labels_codelist_items (DESCRIPTION, langcode, VALID_FROM, VALID_TO, ITEM_ID) VALUES('Kun supplerende meddelelser af typerne COR, GPR, I2GPR, INV og INV4C kan benyttes for H7 deklarationer', 'DA',TO_TIMESTAMP('2020-01-01 00:00:00', 'YYYY-MM-DD HH24:MI:SS'), null, (SELECT id FROM codelist_items CI WHERE ITEMCODE = 'DK2161' AND CODELIST_ID = (SELECT id FROM codelists WHERE CODELISTKEY = '10249'))) ON CONFLICT (item_id, langcode, valid_to) DO UPDATE SET valid_from=EXCLUDED.valid_from, description=EXCLUDED.description;</v>
      </c>
      <c r="P52" s="10" t="str">
        <v>INSERT INTO PUBLIC.labels_codelist_items (DESCRIPTION, langcode, VALID_FROM, VALID_TO, ITEM_ID) VALUES('Only additional messages of types COR, GPR, I2GPR, INV and INV4C are allowed to be submitted for H7 declarations', 'EN',TO_TIMESTAMP('2020-01-01 00:00:00', 'YYYY-MM-DD HH24:MI:SS'), null, (SELECT id FROM codelist_items CI WHERE ITEMCODE = 'DK2161' AND CODELIST_ID = (SELECT id FROM codelists WHERE CODELISTKEY = '10249'))) ON CONFLICT (item_id, langcode, valid_to) DO UPDATE SET valid_from=EXCLUDED.valid_from, description=EXCLUDED.description;</v>
      </c>
      <c r="Q5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52" s="10" t="str">
        <v>/*INSERT INTO PUBLIC.labels_codelist_items (DESCRIPTION, langcode, VALID_FROM, VALID_TO, ITEM_ID) VALUES('Kun supplerende meddelelser af typerne COR, GPR, I2GPR, INV og INV4C kan benyttes for H7 deklarationer',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52" s="10" t="str">
        <v>/*INSERT INTO PUBLIC.labels_codelist_items (DESCRIPTION, langcode, VALID_FROM, VALID_TO, ITEM_ID) VALUES('Only additional messages of types COR, GPR, I2GPR, INV and INV4C are allowed to be submitted for H7 declarations',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53" spans="1:19" ht="409.5" x14ac:dyDescent="0.25">
      <c r="A53" t="str">
        <v>INSERT INTO public.codelist_item (item_code, uieditable, valid_from, valid_to, codelist_id) VALUES('DK11007', false, to_timestamp('2020-01-01 00:00:00', 'YYYY-MM-DD HH24:MI:SS'), null, (SELECT id FROM codelist WHERE CODELIST_KEY = '10080')) ON CONFLICT (codelist_id, item_code) DO UPDATE SET valid_from=EXCLUDED.valid_from, valid_to=EXCLUDED.valid_to;</v>
      </c>
      <c r="C53" t="str">
        <v>INSERT INTO PUBLIC.CODELIST_ITEM_LABEL (DESCRIPTION, VALID_FROM, VALID_TO, ITEM_ID, LANGUAGE_ID) VALUES('Not Valid Quota ID', TO_TIMESTAMP('2020-01-01 00:00:00', 'YYYY-MM-DD HH24:MI:SS'), null, (SELECT id FROM CODELIST_ITEM CI WHERE ITEM_CODE = 'DK11007' AND CODELIST_ID = (SELECT id FROM codelist WHERE CODELIST_KEY = '10080')), 1);</v>
      </c>
      <c r="D53" t="str">
        <v>INSERT INTO public.codelist_item (item_code, uieditable, valid_from, valid_to, codelist_id) VALUES('DK11007', false, to_timestamp('2020-01-01 00:00:00', 'YYYY-MM-DD HH24:MI:SS'), null, (SELECT id FROM codelist WHERE CODELIST_KEY = '10040')) ON CONFLICT (codelist_id, item_code) DO UPDATE SET valid_from=EXCLUDED.valid_from, valid_to=EXCLUDED.valid_to;</v>
      </c>
      <c r="E53" t="str">
        <v>INSERT INTO PUBLIC.CODELIST_ITEM_LABEL (DESCRIPTION, VALID_FROM, VALID_TO, ITEM_ID, LANGUAGE_ID) VALUES('Kontingent nr. findes ikke.', TO_TIMESTAMP('2020-01-01 00:00:00', 'YYYY-MM-DD HH24:MI:SS'), null, (SELECT id FROM CODELIST_ITEM CI WHERE ITEM_CODE = 'DK11007' AND CODELIST_ID = (SELECT id FROM codelist WHERE CODELIST_KEY = '10040')), 3);</v>
      </c>
      <c r="F53" t="str">
        <v>INSERT INTO PUBLIC.CODELIST_ITEM_LABEL (DESCRIPTION, VALID_FROM, VALID_TO, ITEM_ID, LANGUAGE_ID) VALUES('Not Valid Quota ID', TO_TIMESTAMP('2020-01-01 00:00:00', 'YYYY-MM-DD HH24:MI:SS'), null, (SELECT id FROM CODELIST_ITEM CI WHERE ITEM_CODE = 'DK11007' AND CODELIST_ID = (SELECT id FROM codelist WHERE CODELIST_KEY = '10040')), 1);</v>
      </c>
      <c r="G5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53" t="str">
        <v>/*INSERT INTO PUBLIC.CODELIST_ITEM_LABEL (DESCRIPTION, VALID_FROM, VALID_TO, ITEM_ID, LANGUAGE_ID) VALUES('Kontingent nr. findes ikke.', TO_TIMESTAMP('2020-01-01 00:00:00', 'YYYY-MM-DD HH24:MI:SS'), null, (SELECT id FROM CODELIST_ITEM CI WHERE ITEM_CODE = '' AND CODELIST_ID = (SELECT id FROM codelist WHERE CODELIST_KEY = '')), 3);*/</v>
      </c>
      <c r="I53" t="str">
        <v>/*INSERT INTO PUBLIC.CODELIST_ITEM_LABEL (DESCRIPTION, VALID_FROM, VALID_TO, ITEM_ID, LANGUAGE_ID) VALUES('Not Valid Quota ID', TO_TIMESTAMP('2020-01-01 00:00:00', 'YYYY-MM-DD HH24:MI:SS'), null, (SELECT id FROM CODELIST_ITEM CI WHERE ITEM_CODE = '' AND CODELIST_ID = (SELECT id FROM codelist WHERE CODELIST_KEY = '')), 1);*/</v>
      </c>
      <c r="J5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53" t="str">
        <v>/*INSERT INTO PUBLIC.CODELIST_ITEM_LABEL (DESCRIPTION, VALID_FROM, VALID_TO, ITEM_ID, LANGUAGE_ID) VALUES('Kontingent nr. findes ikke.', TO_TIMESTAMP('2020-01-01 00:00:00', 'YYYY-MM-DD HH24:MI:SS'), null, (SELECT id FROM CODELIST_ITEM CI WHERE ITEM_CODE = '' AND CODELIST_ID = (SELECT id FROM codelist WHERE CODELIST_KEY = '10040')), 3);*/</v>
      </c>
      <c r="L53" s="10" t="str">
        <v>/*INSERT INTO PUBLIC.CODELIST_ITEM_LABEL (DESCRIPTION, VALID_FROM, VALID_TO, ITEM_ID, LANGUAGE_ID) VALUES('Not Valid Quota ID', TO_TIMESTAMP('2020-01-01 00:00:00', 'YYYY-MM-DD HH24:MI:SS'), null, (SELECT id FROM CODELIST_ITEM CI WHERE ITEM_CODE = '' AND CODELIST_ID = (SELECT id FROM codelist WHERE CODELIST_KEY = '10040')), 1);*/</v>
      </c>
      <c r="N53" s="10" t="str">
        <v>INSERT INTO public.codelist_items (itemcode, valid_from, valid_to, codelist_id, extensions_id) VALUES('DK11007', to_timestamp('2020-01-01 00:00:00', 'YYYY-MM-DD HH24:MI:SS'), null, (SELECT id FROM codelists WHERE CODELISTKEY = '10249'), null) ON CONFLICT (codelist_id, itemcode) DO UPDATE SET valid_from=EXCLUDED.valid_from, valid_to=EXCLUDED.valid_to;</v>
      </c>
      <c r="O53" s="10" t="str">
        <v>INSERT INTO PUBLIC.labels_codelist_items (DESCRIPTION, langcode, VALID_FROM, VALID_TO, ITEM_ID) VALUES('Kontingent nr. findes ikke.', 'DA',TO_TIMESTAMP('2020-01-01 00:00:00', 'YYYY-MM-DD HH24:MI:SS'), null, (SELECT id FROM codelist_items CI WHERE ITEMCODE = 'DK11007' AND CODELIST_ID = (SELECT id FROM codelists WHERE CODELISTKEY = '10249'))) ON CONFLICT (item_id, langcode, valid_to) DO UPDATE SET valid_from=EXCLUDED.valid_from, description=EXCLUDED.description;</v>
      </c>
      <c r="P53" s="10" t="str">
        <v>INSERT INTO PUBLIC.labels_codelist_items (DESCRIPTION, langcode, VALID_FROM, VALID_TO, ITEM_ID) VALUES('Not Valid Quota ID', 'EN',TO_TIMESTAMP('2020-01-01 00:00:00', 'YYYY-MM-DD HH24:MI:SS'), null, (SELECT id FROM codelist_items CI WHERE ITEMCODE = 'DK11007' AND CODELIST_ID = (SELECT id FROM codelists WHERE CODELISTKEY = '10249'))) ON CONFLICT (item_id, langcode, valid_to) DO UPDATE SET valid_from=EXCLUDED.valid_from, description=EXCLUDED.description;</v>
      </c>
      <c r="Q5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53" s="10" t="str">
        <v>/*INSERT INTO PUBLIC.labels_codelist_items (DESCRIPTION, langcode, VALID_FROM, VALID_TO, ITEM_ID) VALUES('Kontingent nr. findes ikke.',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53" s="10" t="str">
        <v>/*INSERT INTO PUBLIC.labels_codelist_items (DESCRIPTION, langcode, VALID_FROM, VALID_TO, ITEM_ID) VALUES('Not Valid Quota 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54" spans="1:19" ht="409.5" x14ac:dyDescent="0.25">
      <c r="A54" t="str">
        <v>INSERT INTO public.codelist_item (item_code, uieditable, valid_from, valid_to, codelist_id) VALUES('DK11069', false, to_timestamp('2020-01-01 00:00:00', 'YYYY-MM-DD HH24:MI:SS'), null, (SELECT id FROM codelist WHERE CODELIST_KEY = '10080')) ON CONFLICT (codelist_id, item_code) DO UPDATE SET valid_from=EXCLUDED.valid_from, valid_to=EXCLUDED.valid_to;</v>
      </c>
      <c r="C54" t="str">
        <v>INSERT INTO PUBLIC.CODELIST_ITEM_LABEL (DESCRIPTION, VALID_FROM, VALID_TO, ITEM_ID, LANGUAGE_ID) VALUES('Not Valid or Incompatible Supplemenatry Unit', TO_TIMESTAMP('2020-01-01 00:00:00', 'YYYY-MM-DD HH24:MI:SS'), null, (SELECT id FROM CODELIST_ITEM CI WHERE ITEM_CODE = 'DK11069' AND CODELIST_ID = (SELECT id FROM codelist WHERE CODELIST_KEY = '10080')), 1);</v>
      </c>
      <c r="D54" t="str">
        <v>INSERT INTO public.codelist_item (item_code, uieditable, valid_from, valid_to, codelist_id) VALUES('DK11069', false, to_timestamp('2020-01-01 00:00:00', 'YYYY-MM-DD HH24:MI:SS'), null, (SELECT id FROM codelist WHERE CODELIST_KEY = '10040')) ON CONFLICT (codelist_id, item_code) DO UPDATE SET valid_from=EXCLUDED.valid_from, valid_to=EXCLUDED.valid_to;</v>
      </c>
      <c r="E54" t="str">
        <v>INSERT INTO PUBLIC.CODELIST_ITEM_LABEL (DESCRIPTION, VALID_FROM, VALID_TO, ITEM_ID, LANGUAGE_ID) VALUES('14 03 040 005', TO_TIMESTAMP('2020-01-01 00:00:00', 'YYYY-MM-DD HH24:MI:SS'), null, (SELECT id FROM CODELIST_ITEM CI WHERE ITEM_CODE = 'DK11069' AND CODELIST_ID = (SELECT id FROM codelist WHERE CODELIST_KEY = '10040')), 3);</v>
      </c>
      <c r="F54" t="str">
        <v>INSERT INTO PUBLIC.CODELIST_ITEM_LABEL (DESCRIPTION, VALID_FROM, VALID_TO, ITEM_ID, LANGUAGE_ID) VALUES('Not Valid or Incompatible Supplemenatry Unit', TO_TIMESTAMP('2020-01-01 00:00:00', 'YYYY-MM-DD HH24:MI:SS'), null, (SELECT id FROM CODELIST_ITEM CI WHERE ITEM_CODE = 'DK11069' AND CODELIST_ID = (SELECT id FROM codelist WHERE CODELIST_KEY = '10040')), 1);</v>
      </c>
      <c r="G5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54" t="str">
        <v>/*INSERT INTO PUBLIC.CODELIST_ITEM_LABEL (DESCRIPTION, VALID_FROM, VALID_TO, ITEM_ID, LANGUAGE_ID) VALUES('14 03 040 005', TO_TIMESTAMP('2020-01-01 00:00:00', 'YYYY-MM-DD HH24:MI:SS'), null, (SELECT id FROM CODELIST_ITEM CI WHERE ITEM_CODE = '' AND CODELIST_ID = (SELECT id FROM codelist WHERE CODELIST_KEY = '')), 3);*/</v>
      </c>
      <c r="I54" t="str">
        <v>/*INSERT INTO PUBLIC.CODELIST_ITEM_LABEL (DESCRIPTION, VALID_FROM, VALID_TO, ITEM_ID, LANGUAGE_ID) VALUES('Not Valid or Incompatible Supplemenatry Unit', TO_TIMESTAMP('2020-01-01 00:00:00', 'YYYY-MM-DD HH24:MI:SS'), null, (SELECT id FROM CODELIST_ITEM CI WHERE ITEM_CODE = '' AND CODELIST_ID = (SELECT id FROM codelist WHERE CODELIST_KEY = '')), 1);*/</v>
      </c>
      <c r="J5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54" t="str">
        <v>/*INSERT INTO PUBLIC.CODELIST_ITEM_LABEL (DESCRIPTION, VALID_FROM, VALID_TO, ITEM_ID, LANGUAGE_ID) VALUES('14 03 040 005', TO_TIMESTAMP('2020-01-01 00:00:00', 'YYYY-MM-DD HH24:MI:SS'), null, (SELECT id FROM CODELIST_ITEM CI WHERE ITEM_CODE = '' AND CODELIST_ID = (SELECT id FROM codelist WHERE CODELIST_KEY = '10040')), 3);*/</v>
      </c>
      <c r="L54" s="10" t="str">
        <v>/*INSERT INTO PUBLIC.CODELIST_ITEM_LABEL (DESCRIPTION, VALID_FROM, VALID_TO, ITEM_ID, LANGUAGE_ID) VALUES('Not Valid or Incompatible Supplemenatry Unit', TO_TIMESTAMP('2020-01-01 00:00:00', 'YYYY-MM-DD HH24:MI:SS'), null, (SELECT id FROM CODELIST_ITEM CI WHERE ITEM_CODE = '' AND CODELIST_ID = (SELECT id FROM codelist WHERE CODELIST_KEY = '10040')), 1);*/</v>
      </c>
      <c r="N54" s="10" t="str">
        <v>INSERT INTO public.codelist_items (itemcode, valid_from, valid_to, codelist_id, extensions_id) VALUES('DK11069', to_timestamp('2020-01-01 00:00:00', 'YYYY-MM-DD HH24:MI:SS'), null, (SELECT id FROM codelists WHERE CODELISTKEY = '10249'), null) ON CONFLICT (codelist_id, itemcode) DO UPDATE SET valid_from=EXCLUDED.valid_from, valid_to=EXCLUDED.valid_to;</v>
      </c>
      <c r="O54" s="10" t="str">
        <v>INSERT INTO PUBLIC.labels_codelist_items (DESCRIPTION, langcode, VALID_FROM, VALID_TO, ITEM_ID) VALUES('14 03 040 005', 'DA',TO_TIMESTAMP('2020-01-01 00:00:00', 'YYYY-MM-DD HH24:MI:SS'), null, (SELECT id FROM codelist_items CI WHERE ITEMCODE = 'DK11069' AND CODELIST_ID = (SELECT id FROM codelists WHERE CODELISTKEY = '10249'))) ON CONFLICT (item_id, langcode, valid_to) DO UPDATE SET valid_from=EXCLUDED.valid_from, description=EXCLUDED.description;</v>
      </c>
      <c r="P54" s="10" t="str">
        <v>INSERT INTO PUBLIC.labels_codelist_items (DESCRIPTION, langcode, VALID_FROM, VALID_TO, ITEM_ID) VALUES('Not Valid or Incompatible Supplemenatry Unit', 'EN',TO_TIMESTAMP('2020-01-01 00:00:00', 'YYYY-MM-DD HH24:MI:SS'), null, (SELECT id FROM codelist_items CI WHERE ITEMCODE = 'DK11069' AND CODELIST_ID = (SELECT id FROM codelists WHERE CODELISTKEY = '10249'))) ON CONFLICT (item_id, langcode, valid_to) DO UPDATE SET valid_from=EXCLUDED.valid_from, description=EXCLUDED.description;</v>
      </c>
      <c r="Q5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54" s="10" t="str">
        <v>/*INSERT INTO PUBLIC.labels_codelist_items (DESCRIPTION, langcode, VALID_FROM, VALID_TO, ITEM_ID) VALUES('14 03 040 005',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54" s="10" t="str">
        <v>/*INSERT INTO PUBLIC.labels_codelist_items (DESCRIPTION, langcode, VALID_FROM, VALID_TO, ITEM_ID) VALUES('Not Valid or Incompatible Supplemenatry Unit',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55" spans="1:19" ht="409.5" x14ac:dyDescent="0.25">
      <c r="A55" t="str">
        <v>INSERT INTO public.codelist_item (item_code, uieditable, valid_from, valid_to, codelist_id) VALUES('DKW11607', false, to_timestamp('2020-01-01 00:00:00', 'YYYY-MM-DD HH24:MI:SS'), null, (SELECT id FROM codelist WHERE CODELIST_KEY = '10080')) ON CONFLICT (codelist_id, item_code) DO UPDATE SET valid_from=EXCLUDED.valid_from, valid_to=EXCLUDED.valid_to;</v>
      </c>
      <c r="C55" t="str">
        <v>INSERT INTO PUBLIC.CODELIST_ITEM_LABEL (DESCRIPTION, VALID_FROM, VALID_TO, ITEM_ID, LANGUAGE_ID) VALUES('No Measures Found', TO_TIMESTAMP('2020-01-01 00:00:00', 'YYYY-MM-DD HH24:MI:SS'), null, (SELECT id FROM CODELIST_ITEM CI WHERE ITEM_CODE = 'DKW11607' AND CODELIST_ID = (SELECT id FROM codelist WHERE CODELIST_KEY = '10080')), 1);</v>
      </c>
      <c r="D55" t="str">
        <v>INSERT INTO public.codelist_item (item_code, uieditable, valid_from, valid_to, codelist_id) VALUES('DKW11607', false, to_timestamp('2020-01-01 00:00:00', 'YYYY-MM-DD HH24:MI:SS'), null, (SELECT id FROM codelist WHERE CODELIST_KEY = '10040')) ON CONFLICT (codelist_id, item_code) DO UPDATE SET valid_from=EXCLUDED.valid_from, valid_to=EXCLUDED.valid_to;</v>
      </c>
      <c r="E55" t="str">
        <v>INSERT INTO PUBLIC.CODELIST_ITEM_LABEL (DESCRIPTION, VALID_FROM, VALID_TO, ITEM_ID, LANGUAGE_ID) VALUES('Ikke aktuel', TO_TIMESTAMP('2020-01-01 00:00:00', 'YYYY-MM-DD HH24:MI:SS'), null, (SELECT id FROM CODELIST_ITEM CI WHERE ITEM_CODE = 'DKW11607' AND CODELIST_ID = (SELECT id FROM codelist WHERE CODELIST_KEY = '10040')), 3);</v>
      </c>
      <c r="F55" t="str">
        <v>INSERT INTO PUBLIC.CODELIST_ITEM_LABEL (DESCRIPTION, VALID_FROM, VALID_TO, ITEM_ID, LANGUAGE_ID) VALUES('No Measures Found', TO_TIMESTAMP('2020-01-01 00:00:00', 'YYYY-MM-DD HH24:MI:SS'), null, (SELECT id FROM CODELIST_ITEM CI WHERE ITEM_CODE = 'DKW11607' AND CODELIST_ID = (SELECT id FROM codelist WHERE CODELIST_KEY = '10040')), 1);</v>
      </c>
      <c r="G5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55" t="str">
        <v>/*INSERT INTO PUBLIC.CODELIST_ITEM_LABEL (DESCRIPTION, VALID_FROM, VALID_TO, ITEM_ID, LANGUAGE_ID) VALUES('Ikke aktuel', TO_TIMESTAMP('2020-01-01 00:00:00', 'YYYY-MM-DD HH24:MI:SS'), null, (SELECT id FROM CODELIST_ITEM CI WHERE ITEM_CODE = '' AND CODELIST_ID = (SELECT id FROM codelist WHERE CODELIST_KEY = '')), 3);*/</v>
      </c>
      <c r="I55" t="str">
        <v>/*INSERT INTO PUBLIC.CODELIST_ITEM_LABEL (DESCRIPTION, VALID_FROM, VALID_TO, ITEM_ID, LANGUAGE_ID) VALUES('No Measures Found', TO_TIMESTAMP('2020-01-01 00:00:00', 'YYYY-MM-DD HH24:MI:SS'), null, (SELECT id FROM CODELIST_ITEM CI WHERE ITEM_CODE = '' AND CODELIST_ID = (SELECT id FROM codelist WHERE CODELIST_KEY = '')), 1);*/</v>
      </c>
      <c r="J5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55" t="str">
        <v>/*INSERT INTO PUBLIC.CODELIST_ITEM_LABEL (DESCRIPTION, VALID_FROM, VALID_TO, ITEM_ID, LANGUAGE_ID) VALUES('Ikke aktuel', TO_TIMESTAMP('2020-01-01 00:00:00', 'YYYY-MM-DD HH24:MI:SS'), null, (SELECT id FROM CODELIST_ITEM CI WHERE ITEM_CODE = '' AND CODELIST_ID = (SELECT id FROM codelist WHERE CODELIST_KEY = '10040')), 3);*/</v>
      </c>
      <c r="L55" s="10" t="str">
        <v>/*INSERT INTO PUBLIC.CODELIST_ITEM_LABEL (DESCRIPTION, VALID_FROM, VALID_TO, ITEM_ID, LANGUAGE_ID) VALUES('No Measures Found', TO_TIMESTAMP('2020-01-01 00:00:00', 'YYYY-MM-DD HH24:MI:SS'), null, (SELECT id FROM CODELIST_ITEM CI WHERE ITEM_CODE = '' AND CODELIST_ID = (SELECT id FROM codelist WHERE CODELIST_KEY = '10040')), 1);*/</v>
      </c>
      <c r="N55" s="10" t="str">
        <v>INSERT INTO public.codelist_items (itemcode, valid_from, valid_to, codelist_id, extensions_id) VALUES('DKW11607', to_timestamp('2020-01-01 00:00:00', 'YYYY-MM-DD HH24:MI:SS'), null, (SELECT id FROM codelists WHERE CODELISTKEY = '10249'), null) ON CONFLICT (codelist_id, itemcode) DO UPDATE SET valid_from=EXCLUDED.valid_from, valid_to=EXCLUDED.valid_to;</v>
      </c>
      <c r="O55" s="10" t="str">
        <v>INSERT INTO PUBLIC.labels_codelist_items (DESCRIPTION, langcode, VALID_FROM, VALID_TO, ITEM_ID) VALUES('Ikke aktuel', 'DA',TO_TIMESTAMP('2020-01-01 00:00:00', 'YYYY-MM-DD HH24:MI:SS'), null, (SELECT id FROM codelist_items CI WHERE ITEMCODE = 'DKW11607' AND CODELIST_ID = (SELECT id FROM codelists WHERE CODELISTKEY = '10249'))) ON CONFLICT (item_id, langcode, valid_to) DO UPDATE SET valid_from=EXCLUDED.valid_from, description=EXCLUDED.description;</v>
      </c>
      <c r="P55" s="10" t="str">
        <v>INSERT INTO PUBLIC.labels_codelist_items (DESCRIPTION, langcode, VALID_FROM, VALID_TO, ITEM_ID) VALUES('No Measures Found', 'EN',TO_TIMESTAMP('2020-01-01 00:00:00', 'YYYY-MM-DD HH24:MI:SS'), null, (SELECT id FROM codelist_items CI WHERE ITEMCODE = 'DKW11607' AND CODELIST_ID = (SELECT id FROM codelists WHERE CODELISTKEY = '10249'))) ON CONFLICT (item_id, langcode, valid_to) DO UPDATE SET valid_from=EXCLUDED.valid_from, description=EXCLUDED.description;</v>
      </c>
      <c r="Q5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55" s="10" t="str">
        <v>/*INSERT INTO PUBLIC.labels_codelist_items (DESCRIPTION, langcode, VALID_FROM, VALID_TO, ITEM_ID) VALUES('Ikke aktuel',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55" s="10" t="str">
        <v>/*INSERT INTO PUBLIC.labels_codelist_items (DESCRIPTION, langcode, VALID_FROM, VALID_TO, ITEM_ID) VALUES('No Measures Found',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56" spans="1:19" ht="409.5" x14ac:dyDescent="0.25">
      <c r="A56" t="str">
        <v>/*INSERT INTO public.codelist_item (item_code, uieditable, valid_from, valid_to, codelist_id) VALUES('DK1109', false, to_timestamp('2020-01-01 00:00:00', 'YYYY-MM-DD HH24:MI:SS'), null, (SELECT id FROM codelist WHERE CODELIST_KEY = '')) ON CONFLICT (codelist_id, item_code) DO UPDATE SET valid_from=EXCLUDED.valid_from, valid_to=EXCLUDED.valid_to;*/</v>
      </c>
      <c r="C56" t="str">
        <v>/*INSERT INTO PUBLIC.CODELIST_ITEM_LABEL (DESCRIPTION, VALID_FROM, VALID_TO, ITEM_ID, LANGUAGE_ID) VALUES('Name (13 05 016 000), Street and Number (13 05 018 019), Country (13 05 018 020), Postcode (13 05 018 021) and City (13 05 018 022) must be provided on the I2 if Declarant EORI (13 05 017 000) is DK09999981', TO_TIMESTAMP('2020-01-01 00:00:00', 'YYYY-MM-DD HH24:MI:SS'), null, (SELECT id FROM CODELIST_ITEM CI WHERE ITEM_CODE = 'DK1109' AND CODELIST_ID = (SELECT id FROM codelist WHERE CODELIST_KEY = '')), 1);*/</v>
      </c>
      <c r="D56" t="str">
        <v>/*INSERT INTO public.codelist_item (item_code, uieditable, valid_from, valid_to, codelist_id) VALUES('DK1109', false, to_timestamp('2020-01-01 00:00:00', 'YYYY-MM-DD HH24:MI:SS'), null, (SELECT id FROM codelist WHERE CODELIST_KEY = '10040')) ON CONFLICT (codelist_id, item_code) DO UPDATE SET valid_from=EXCLUDED.valid_from, valid_to=EXCLUDED.valid_to;*/</v>
      </c>
      <c r="E56" t="str">
        <v>/*INSERT INTO PUBLIC.CODELIST_ITEM_LABEL (DESCRIPTION, VALID_FROM, VALID_TO, ITEM_ID, LANGUAGE_ID) VALUES('Navn (13 05 016 000), Vej og vejnummer (13 05 018 019), Landekode (13 05 018 020), Postnummer (13 05 018 021) og By (13 05 018 022) skal være udfyldt på I2 frembydelsesmeddelelsen, hvis Klarer EORI (13 05 017 000) er DK09999981', TO_TIMESTAMP('2020-01-01 00:00:00', 'YYYY-MM-DD HH24:MI:SS'), null, (SELECT id FROM CODELIST_ITEM CI WHERE ITEM_CODE = 'DK1109' AND CODELIST_ID = (SELECT id FROM codelist WHERE CODELIST_KEY = '10040')), 3);*/</v>
      </c>
      <c r="F56" t="str">
        <v>/*INSERT INTO PUBLIC.CODELIST_ITEM_LABEL (DESCRIPTION, VALID_FROM, VALID_TO, ITEM_ID, LANGUAGE_ID) VALUES('Name (13 05 016 000), Street and Number (13 05 018 019), Country (13 05 018 020), Postcode (13 05 018 021) and City (13 05 018 022) must be provided on the I2 if Declarant EORI (13 05 017 000) is DK09999981', TO_TIMESTAMP('2020-01-01 00:00:00', 'YYYY-MM-DD HH24:MI:SS'), null, (SELECT id FROM CODELIST_ITEM CI WHERE ITEM_CODE = 'DK1109' AND CODELIST_ID = (SELECT id FROM codelist WHERE CODELIST_KEY = '10040')), 1);*/</v>
      </c>
      <c r="G5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56" t="str">
        <v>/*INSERT INTO PUBLIC.CODELIST_ITEM_LABEL (DESCRIPTION, VALID_FROM, VALID_TO, ITEM_ID, LANGUAGE_ID) VALUES('Navn (13 05 016 000), Vej og vejnummer (13 05 018 019), Landekode (13 05 018 020), Postnummer (13 05 018 021) og By (13 05 018 022) skal være udfyldt på I2 frembydelsesmeddelelsen, hvis Klarer EORI (13 05 017 000) er DK09999981', TO_TIMESTAMP('2020-01-01 00:00:00', 'YYYY-MM-DD HH24:MI:SS'), null, (SELECT id FROM CODELIST_ITEM CI WHERE ITEM_CODE = '' AND CODELIST_ID = (SELECT id FROM codelist WHERE CODELIST_KEY = '')), 3);*/</v>
      </c>
      <c r="I56" t="str">
        <v>/*INSERT INTO PUBLIC.CODELIST_ITEM_LABEL (DESCRIPTION, VALID_FROM, VALID_TO, ITEM_ID, LANGUAGE_ID) VALUES('Name (13 05 016 000), Street and Number (13 05 018 019), Country (13 05 018 020), Postcode (13 05 018 021) and City (13 05 018 022) must be provided on the I2 if Declarant EORI (13 05 017 000) is DK09999981', TO_TIMESTAMP('2020-01-01 00:00:00', 'YYYY-MM-DD HH24:MI:SS'), null, (SELECT id FROM CODELIST_ITEM CI WHERE ITEM_CODE = '' AND CODELIST_ID = (SELECT id FROM codelist WHERE CODELIST_KEY = '')), 1);*/</v>
      </c>
      <c r="J5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56" t="str">
        <v>/*INSERT INTO PUBLIC.CODELIST_ITEM_LABEL (DESCRIPTION, VALID_FROM, VALID_TO, ITEM_ID, LANGUAGE_ID) VALUES('Navn (13 05 016 000), Vej og vejnummer (13 05 018 019), Landekode (13 05 018 020), Postnummer (13 05 018 021) og By (13 05 018 022) skal være udfyldt på I2 frembydelsesmeddelelsen, hvis Klarer EORI (13 05 017 000) er DK09999981', TO_TIMESTAMP('2020-01-01 00:00:00', 'YYYY-MM-DD HH24:MI:SS'), null, (SELECT id FROM CODELIST_ITEM CI WHERE ITEM_CODE = '' AND CODELIST_ID = (SELECT id FROM codelist WHERE CODELIST_KEY = '10040')), 3);*/</v>
      </c>
      <c r="L56" s="10" t="str">
        <v>/*INSERT INTO PUBLIC.CODELIST_ITEM_LABEL (DESCRIPTION, VALID_FROM, VALID_TO, ITEM_ID, LANGUAGE_ID) VALUES('Name (13 05 016 000), Street and Number (13 05 018 019), Country (13 05 018 020), Postcode (13 05 018 021) and City (13 05 018 022) must be provided on the I2 if Declarant EORI (13 05 017 000) is DK09999981', TO_TIMESTAMP('2020-01-01 00:00:00', 'YYYY-MM-DD HH24:MI:SS'), null, (SELECT id FROM CODELIST_ITEM CI WHERE ITEM_CODE = '' AND CODELIST_ID = (SELECT id FROM codelist WHERE CODELIST_KEY = '10040')), 1);*/</v>
      </c>
      <c r="N56" s="10" t="str">
        <v>/*INSERT INTO public.codelist_items (itemcode, valid_from, valid_to, codelist_id, extensions_id) VALUES('DK1109', to_timestamp('2020-01-01 00:00:00', 'YYYY-MM-DD HH24:MI:SS'), null, (SELECT id FROM codelists WHERE CODELISTKEY = '10249'), null) ON CONFLICT (codelist_id, itemcode) DO UPDATE SET valid_from=EXCLUDED.valid_from, valid_to=EXCLUDED.valid_to;*/</v>
      </c>
      <c r="O56" s="10" t="str">
        <v>/*INSERT INTO PUBLIC.labels_codelist_items (DESCRIPTION, langcode, VALID_FROM, VALID_TO, ITEM_ID) VALUES('Navn (13 05 016 000), Vej og vejnummer (13 05 018 019), Landekode (13 05 018 020), Postnummer (13 05 018 021) og By (13 05 018 022) skal være udfyldt på I2 frembydelsesmeddelelsen, hvis Klarer EORI (13 05 017 000) er DK09999981', 'DA',TO_TIMESTAMP('2020-01-01 00:00:00', 'YYYY-MM-DD HH24:MI:SS'), null, (SELECT id FROM codelist_items CI WHERE ITEMCODE = 'DK1109' AND CODELIST_ID = (SELECT id FROM codelists WHERE CODELISTKEY = '10249'))) ON CONFLICT (item_id, langcode, valid_to) DO UPDATE SET valid_from=EXCLUDED.valid_from, description=EXCLUDED.description;*/</v>
      </c>
      <c r="P56" s="10" t="str">
        <v>/*INSERT INTO PUBLIC.labels_codelist_items (DESCRIPTION, langcode, VALID_FROM, VALID_TO, ITEM_ID) VALUES('Name (13 05 016 000), Street and Number (13 05 018 019), Country (13 05 018 020), Postcode (13 05 018 021) and City (13 05 018 022) must be provided on the I2 if Declarant EORI (13 05 017 000) is DK09999981', 'EN',TO_TIMESTAMP('2020-01-01 00:00:00', 'YYYY-MM-DD HH24:MI:SS'), null, (SELECT id FROM codelist_items CI WHERE ITEMCODE = 'DK1109' AND CODELIST_ID = (SELECT id FROM codelists WHERE CODELISTKEY = '10249'))) ON CONFLICT (item_id, langcode, valid_to) DO UPDATE SET valid_from=EXCLUDED.valid_from, description=EXCLUDED.description;*/</v>
      </c>
      <c r="Q5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56" s="10" t="str">
        <v>/*INSERT INTO PUBLIC.labels_codelist_items (DESCRIPTION, langcode, VALID_FROM, VALID_TO, ITEM_ID) VALUES('Navn (13 05 016 000), Vej og vejnummer (13 05 018 019), Landekode (13 05 018 020), Postnummer (13 05 018 021) og By (13 05 018 022) skal være udfyldt på I2 frembydelsesmeddelelsen, hvis Klarer EORI (13 05 017 000) er DK09999981',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56" s="10" t="str">
        <v>/*INSERT INTO PUBLIC.labels_codelist_items (DESCRIPTION, langcode, VALID_FROM, VALID_TO, ITEM_ID) VALUES('Name (13 05 016 000), Street and Number (13 05 018 019), Country (13 05 018 020), Postcode (13 05 018 021) and City (13 05 018 022) must be provided on the I2 if Declarant EORI (13 05 017 000) is DK09999981',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57" spans="1:19" ht="409.5" x14ac:dyDescent="0.25">
      <c r="A57" t="str">
        <v>INSERT INTO public.codelist_item (item_code, uieditable, valid_from, valid_to, codelist_id) VALUES('DK11103', false, to_timestamp('2020-01-01 00:00:00', 'YYYY-MM-DD HH24:MI:SS'), null, (SELECT id FROM codelist WHERE CODELIST_KEY = '10080')) ON CONFLICT (codelist_id, item_code) DO UPDATE SET valid_from=EXCLUDED.valid_from, valid_to=EXCLUDED.valid_to;</v>
      </c>
      <c r="C57" t="str">
        <v>INSERT INTO PUBLIC.CODELIST_ITEM_LABEL (DESCRIPTION, VALID_FROM, VALID_TO, ITEM_ID, LANGUAGE_ID) VALUES('Missing Supplementary Units.', TO_TIMESTAMP('2020-01-01 00:00:00', 'YYYY-MM-DD HH24:MI:SS'), null, (SELECT id FROM CODELIST_ITEM CI WHERE ITEM_CODE = 'DK11103' AND CODELIST_ID = (SELECT id FROM codelist WHERE CODELIST_KEY = '10080')), 1);</v>
      </c>
      <c r="D57" t="str">
        <v>INSERT INTO public.codelist_item (item_code, uieditable, valid_from, valid_to, codelist_id) VALUES('DK11103', false, to_timestamp('2020-01-01 00:00:00', 'YYYY-MM-DD HH24:MI:SS'), null, (SELECT id FROM codelist WHERE CODELIST_KEY = '10040')) ON CONFLICT (codelist_id, item_code) DO UPDATE SET valid_from=EXCLUDED.valid_from, valid_to=EXCLUDED.valid_to;</v>
      </c>
      <c r="E57" t="str">
        <v>INSERT INTO PUBLIC.CODELIST_ITEM_LABEL (DESCRIPTION, VALID_FROM, VALID_TO, ITEM_ID, LANGUAGE_ID) VALUES('Supplerende mængde (18 02 001 000) mangler.', TO_TIMESTAMP('2020-01-01 00:00:00', 'YYYY-MM-DD HH24:MI:SS'), null, (SELECT id FROM CODELIST_ITEM CI WHERE ITEM_CODE = 'DK11103' AND CODELIST_ID = (SELECT id FROM codelist WHERE CODELIST_KEY = '10040')), 3);</v>
      </c>
      <c r="F57" t="str">
        <v>INSERT INTO PUBLIC.CODELIST_ITEM_LABEL (DESCRIPTION, VALID_FROM, VALID_TO, ITEM_ID, LANGUAGE_ID) VALUES('Missing Supplementary Units.', TO_TIMESTAMP('2020-01-01 00:00:00', 'YYYY-MM-DD HH24:MI:SS'), null, (SELECT id FROM CODELIST_ITEM CI WHERE ITEM_CODE = 'DK11103' AND CODELIST_ID = (SELECT id FROM codelist WHERE CODELIST_KEY = '10040')), 1);</v>
      </c>
      <c r="G5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57" t="str">
        <v>/*INSERT INTO PUBLIC.CODELIST_ITEM_LABEL (DESCRIPTION, VALID_FROM, VALID_TO, ITEM_ID, LANGUAGE_ID) VALUES('Supplerende mængde (18 02 001 000) mangler.', TO_TIMESTAMP('2020-01-01 00:00:00', 'YYYY-MM-DD HH24:MI:SS'), null, (SELECT id FROM CODELIST_ITEM CI WHERE ITEM_CODE = '' AND CODELIST_ID = (SELECT id FROM codelist WHERE CODELIST_KEY = '')), 3);*/</v>
      </c>
      <c r="I57" t="str">
        <v>/*INSERT INTO PUBLIC.CODELIST_ITEM_LABEL (DESCRIPTION, VALID_FROM, VALID_TO, ITEM_ID, LANGUAGE_ID) VALUES('Missing Supplementary Units.', TO_TIMESTAMP('2020-01-01 00:00:00', 'YYYY-MM-DD HH24:MI:SS'), null, (SELECT id FROM CODELIST_ITEM CI WHERE ITEM_CODE = '' AND CODELIST_ID = (SELECT id FROM codelist WHERE CODELIST_KEY = '')), 1);*/</v>
      </c>
      <c r="J5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57" t="str">
        <v>/*INSERT INTO PUBLIC.CODELIST_ITEM_LABEL (DESCRIPTION, VALID_FROM, VALID_TO, ITEM_ID, LANGUAGE_ID) VALUES('Supplerende mængde (18 02 001 000) mangler.', TO_TIMESTAMP('2020-01-01 00:00:00', 'YYYY-MM-DD HH24:MI:SS'), null, (SELECT id FROM CODELIST_ITEM CI WHERE ITEM_CODE = '' AND CODELIST_ID = (SELECT id FROM codelist WHERE CODELIST_KEY = '10040')), 3);*/</v>
      </c>
      <c r="L57" s="10" t="str">
        <v>/*INSERT INTO PUBLIC.CODELIST_ITEM_LABEL (DESCRIPTION, VALID_FROM, VALID_TO, ITEM_ID, LANGUAGE_ID) VALUES('Missing Supplementary Units.', TO_TIMESTAMP('2020-01-01 00:00:00', 'YYYY-MM-DD HH24:MI:SS'), null, (SELECT id FROM CODELIST_ITEM CI WHERE ITEM_CODE = '' AND CODELIST_ID = (SELECT id FROM codelist WHERE CODELIST_KEY = '10040')), 1);*/</v>
      </c>
      <c r="N57" s="10" t="str">
        <v>INSERT INTO public.codelist_items (itemcode, valid_from, valid_to, codelist_id, extensions_id) VALUES('DK11103', to_timestamp('2020-01-01 00:00:00', 'YYYY-MM-DD HH24:MI:SS'), null, (SELECT id FROM codelists WHERE CODELISTKEY = '10249'), null) ON CONFLICT (codelist_id, itemcode) DO UPDATE SET valid_from=EXCLUDED.valid_from, valid_to=EXCLUDED.valid_to;</v>
      </c>
      <c r="O57" s="10" t="str">
        <v>INSERT INTO PUBLIC.labels_codelist_items (DESCRIPTION, langcode, VALID_FROM, VALID_TO, ITEM_ID) VALUES('Supplerende mængde (18 02 001 000) mangler.', 'DA',TO_TIMESTAMP('2020-01-01 00:00:00', 'YYYY-MM-DD HH24:MI:SS'), null, (SELECT id FROM codelist_items CI WHERE ITEMCODE = 'DK11103' AND CODELIST_ID = (SELECT id FROM codelists WHERE CODELISTKEY = '10249'))) ON CONFLICT (item_id, langcode, valid_to) DO UPDATE SET valid_from=EXCLUDED.valid_from, description=EXCLUDED.description;</v>
      </c>
      <c r="P57" s="10" t="str">
        <v>INSERT INTO PUBLIC.labels_codelist_items (DESCRIPTION, langcode, VALID_FROM, VALID_TO, ITEM_ID) VALUES('Missing Supplementary Units.', 'EN',TO_TIMESTAMP('2020-01-01 00:00:00', 'YYYY-MM-DD HH24:MI:SS'), null, (SELECT id FROM codelist_items CI WHERE ITEMCODE = 'DK11103' AND CODELIST_ID = (SELECT id FROM codelists WHERE CODELISTKEY = '10249'))) ON CONFLICT (item_id, langcode, valid_to) DO UPDATE SET valid_from=EXCLUDED.valid_from, description=EXCLUDED.description;</v>
      </c>
      <c r="Q5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57" s="10" t="str">
        <v>/*INSERT INTO PUBLIC.labels_codelist_items (DESCRIPTION, langcode, VALID_FROM, VALID_TO, ITEM_ID) VALUES('Supplerende mængde (18 02 001 000) mangler.',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57" s="10" t="str">
        <v>/*INSERT INTO PUBLIC.labels_codelist_items (DESCRIPTION, langcode, VALID_FROM, VALID_TO, ITEM_ID) VALUES('Missing Supplementary Units.',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58" spans="1:19" ht="409.5" x14ac:dyDescent="0.25">
      <c r="A58" t="str">
        <v>INSERT INTO public.codelist_item (item_code, uieditable, valid_from, valid_to, codelist_id) VALUES('DK11067', false, to_timestamp('2020-01-01 00:00:00', 'YYYY-MM-DD HH24:MI:SS'), null, (SELECT id FROM codelist WHERE CODELIST_KEY = '10080')) ON CONFLICT (codelist_id, item_code) DO UPDATE SET valid_from=EXCLUDED.valid_from, valid_to=EXCLUDED.valid_to;</v>
      </c>
      <c r="C58" t="str">
        <v>INSERT INTO PUBLIC.CODELIST_ITEM_LABEL (DESCRIPTION, VALID_FROM, VALID_TO, ITEM_ID, LANGUAGE_ID) VALUES('Missing Quota ID', TO_TIMESTAMP('2020-01-01 00:00:00', 'YYYY-MM-DD HH24:MI:SS'), null, (SELECT id FROM CODELIST_ITEM CI WHERE ITEM_CODE = 'DK11067' AND CODELIST_ID = (SELECT id FROM codelist WHERE CODELIST_KEY = '10080')), 1);</v>
      </c>
      <c r="D58" t="str">
        <v>INSERT INTO public.codelist_item (item_code, uieditable, valid_from, valid_to, codelist_id) VALUES('DK11067', false, to_timestamp('2020-01-01 00:00:00', 'YYYY-MM-DD HH24:MI:SS'), null, (SELECT id FROM codelist WHERE CODELIST_KEY = '10040')) ON CONFLICT (codelist_id, item_code) DO UPDATE SET valid_from=EXCLUDED.valid_from, valid_to=EXCLUDED.valid_to;</v>
      </c>
      <c r="E58" t="str">
        <v>INSERT INTO PUBLIC.CODELIST_ITEM_LABEL (DESCRIPTION, VALID_FROM, VALID_TO, ITEM_ID, LANGUAGE_ID) VALUES('kontingent i præf men uden kontingentnummer.', TO_TIMESTAMP('2020-01-01 00:00:00', 'YYYY-MM-DD HH24:MI:SS'), null, (SELECT id FROM CODELIST_ITEM CI WHERE ITEM_CODE = 'DK11067' AND CODELIST_ID = (SELECT id FROM codelist WHERE CODELIST_KEY = '10040')), 3);</v>
      </c>
      <c r="F58" t="str">
        <v>INSERT INTO PUBLIC.CODELIST_ITEM_LABEL (DESCRIPTION, VALID_FROM, VALID_TO, ITEM_ID, LANGUAGE_ID) VALUES('Missing Quota ID', TO_TIMESTAMP('2020-01-01 00:00:00', 'YYYY-MM-DD HH24:MI:SS'), null, (SELECT id FROM CODELIST_ITEM CI WHERE ITEM_CODE = 'DK11067' AND CODELIST_ID = (SELECT id FROM codelist WHERE CODELIST_KEY = '10040')), 1);</v>
      </c>
      <c r="G5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58" t="str">
        <v>/*INSERT INTO PUBLIC.CODELIST_ITEM_LABEL (DESCRIPTION, VALID_FROM, VALID_TO, ITEM_ID, LANGUAGE_ID) VALUES('kontingent i præf men uden kontingentnummer.', TO_TIMESTAMP('2020-01-01 00:00:00', 'YYYY-MM-DD HH24:MI:SS'), null, (SELECT id FROM CODELIST_ITEM CI WHERE ITEM_CODE = '' AND CODELIST_ID = (SELECT id FROM codelist WHERE CODELIST_KEY = '')), 3);*/</v>
      </c>
      <c r="I58" t="str">
        <v>/*INSERT INTO PUBLIC.CODELIST_ITEM_LABEL (DESCRIPTION, VALID_FROM, VALID_TO, ITEM_ID, LANGUAGE_ID) VALUES('Missing Quota ID', TO_TIMESTAMP('2020-01-01 00:00:00', 'YYYY-MM-DD HH24:MI:SS'), null, (SELECT id FROM CODELIST_ITEM CI WHERE ITEM_CODE = '' AND CODELIST_ID = (SELECT id FROM codelist WHERE CODELIST_KEY = '')), 1);*/</v>
      </c>
      <c r="J5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58" t="str">
        <v>/*INSERT INTO PUBLIC.CODELIST_ITEM_LABEL (DESCRIPTION, VALID_FROM, VALID_TO, ITEM_ID, LANGUAGE_ID) VALUES('kontingent i præf men uden kontingentnummer.', TO_TIMESTAMP('2020-01-01 00:00:00', 'YYYY-MM-DD HH24:MI:SS'), null, (SELECT id FROM CODELIST_ITEM CI WHERE ITEM_CODE = '' AND CODELIST_ID = (SELECT id FROM codelist WHERE CODELIST_KEY = '10040')), 3);*/</v>
      </c>
      <c r="L58" s="10" t="str">
        <v>/*INSERT INTO PUBLIC.CODELIST_ITEM_LABEL (DESCRIPTION, VALID_FROM, VALID_TO, ITEM_ID, LANGUAGE_ID) VALUES('Missing Quota ID', TO_TIMESTAMP('2020-01-01 00:00:00', 'YYYY-MM-DD HH24:MI:SS'), null, (SELECT id FROM CODELIST_ITEM CI WHERE ITEM_CODE = '' AND CODELIST_ID = (SELECT id FROM codelist WHERE CODELIST_KEY = '10040')), 1);*/</v>
      </c>
      <c r="N58" s="10" t="str">
        <v>INSERT INTO public.codelist_items (itemcode, valid_from, valid_to, codelist_id, extensions_id) VALUES('DK11067', to_timestamp('2020-01-01 00:00:00', 'YYYY-MM-DD HH24:MI:SS'), null, (SELECT id FROM codelists WHERE CODELISTKEY = '10249'), null) ON CONFLICT (codelist_id, itemcode) DO UPDATE SET valid_from=EXCLUDED.valid_from, valid_to=EXCLUDED.valid_to;</v>
      </c>
      <c r="O58" s="10" t="str">
        <v>INSERT INTO PUBLIC.labels_codelist_items (DESCRIPTION, langcode, VALID_FROM, VALID_TO, ITEM_ID) VALUES('kontingent i præf men uden kontingentnummer.', 'DA',TO_TIMESTAMP('2020-01-01 00:00:00', 'YYYY-MM-DD HH24:MI:SS'), null, (SELECT id FROM codelist_items CI WHERE ITEMCODE = 'DK11067' AND CODELIST_ID = (SELECT id FROM codelists WHERE CODELISTKEY = '10249'))) ON CONFLICT (item_id, langcode, valid_to) DO UPDATE SET valid_from=EXCLUDED.valid_from, description=EXCLUDED.description;</v>
      </c>
      <c r="P58" s="10" t="str">
        <v>INSERT INTO PUBLIC.labels_codelist_items (DESCRIPTION, langcode, VALID_FROM, VALID_TO, ITEM_ID) VALUES('Missing Quota ID', 'EN',TO_TIMESTAMP('2020-01-01 00:00:00', 'YYYY-MM-DD HH24:MI:SS'), null, (SELECT id FROM codelist_items CI WHERE ITEMCODE = 'DK11067' AND CODELIST_ID = (SELECT id FROM codelists WHERE CODELISTKEY = '10249'))) ON CONFLICT (item_id, langcode, valid_to) DO UPDATE SET valid_from=EXCLUDED.valid_from, description=EXCLUDED.description;</v>
      </c>
      <c r="Q5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58" s="10" t="str">
        <v>/*INSERT INTO PUBLIC.labels_codelist_items (DESCRIPTION, langcode, VALID_FROM, VALID_TO, ITEM_ID) VALUES('kontingent i præf men uden kontingentnummer.',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58" s="10" t="str">
        <v>/*INSERT INTO PUBLIC.labels_codelist_items (DESCRIPTION, langcode, VALID_FROM, VALID_TO, ITEM_ID) VALUES('Missing Quota 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59" spans="1:19" ht="409.5" x14ac:dyDescent="0.25">
      <c r="A59" t="str">
        <v>INSERT INTO public.codelist_item (item_code, uieditable, valid_from, valid_to, codelist_id) VALUES('DK11065', false, to_timestamp('2020-01-01 00:00:00', 'YYYY-MM-DD HH24:MI:SS'), null, (SELECT id FROM codelist WHERE CODELIST_KEY = '10080')) ON CONFLICT (codelist_id, item_code) DO UPDATE SET valid_from=EXCLUDED.valid_from, valid_to=EXCLUDED.valid_to;</v>
      </c>
      <c r="C59" t="str">
        <v>INSERT INTO PUBLIC.CODELIST_ITEM_LABEL (DESCRIPTION, VALID_FROM, VALID_TO, ITEM_ID, LANGUAGE_ID) VALUES('Missing Preference Code', TO_TIMESTAMP('2020-01-01 00:00:00', 'YYYY-MM-DD HH24:MI:SS'), null, (SELECT id FROM CODELIST_ITEM CI WHERE ITEM_CODE = 'DK11065' AND CODELIST_ID = (SELECT id FROM codelist WHERE CODELIST_KEY = '10080')), 1);</v>
      </c>
      <c r="D59" t="str">
        <v>INSERT INTO public.codelist_item (item_code, uieditable, valid_from, valid_to, codelist_id) VALUES('DK11065', false, to_timestamp('2020-01-01 00:00:00', 'YYYY-MM-DD HH24:MI:SS'), null, (SELECT id FROM codelist WHERE CODELIST_KEY = '10040')) ON CONFLICT (codelist_id, item_code) DO UPDATE SET valid_from=EXCLUDED.valid_from, valid_to=EXCLUDED.valid_to;</v>
      </c>
      <c r="E59" t="str">
        <v>INSERT INTO PUBLIC.CODELIST_ITEM_LABEL (DESCRIPTION, VALID_FROM, VALID_TO, ITEM_ID, LANGUAGE_ID) VALUES('Præferencekode (14 11 001 000) mangler.', TO_TIMESTAMP('2020-01-01 00:00:00', 'YYYY-MM-DD HH24:MI:SS'), null, (SELECT id FROM CODELIST_ITEM CI WHERE ITEM_CODE = 'DK11065' AND CODELIST_ID = (SELECT id FROM codelist WHERE CODELIST_KEY = '10040')), 3);</v>
      </c>
      <c r="F59" t="str">
        <v>INSERT INTO PUBLIC.CODELIST_ITEM_LABEL (DESCRIPTION, VALID_FROM, VALID_TO, ITEM_ID, LANGUAGE_ID) VALUES('Missing Preference Code', TO_TIMESTAMP('2020-01-01 00:00:00', 'YYYY-MM-DD HH24:MI:SS'), null, (SELECT id FROM CODELIST_ITEM CI WHERE ITEM_CODE = 'DK11065' AND CODELIST_ID = (SELECT id FROM codelist WHERE CODELIST_KEY = '10040')), 1);</v>
      </c>
      <c r="G5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59" t="str">
        <v>/*INSERT INTO PUBLIC.CODELIST_ITEM_LABEL (DESCRIPTION, VALID_FROM, VALID_TO, ITEM_ID, LANGUAGE_ID) VALUES('Præferencekode (14 11 001 000) mangler.', TO_TIMESTAMP('2020-01-01 00:00:00', 'YYYY-MM-DD HH24:MI:SS'), null, (SELECT id FROM CODELIST_ITEM CI WHERE ITEM_CODE = '' AND CODELIST_ID = (SELECT id FROM codelist WHERE CODELIST_KEY = '')), 3);*/</v>
      </c>
      <c r="I59" t="str">
        <v>/*INSERT INTO PUBLIC.CODELIST_ITEM_LABEL (DESCRIPTION, VALID_FROM, VALID_TO, ITEM_ID, LANGUAGE_ID) VALUES('Missing Preference Code', TO_TIMESTAMP('2020-01-01 00:00:00', 'YYYY-MM-DD HH24:MI:SS'), null, (SELECT id FROM CODELIST_ITEM CI WHERE ITEM_CODE = '' AND CODELIST_ID = (SELECT id FROM codelist WHERE CODELIST_KEY = '')), 1);*/</v>
      </c>
      <c r="J5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59" t="str">
        <v>/*INSERT INTO PUBLIC.CODELIST_ITEM_LABEL (DESCRIPTION, VALID_FROM, VALID_TO, ITEM_ID, LANGUAGE_ID) VALUES('Præferencekode (14 11 001 000) mangler.', TO_TIMESTAMP('2020-01-01 00:00:00', 'YYYY-MM-DD HH24:MI:SS'), null, (SELECT id FROM CODELIST_ITEM CI WHERE ITEM_CODE = '' AND CODELIST_ID = (SELECT id FROM codelist WHERE CODELIST_KEY = '10040')), 3);*/</v>
      </c>
      <c r="L59" s="10" t="str">
        <v>/*INSERT INTO PUBLIC.CODELIST_ITEM_LABEL (DESCRIPTION, VALID_FROM, VALID_TO, ITEM_ID, LANGUAGE_ID) VALUES('Missing Preference Code', TO_TIMESTAMP('2020-01-01 00:00:00', 'YYYY-MM-DD HH24:MI:SS'), null, (SELECT id FROM CODELIST_ITEM CI WHERE ITEM_CODE = '' AND CODELIST_ID = (SELECT id FROM codelist WHERE CODELIST_KEY = '10040')), 1);*/</v>
      </c>
      <c r="N59" s="10" t="str">
        <v>INSERT INTO public.codelist_items (itemcode, valid_from, valid_to, codelist_id, extensions_id) VALUES('DK11065', to_timestamp('2020-01-01 00:00:00', 'YYYY-MM-DD HH24:MI:SS'), null, (SELECT id FROM codelists WHERE CODELISTKEY = '10249'), null) ON CONFLICT (codelist_id, itemcode) DO UPDATE SET valid_from=EXCLUDED.valid_from, valid_to=EXCLUDED.valid_to;</v>
      </c>
      <c r="O59" s="10" t="str">
        <v>INSERT INTO PUBLIC.labels_codelist_items (DESCRIPTION, langcode, VALID_FROM, VALID_TO, ITEM_ID) VALUES('Præferencekode (14 11 001 000) mangler.', 'DA',TO_TIMESTAMP('2020-01-01 00:00:00', 'YYYY-MM-DD HH24:MI:SS'), null, (SELECT id FROM codelist_items CI WHERE ITEMCODE = 'DK11065' AND CODELIST_ID = (SELECT id FROM codelists WHERE CODELISTKEY = '10249'))) ON CONFLICT (item_id, langcode, valid_to) DO UPDATE SET valid_from=EXCLUDED.valid_from, description=EXCLUDED.description;</v>
      </c>
      <c r="P59" s="10" t="str">
        <v>INSERT INTO PUBLIC.labels_codelist_items (DESCRIPTION, langcode, VALID_FROM, VALID_TO, ITEM_ID) VALUES('Missing Preference Code', 'EN',TO_TIMESTAMP('2020-01-01 00:00:00', 'YYYY-MM-DD HH24:MI:SS'), null, (SELECT id FROM codelist_items CI WHERE ITEMCODE = 'DK11065' AND CODELIST_ID = (SELECT id FROM codelists WHERE CODELISTKEY = '10249'))) ON CONFLICT (item_id, langcode, valid_to) DO UPDATE SET valid_from=EXCLUDED.valid_from, description=EXCLUDED.description;</v>
      </c>
      <c r="Q5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59" s="10" t="str">
        <v>/*INSERT INTO PUBLIC.labels_codelist_items (DESCRIPTION, langcode, VALID_FROM, VALID_TO, ITEM_ID) VALUES('Præferencekode (14 11 001 000) mangler.',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59" s="10" t="str">
        <v>/*INSERT INTO PUBLIC.labels_codelist_items (DESCRIPTION, langcode, VALID_FROM, VALID_TO, ITEM_ID) VALUES('Missing Preference Code',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60" spans="1:19" ht="409.5" x14ac:dyDescent="0.25">
      <c r="A60" t="str">
        <v>INSERT INTO public.codelist_item (item_code, uieditable, valid_from, valid_to, codelist_id) VALUES('DK11028', false, to_timestamp('2020-01-01 00:00:00', 'YYYY-MM-DD HH24:MI:SS'), null, (SELECT id FROM codelist WHERE CODELIST_KEY = '10080')) ON CONFLICT (codelist_id, item_code) DO UPDATE SET valid_from=EXCLUDED.valid_from, valid_to=EXCLUDED.valid_to;</v>
      </c>
      <c r="C60" t="str">
        <v>INSERT INTO PUBLIC.CODELIST_ITEM_LABEL (DESCRIPTION, VALID_FROM, VALID_TO, ITEM_ID, LANGUAGE_ID) VALUES('Missing or Invalid Procedure code', TO_TIMESTAMP('2020-01-01 00:00:00', 'YYYY-MM-DD HH24:MI:SS'), null, (SELECT id FROM CODELIST_ITEM CI WHERE ITEM_CODE = 'DK11028' AND CODELIST_ID = (SELECT id FROM codelist WHERE CODELIST_KEY = '10080')), 1);</v>
      </c>
      <c r="D60" t="str">
        <v>INSERT INTO public.codelist_item (item_code, uieditable, valid_from, valid_to, codelist_id) VALUES('DK11028', false, to_timestamp('2020-01-01 00:00:00', 'YYYY-MM-DD HH24:MI:SS'), null, (SELECT id FROM codelist WHERE CODELIST_KEY = '10040')) ON CONFLICT (codelist_id, item_code) DO UPDATE SET valid_from=EXCLUDED.valid_from, valid_to=EXCLUDED.valid_to;</v>
      </c>
      <c r="E60" t="str">
        <v>INSERT INTO PUBLIC.CODELIST_ITEM_LABEL (DESCRIPTION, VALID_FROM, VALID_TO, ITEM_ID, LANGUAGE_ID) VALUES('Manglende eller ikke gyldig procedurekode.', TO_TIMESTAMP('2020-01-01 00:00:00', 'YYYY-MM-DD HH24:MI:SS'), null, (SELECT id FROM CODELIST_ITEM CI WHERE ITEM_CODE = 'DK11028' AND CODELIST_ID = (SELECT id FROM codelist WHERE CODELIST_KEY = '10040')), 3);</v>
      </c>
      <c r="F60" t="str">
        <v>INSERT INTO PUBLIC.CODELIST_ITEM_LABEL (DESCRIPTION, VALID_FROM, VALID_TO, ITEM_ID, LANGUAGE_ID) VALUES('Missing or Invalid Procedure code', TO_TIMESTAMP('2020-01-01 00:00:00', 'YYYY-MM-DD HH24:MI:SS'), null, (SELECT id FROM CODELIST_ITEM CI WHERE ITEM_CODE = 'DK11028' AND CODELIST_ID = (SELECT id FROM codelist WHERE CODELIST_KEY = '10040')), 1);</v>
      </c>
      <c r="G6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60" t="str">
        <v>/*INSERT INTO PUBLIC.CODELIST_ITEM_LABEL (DESCRIPTION, VALID_FROM, VALID_TO, ITEM_ID, LANGUAGE_ID) VALUES('Manglende eller ikke gyldig procedurekode.', TO_TIMESTAMP('2020-01-01 00:00:00', 'YYYY-MM-DD HH24:MI:SS'), null, (SELECT id FROM CODELIST_ITEM CI WHERE ITEM_CODE = '' AND CODELIST_ID = (SELECT id FROM codelist WHERE CODELIST_KEY = '')), 3);*/</v>
      </c>
      <c r="I60" t="str">
        <v>/*INSERT INTO PUBLIC.CODELIST_ITEM_LABEL (DESCRIPTION, VALID_FROM, VALID_TO, ITEM_ID, LANGUAGE_ID) VALUES('Missing or Invalid Procedure code', TO_TIMESTAMP('2020-01-01 00:00:00', 'YYYY-MM-DD HH24:MI:SS'), null, (SELECT id FROM CODELIST_ITEM CI WHERE ITEM_CODE = '' AND CODELIST_ID = (SELECT id FROM codelist WHERE CODELIST_KEY = '')), 1);*/</v>
      </c>
      <c r="J6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60" t="str">
        <v>/*INSERT INTO PUBLIC.CODELIST_ITEM_LABEL (DESCRIPTION, VALID_FROM, VALID_TO, ITEM_ID, LANGUAGE_ID) VALUES('Manglende eller ikke gyldig procedurekode.', TO_TIMESTAMP('2020-01-01 00:00:00', 'YYYY-MM-DD HH24:MI:SS'), null, (SELECT id FROM CODELIST_ITEM CI WHERE ITEM_CODE = '' AND CODELIST_ID = (SELECT id FROM codelist WHERE CODELIST_KEY = '10040')), 3);*/</v>
      </c>
      <c r="L60" s="10" t="str">
        <v>/*INSERT INTO PUBLIC.CODELIST_ITEM_LABEL (DESCRIPTION, VALID_FROM, VALID_TO, ITEM_ID, LANGUAGE_ID) VALUES('Missing or Invalid Procedure code', TO_TIMESTAMP('2020-01-01 00:00:00', 'YYYY-MM-DD HH24:MI:SS'), null, (SELECT id FROM CODELIST_ITEM CI WHERE ITEM_CODE = '' AND CODELIST_ID = (SELECT id FROM codelist WHERE CODELIST_KEY = '10040')), 1);*/</v>
      </c>
      <c r="N60" s="10" t="str">
        <v>INSERT INTO public.codelist_items (itemcode, valid_from, valid_to, codelist_id, extensions_id) VALUES('DK11028', to_timestamp('2020-01-01 00:00:00', 'YYYY-MM-DD HH24:MI:SS'), null, (SELECT id FROM codelists WHERE CODELISTKEY = '10249'), null) ON CONFLICT (codelist_id, itemcode) DO UPDATE SET valid_from=EXCLUDED.valid_from, valid_to=EXCLUDED.valid_to;</v>
      </c>
      <c r="O60" s="10" t="str">
        <v>INSERT INTO PUBLIC.labels_codelist_items (DESCRIPTION, langcode, VALID_FROM, VALID_TO, ITEM_ID) VALUES('Manglende eller ikke gyldig procedurekode.', 'DA',TO_TIMESTAMP('2020-01-01 00:00:00', 'YYYY-MM-DD HH24:MI:SS'), null, (SELECT id FROM codelist_items CI WHERE ITEMCODE = 'DK11028' AND CODELIST_ID = (SELECT id FROM codelists WHERE CODELISTKEY = '10249'))) ON CONFLICT (item_id, langcode, valid_to) DO UPDATE SET valid_from=EXCLUDED.valid_from, description=EXCLUDED.description;</v>
      </c>
      <c r="P60" s="10" t="str">
        <v>INSERT INTO PUBLIC.labels_codelist_items (DESCRIPTION, langcode, VALID_FROM, VALID_TO, ITEM_ID) VALUES('Missing or Invalid Procedure code', 'EN',TO_TIMESTAMP('2020-01-01 00:00:00', 'YYYY-MM-DD HH24:MI:SS'), null, (SELECT id FROM codelist_items CI WHERE ITEMCODE = 'DK11028' AND CODELIST_ID = (SELECT id FROM codelists WHERE CODELISTKEY = '10249'))) ON CONFLICT (item_id, langcode, valid_to) DO UPDATE SET valid_from=EXCLUDED.valid_from, description=EXCLUDED.description;</v>
      </c>
      <c r="Q6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60" s="10" t="str">
        <v>/*INSERT INTO PUBLIC.labels_codelist_items (DESCRIPTION, langcode, VALID_FROM, VALID_TO, ITEM_ID) VALUES('Manglende eller ikke gyldig procedurekode.',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60" s="10" t="str">
        <v>/*INSERT INTO PUBLIC.labels_codelist_items (DESCRIPTION, langcode, VALID_FROM, VALID_TO, ITEM_ID) VALUES('Missing or Invalid Procedure code',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61" spans="1:19" ht="409.5" x14ac:dyDescent="0.25">
      <c r="A61" t="str">
        <v>INSERT INTO public.codelist_item (item_code, uieditable, valid_from, valid_to, codelist_id) VALUES('DK11068', false, to_timestamp('2020-01-01 00:00:00', 'YYYY-MM-DD HH24:MI:SS'), null, (SELECT id FROM codelist WHERE CODELIST_KEY = '10080')) ON CONFLICT (codelist_id, item_code) DO UPDATE SET valid_from=EXCLUDED.valid_from, valid_to=EXCLUDED.valid_to;</v>
      </c>
      <c r="C61" t="str">
        <v>INSERT INTO PUBLIC.CODELIST_ITEM_LABEL (DESCRIPTION, VALID_FROM, VALID_TO, ITEM_ID, LANGUAGE_ID) VALUES('Missing or Invalid Monetary Unit', TO_TIMESTAMP('2020-01-01 00:00:00', 'YYYY-MM-DD HH24:MI:SS'), null, (SELECT id FROM CODELIST_ITEM CI WHERE ITEM_CODE = 'DK11068' AND CODELIST_ID = (SELECT id FROM codelist WHERE CODELIST_KEY = '10080')), 1);</v>
      </c>
      <c r="D61" t="str">
        <v>INSERT INTO public.codelist_item (item_code, uieditable, valid_from, valid_to, codelist_id) VALUES('DK11068', false, to_timestamp('2020-01-01 00:00:00', 'YYYY-MM-DD HH24:MI:SS'), null, (SELECT id FROM codelist WHERE CODELIST_KEY = '10040')) ON CONFLICT (codelist_id, item_code) DO UPDATE SET valid_from=EXCLUDED.valid_from, valid_to=EXCLUDED.valid_to;</v>
      </c>
      <c r="E61" t="str">
        <v>INSERT INTO PUBLIC.CODELIST_ITEM_LABEL (DESCRIPTION, VALID_FROM, VALID_TO, ITEM_ID, LANGUAGE_ID) VALUES('ikke aktuel', TO_TIMESTAMP('2020-01-01 00:00:00', 'YYYY-MM-DD HH24:MI:SS'), null, (SELECT id FROM CODELIST_ITEM CI WHERE ITEM_CODE = 'DK11068' AND CODELIST_ID = (SELECT id FROM codelist WHERE CODELIST_KEY = '10040')), 3);</v>
      </c>
      <c r="F61" t="str">
        <v>INSERT INTO PUBLIC.CODELIST_ITEM_LABEL (DESCRIPTION, VALID_FROM, VALID_TO, ITEM_ID, LANGUAGE_ID) VALUES('Missing or Invalid Monetary Unit', TO_TIMESTAMP('2020-01-01 00:00:00', 'YYYY-MM-DD HH24:MI:SS'), null, (SELECT id FROM CODELIST_ITEM CI WHERE ITEM_CODE = 'DK11068' AND CODELIST_ID = (SELECT id FROM codelist WHERE CODELIST_KEY = '10040')), 1);</v>
      </c>
      <c r="G6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61" t="str">
        <v>/*INSERT INTO PUBLIC.CODELIST_ITEM_LABEL (DESCRIPTION, VALID_FROM, VALID_TO, ITEM_ID, LANGUAGE_ID) VALUES('ikke aktuel', TO_TIMESTAMP('2020-01-01 00:00:00', 'YYYY-MM-DD HH24:MI:SS'), null, (SELECT id FROM CODELIST_ITEM CI WHERE ITEM_CODE = '' AND CODELIST_ID = (SELECT id FROM codelist WHERE CODELIST_KEY = '')), 3);*/</v>
      </c>
      <c r="I61" t="str">
        <v>/*INSERT INTO PUBLIC.CODELIST_ITEM_LABEL (DESCRIPTION, VALID_FROM, VALID_TO, ITEM_ID, LANGUAGE_ID) VALUES('Missing or Invalid Monetary Unit', TO_TIMESTAMP('2020-01-01 00:00:00', 'YYYY-MM-DD HH24:MI:SS'), null, (SELECT id FROM CODELIST_ITEM CI WHERE ITEM_CODE = '' AND CODELIST_ID = (SELECT id FROM codelist WHERE CODELIST_KEY = '')), 1);*/</v>
      </c>
      <c r="J6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61" t="str">
        <v>/*INSERT INTO PUBLIC.CODELIST_ITEM_LABEL (DESCRIPTION, VALID_FROM, VALID_TO, ITEM_ID, LANGUAGE_ID) VALUES('ikke aktuel', TO_TIMESTAMP('2020-01-01 00:00:00', 'YYYY-MM-DD HH24:MI:SS'), null, (SELECT id FROM CODELIST_ITEM CI WHERE ITEM_CODE = '' AND CODELIST_ID = (SELECT id FROM codelist WHERE CODELIST_KEY = '10040')), 3);*/</v>
      </c>
      <c r="L61" s="10" t="str">
        <v>/*INSERT INTO PUBLIC.CODELIST_ITEM_LABEL (DESCRIPTION, VALID_FROM, VALID_TO, ITEM_ID, LANGUAGE_ID) VALUES('Missing or Invalid Monetary Unit', TO_TIMESTAMP('2020-01-01 00:00:00', 'YYYY-MM-DD HH24:MI:SS'), null, (SELECT id FROM CODELIST_ITEM CI WHERE ITEM_CODE = '' AND CODELIST_ID = (SELECT id FROM codelist WHERE CODELIST_KEY = '10040')), 1);*/</v>
      </c>
      <c r="N61" s="10" t="str">
        <v>INSERT INTO public.codelist_items (itemcode, valid_from, valid_to, codelist_id, extensions_id) VALUES('DK11068', to_timestamp('2020-01-01 00:00:00', 'YYYY-MM-DD HH24:MI:SS'), null, (SELECT id FROM codelists WHERE CODELISTKEY = '10249'), null) ON CONFLICT (codelist_id, itemcode) DO UPDATE SET valid_from=EXCLUDED.valid_from, valid_to=EXCLUDED.valid_to;</v>
      </c>
      <c r="O61" s="10" t="str">
        <v>INSERT INTO PUBLIC.labels_codelist_items (DESCRIPTION, langcode, VALID_FROM, VALID_TO, ITEM_ID) VALUES('ikke aktuel', 'DA',TO_TIMESTAMP('2020-01-01 00:00:00', 'YYYY-MM-DD HH24:MI:SS'), null, (SELECT id FROM codelist_items CI WHERE ITEMCODE = 'DK11068' AND CODELIST_ID = (SELECT id FROM codelists WHERE CODELISTKEY = '10249'))) ON CONFLICT (item_id, langcode, valid_to) DO UPDATE SET valid_from=EXCLUDED.valid_from, description=EXCLUDED.description;</v>
      </c>
      <c r="P61" s="10" t="str">
        <v>INSERT INTO PUBLIC.labels_codelist_items (DESCRIPTION, langcode, VALID_FROM, VALID_TO, ITEM_ID) VALUES('Missing or Invalid Monetary Unit', 'EN',TO_TIMESTAMP('2020-01-01 00:00:00', 'YYYY-MM-DD HH24:MI:SS'), null, (SELECT id FROM codelist_items CI WHERE ITEMCODE = 'DK11068' AND CODELIST_ID = (SELECT id FROM codelists WHERE CODELISTKEY = '10249'))) ON CONFLICT (item_id, langcode, valid_to) DO UPDATE SET valid_from=EXCLUDED.valid_from, description=EXCLUDED.description;</v>
      </c>
      <c r="Q6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61" s="10" t="str">
        <v>/*INSERT INTO PUBLIC.labels_codelist_items (DESCRIPTION, langcode, VALID_FROM, VALID_TO, ITEM_ID) VALUES('ikke aktuel',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61" s="10" t="str">
        <v>/*INSERT INTO PUBLIC.labels_codelist_items (DESCRIPTION, langcode, VALID_FROM, VALID_TO, ITEM_ID) VALUES('Missing or Invalid Monetary Unit',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62" spans="1:19" ht="409.5" x14ac:dyDescent="0.25">
      <c r="A62" t="str">
        <v>INSERT INTO public.codelist_item (item_code, uieditable, valid_from, valid_to, codelist_id) VALUES('DK11024', false, to_timestamp('2020-01-01 00:00:00', 'YYYY-MM-DD HH24:MI:SS'), null, (SELECT id FROM codelist WHERE CODELIST_KEY = '10080')) ON CONFLICT (codelist_id, item_code) DO UPDATE SET valid_from=EXCLUDED.valid_from, valid_to=EXCLUDED.valid_to;</v>
      </c>
      <c r="C62" t="str">
        <v>INSERT INTO PUBLIC.CODELIST_ITEM_LABEL (DESCRIPTION, VALID_FROM, VALID_TO, ITEM_ID, LANGUAGE_ID) VALUES('Missing Net Weight', TO_TIMESTAMP('2020-01-01 00:00:00', 'YYYY-MM-DD HH24:MI:SS'), null, (SELECT id FROM CODELIST_ITEM CI WHERE ITEM_CODE = 'DK11024' AND CODELIST_ID = (SELECT id FROM codelist WHERE CODELIST_KEY = '10080')), 1);</v>
      </c>
      <c r="D62" t="str">
        <v>INSERT INTO public.codelist_item (item_code, uieditable, valid_from, valid_to, codelist_id) VALUES('DK11024', false, to_timestamp('2020-01-01 00:00:00', 'YYYY-MM-DD HH24:MI:SS'), null, (SELECT id FROM codelist WHERE CODELIST_KEY = '10040')) ON CONFLICT (codelist_id, item_code) DO UPDATE SET valid_from=EXCLUDED.valid_from, valid_to=EXCLUDED.valid_to;</v>
      </c>
      <c r="E62" t="str">
        <v>INSERT INTO PUBLIC.CODELIST_ITEM_LABEL (DESCRIPTION, VALID_FROM, VALID_TO, ITEM_ID, LANGUAGE_ID) VALUES('', TO_TIMESTAMP('2020-01-01 00:00:00', 'YYYY-MM-DD HH24:MI:SS'), null, (SELECT id FROM CODELIST_ITEM CI WHERE ITEM_CODE = 'DK11024' AND CODELIST_ID = (SELECT id FROM codelist WHERE CODELIST_KEY = '10040')), 3);</v>
      </c>
      <c r="F62" t="str">
        <v>INSERT INTO PUBLIC.CODELIST_ITEM_LABEL (DESCRIPTION, VALID_FROM, VALID_TO, ITEM_ID, LANGUAGE_ID) VALUES('Missing Net Weight', TO_TIMESTAMP('2020-01-01 00:00:00', 'YYYY-MM-DD HH24:MI:SS'), null, (SELECT id FROM CODELIST_ITEM CI WHERE ITEM_CODE = 'DK11024' AND CODELIST_ID = (SELECT id FROM codelist WHERE CODELIST_KEY = '10040')), 1);</v>
      </c>
      <c r="G6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62" t="str">
        <v>/*INSERT INTO PUBLIC.CODELIST_ITEM_LABEL (DESCRIPTION, VALID_FROM, VALID_TO, ITEM_ID, LANGUAGE_ID) VALUES('', TO_TIMESTAMP('2020-01-01 00:00:00', 'YYYY-MM-DD HH24:MI:SS'), null, (SELECT id FROM CODELIST_ITEM CI WHERE ITEM_CODE = '' AND CODELIST_ID = (SELECT id FROM codelist WHERE CODELIST_KEY = '')), 3);*/</v>
      </c>
      <c r="I62" t="str">
        <v>/*INSERT INTO PUBLIC.CODELIST_ITEM_LABEL (DESCRIPTION, VALID_FROM, VALID_TO, ITEM_ID, LANGUAGE_ID) VALUES('Missing Net Weight', TO_TIMESTAMP('2020-01-01 00:00:00', 'YYYY-MM-DD HH24:MI:SS'), null, (SELECT id FROM CODELIST_ITEM CI WHERE ITEM_CODE = '' AND CODELIST_ID = (SELECT id FROM codelist WHERE CODELIST_KEY = '')), 1);*/</v>
      </c>
      <c r="J6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62"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62" s="10" t="str">
        <v>/*INSERT INTO PUBLIC.CODELIST_ITEM_LABEL (DESCRIPTION, VALID_FROM, VALID_TO, ITEM_ID, LANGUAGE_ID) VALUES('Missing Net Weight', TO_TIMESTAMP('2020-01-01 00:00:00', 'YYYY-MM-DD HH24:MI:SS'), null, (SELECT id FROM CODELIST_ITEM CI WHERE ITEM_CODE = '' AND CODELIST_ID = (SELECT id FROM codelist WHERE CODELIST_KEY = '10040')), 1);*/</v>
      </c>
      <c r="N62" s="10" t="str">
        <v>INSERT INTO public.codelist_items (itemcode, valid_from, valid_to, codelist_id, extensions_id) VALUES('DK11024', to_timestamp('2020-01-01 00:00:00', 'YYYY-MM-DD HH24:MI:SS'), null, (SELECT id FROM codelists WHERE CODELISTKEY = '10249'), null) ON CONFLICT (codelist_id, itemcode) DO UPDATE SET valid_from=EXCLUDED.valid_from, valid_to=EXCLUDED.valid_to;</v>
      </c>
      <c r="O62" s="10" t="str">
        <v>INSERT INTO PUBLIC.labels_codelist_items (DESCRIPTION, langcode, VALID_FROM, VALID_TO, ITEM_ID) VALUES('', 'DA',TO_TIMESTAMP('2020-01-01 00:00:00', 'YYYY-MM-DD HH24:MI:SS'), null, (SELECT id FROM codelist_items CI WHERE ITEMCODE = 'DK11024' AND CODELIST_ID = (SELECT id FROM codelists WHERE CODELISTKEY = '10249'))) ON CONFLICT (item_id, langcode, valid_to) DO UPDATE SET valid_from=EXCLUDED.valid_from, description=EXCLUDED.description;</v>
      </c>
      <c r="P62" s="10" t="str">
        <v>INSERT INTO PUBLIC.labels_codelist_items (DESCRIPTION, langcode, VALID_FROM, VALID_TO, ITEM_ID) VALUES('Missing Net Weight', 'EN',TO_TIMESTAMP('2020-01-01 00:00:00', 'YYYY-MM-DD HH24:MI:SS'), null, (SELECT id FROM codelist_items CI WHERE ITEMCODE = 'DK11024' AND CODELIST_ID = (SELECT id FROM codelists WHERE CODELISTKEY = '10249'))) ON CONFLICT (item_id, langcode, valid_to) DO UPDATE SET valid_from=EXCLUDED.valid_from, description=EXCLUDED.description;</v>
      </c>
      <c r="Q6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62"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62" s="10" t="str">
        <v>/*INSERT INTO PUBLIC.labels_codelist_items (DESCRIPTION, langcode, VALID_FROM, VALID_TO, ITEM_ID) VALUES('Missing Net Weight',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63" spans="1:19" ht="409.5" x14ac:dyDescent="0.25">
      <c r="A63" t="str">
        <v>INSERT INTO public.codelist_item (item_code, uieditable, valid_from, valid_to, codelist_id) VALUES('DK10107', false, to_timestamp('2020-01-01 00:00:00', 'YYYY-MM-DD HH24:MI:SS'), null, (SELECT id FROM codelist WHERE CODELIST_KEY = '10080')) ON CONFLICT (codelist_id, item_code) DO UPDATE SET valid_from=EXCLUDED.valid_from, valid_to=EXCLUDED.valid_to;</v>
      </c>
      <c r="C63" t="str">
        <v>INSERT INTO PUBLIC.CODELIST_ITEM_LABEL (DESCRIPTION, VALID_FROM, VALID_TO, ITEM_ID, LANGUAGE_ID) VALUES('Missing Document TYPE 12 03 002 000 (I FORHOLD TIL TARIFFEN)', TO_TIMESTAMP('2020-01-01 00:00:00', 'YYYY-MM-DD HH24:MI:SS'), null, (SELECT id FROM CODELIST_ITEM CI WHERE ITEM_CODE = 'DK10107' AND CODELIST_ID = (SELECT id FROM codelist WHERE CODELIST_KEY = '10080')), 1);</v>
      </c>
      <c r="D63" t="str">
        <v>INSERT INTO public.codelist_item (item_code, uieditable, valid_from, valid_to, codelist_id) VALUES('DK10107', false, to_timestamp('2020-01-01 00:00:00', 'YYYY-MM-DD HH24:MI:SS'), null, (SELECT id FROM codelist WHERE CODELIST_KEY = '10040')) ON CONFLICT (codelist_id, item_code) DO UPDATE SET valid_from=EXCLUDED.valid_from, valid_to=EXCLUDED.valid_to;</v>
      </c>
      <c r="E63" t="str">
        <v>INSERT INTO PUBLIC.CODELIST_ITEM_LABEL (DESCRIPTION, VALID_FROM, VALID_TO, ITEM_ID, LANGUAGE_ID) VALUES('', TO_TIMESTAMP('2020-01-01 00:00:00', 'YYYY-MM-DD HH24:MI:SS'), null, (SELECT id FROM CODELIST_ITEM CI WHERE ITEM_CODE = 'DK10107' AND CODELIST_ID = (SELECT id FROM codelist WHERE CODELIST_KEY = '10040')), 3);</v>
      </c>
      <c r="F63" t="str">
        <v>INSERT INTO PUBLIC.CODELIST_ITEM_LABEL (DESCRIPTION, VALID_FROM, VALID_TO, ITEM_ID, LANGUAGE_ID) VALUES('Missing Document TYPE 12 03 002 000 (I FORHOLD TIL TARIFFEN)', TO_TIMESTAMP('2020-01-01 00:00:00', 'YYYY-MM-DD HH24:MI:SS'), null, (SELECT id FROM CODELIST_ITEM CI WHERE ITEM_CODE = 'DK10107' AND CODELIST_ID = (SELECT id FROM codelist WHERE CODELIST_KEY = '10040')), 1);</v>
      </c>
      <c r="G6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63" t="str">
        <v>/*INSERT INTO PUBLIC.CODELIST_ITEM_LABEL (DESCRIPTION, VALID_FROM, VALID_TO, ITEM_ID, LANGUAGE_ID) VALUES('', TO_TIMESTAMP('2020-01-01 00:00:00', 'YYYY-MM-DD HH24:MI:SS'), null, (SELECT id FROM CODELIST_ITEM CI WHERE ITEM_CODE = '' AND CODELIST_ID = (SELECT id FROM codelist WHERE CODELIST_KEY = '')), 3);*/</v>
      </c>
      <c r="I63" t="str">
        <v>/*INSERT INTO PUBLIC.CODELIST_ITEM_LABEL (DESCRIPTION, VALID_FROM, VALID_TO, ITEM_ID, LANGUAGE_ID) VALUES('Missing Document TYPE 12 03 002 000 (I FORHOLD TIL TARIFFEN)', TO_TIMESTAMP('2020-01-01 00:00:00', 'YYYY-MM-DD HH24:MI:SS'), null, (SELECT id FROM CODELIST_ITEM CI WHERE ITEM_CODE = '' AND CODELIST_ID = (SELECT id FROM codelist WHERE CODELIST_KEY = '')), 1);*/</v>
      </c>
      <c r="J6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63"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63" s="10" t="str">
        <v>/*INSERT INTO PUBLIC.CODELIST_ITEM_LABEL (DESCRIPTION, VALID_FROM, VALID_TO, ITEM_ID, LANGUAGE_ID) VALUES('Missing Document TYPE 12 03 002 000 (I FORHOLD TIL TARIFFEN)', TO_TIMESTAMP('2020-01-01 00:00:00', 'YYYY-MM-DD HH24:MI:SS'), null, (SELECT id FROM CODELIST_ITEM CI WHERE ITEM_CODE = '' AND CODELIST_ID = (SELECT id FROM codelist WHERE CODELIST_KEY = '10040')), 1);*/</v>
      </c>
      <c r="N63" s="10" t="str">
        <v>INSERT INTO public.codelist_items (itemcode, valid_from, valid_to, codelist_id, extensions_id) VALUES('DK10107', to_timestamp('2020-01-01 00:00:00', 'YYYY-MM-DD HH24:MI:SS'), null, (SELECT id FROM codelists WHERE CODELISTKEY = '10249'), null) ON CONFLICT (codelist_id, itemcode) DO UPDATE SET valid_from=EXCLUDED.valid_from, valid_to=EXCLUDED.valid_to;</v>
      </c>
      <c r="O63" s="10" t="str">
        <v>INSERT INTO PUBLIC.labels_codelist_items (DESCRIPTION, langcode, VALID_FROM, VALID_TO, ITEM_ID) VALUES('', 'DA',TO_TIMESTAMP('2020-01-01 00:00:00', 'YYYY-MM-DD HH24:MI:SS'), null, (SELECT id FROM codelist_items CI WHERE ITEMCODE = 'DK10107' AND CODELIST_ID = (SELECT id FROM codelists WHERE CODELISTKEY = '10249'))) ON CONFLICT (item_id, langcode, valid_to) DO UPDATE SET valid_from=EXCLUDED.valid_from, description=EXCLUDED.description;</v>
      </c>
      <c r="P63" s="10" t="str">
        <v>INSERT INTO PUBLIC.labels_codelist_items (DESCRIPTION, langcode, VALID_FROM, VALID_TO, ITEM_ID) VALUES('Missing Document TYPE 12 03 002 000 (I FORHOLD TIL TARIFFEN)', 'EN',TO_TIMESTAMP('2020-01-01 00:00:00', 'YYYY-MM-DD HH24:MI:SS'), null, (SELECT id FROM codelist_items CI WHERE ITEMCODE = 'DK10107' AND CODELIST_ID = (SELECT id FROM codelists WHERE CODELISTKEY = '10249'))) ON CONFLICT (item_id, langcode, valid_to) DO UPDATE SET valid_from=EXCLUDED.valid_from, description=EXCLUDED.description;</v>
      </c>
      <c r="Q6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63"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63" s="10" t="str">
        <v>/*INSERT INTO PUBLIC.labels_codelist_items (DESCRIPTION, langcode, VALID_FROM, VALID_TO, ITEM_ID) VALUES('Missing Document TYPE 12 03 002 000 (I FORHOLD TIL TARIFFEN)',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64" spans="1:19" ht="409.5" x14ac:dyDescent="0.25">
      <c r="A64" t="str">
        <v>INSERT INTO public.codelist_item (item_code, uieditable, valid_from, valid_to, codelist_id) VALUES('DK10106', false, to_timestamp('2020-01-01 00:00:00', 'YYYY-MM-DD HH24:MI:SS'), null, (SELECT id FROM codelist WHERE CODELIST_KEY = '10080')) ON CONFLICT (codelist_id, item_code) DO UPDATE SET valid_from=EXCLUDED.valid_from, valid_to=EXCLUDED.valid_to;</v>
      </c>
      <c r="C64" t="str">
        <v>INSERT INTO PUBLIC.CODELIST_ITEM_LABEL (DESCRIPTION, VALID_FROM, VALID_TO, ITEM_ID, LANGUAGE_ID) VALUES('Missing Document Identifier 12 03 001 000', TO_TIMESTAMP('2020-01-01 00:00:00', 'YYYY-MM-DD HH24:MI:SS'), null, (SELECT id FROM CODELIST_ITEM CI WHERE ITEM_CODE = 'DK10106' AND CODELIST_ID = (SELECT id FROM codelist WHERE CODELIST_KEY = '10080')), 1);</v>
      </c>
      <c r="D64" t="str">
        <v>INSERT INTO public.codelist_item (item_code, uieditable, valid_from, valid_to, codelist_id) VALUES('DK10106', false, to_timestamp('2020-01-01 00:00:00', 'YYYY-MM-DD HH24:MI:SS'), null, (SELECT id FROM codelist WHERE CODELIST_KEY = '10040')) ON CONFLICT (codelist_id, item_code) DO UPDATE SET valid_from=EXCLUDED.valid_from, valid_to=EXCLUDED.valid_to;</v>
      </c>
      <c r="E64" t="str">
        <v>INSERT INTO PUBLIC.CODELIST_ITEM_LABEL (DESCRIPTION, VALID_FROM, VALID_TO, ITEM_ID, LANGUAGE_ID) VALUES('', TO_TIMESTAMP('2020-01-01 00:00:00', 'YYYY-MM-DD HH24:MI:SS'), null, (SELECT id FROM CODELIST_ITEM CI WHERE ITEM_CODE = 'DK10106' AND CODELIST_ID = (SELECT id FROM codelist WHERE CODELIST_KEY = '10040')), 3);</v>
      </c>
      <c r="F64" t="str">
        <v>INSERT INTO PUBLIC.CODELIST_ITEM_LABEL (DESCRIPTION, VALID_FROM, VALID_TO, ITEM_ID, LANGUAGE_ID) VALUES('Missing Document Identifier 12 03 001 000', TO_TIMESTAMP('2020-01-01 00:00:00', 'YYYY-MM-DD HH24:MI:SS'), null, (SELECT id FROM CODELIST_ITEM CI WHERE ITEM_CODE = 'DK10106' AND CODELIST_ID = (SELECT id FROM codelist WHERE CODELIST_KEY = '10040')), 1);</v>
      </c>
      <c r="G6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64" t="str">
        <v>/*INSERT INTO PUBLIC.CODELIST_ITEM_LABEL (DESCRIPTION, VALID_FROM, VALID_TO, ITEM_ID, LANGUAGE_ID) VALUES('', TO_TIMESTAMP('2020-01-01 00:00:00', 'YYYY-MM-DD HH24:MI:SS'), null, (SELECT id FROM CODELIST_ITEM CI WHERE ITEM_CODE = '' AND CODELIST_ID = (SELECT id FROM codelist WHERE CODELIST_KEY = '')), 3);*/</v>
      </c>
      <c r="I64" t="str">
        <v>/*INSERT INTO PUBLIC.CODELIST_ITEM_LABEL (DESCRIPTION, VALID_FROM, VALID_TO, ITEM_ID, LANGUAGE_ID) VALUES('Missing Document Identifier 12 03 001 000', TO_TIMESTAMP('2020-01-01 00:00:00', 'YYYY-MM-DD HH24:MI:SS'), null, (SELECT id FROM CODELIST_ITEM CI WHERE ITEM_CODE = '' AND CODELIST_ID = (SELECT id FROM codelist WHERE CODELIST_KEY = '')), 1);*/</v>
      </c>
      <c r="J6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64"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64" s="10" t="str">
        <v>/*INSERT INTO PUBLIC.CODELIST_ITEM_LABEL (DESCRIPTION, VALID_FROM, VALID_TO, ITEM_ID, LANGUAGE_ID) VALUES('Missing Document Identifier 12 03 001 000', TO_TIMESTAMP('2020-01-01 00:00:00', 'YYYY-MM-DD HH24:MI:SS'), null, (SELECT id FROM CODELIST_ITEM CI WHERE ITEM_CODE = '' AND CODELIST_ID = (SELECT id FROM codelist WHERE CODELIST_KEY = '10040')), 1);*/</v>
      </c>
      <c r="N64" s="10" t="str">
        <v>INSERT INTO public.codelist_items (itemcode, valid_from, valid_to, codelist_id, extensions_id) VALUES('DK10106', to_timestamp('2020-01-01 00:00:00', 'YYYY-MM-DD HH24:MI:SS'), null, (SELECT id FROM codelists WHERE CODELISTKEY = '10249'), null) ON CONFLICT (codelist_id, itemcode) DO UPDATE SET valid_from=EXCLUDED.valid_from, valid_to=EXCLUDED.valid_to;</v>
      </c>
      <c r="O64" s="10" t="str">
        <v>INSERT INTO PUBLIC.labels_codelist_items (DESCRIPTION, langcode, VALID_FROM, VALID_TO, ITEM_ID) VALUES('', 'DA',TO_TIMESTAMP('2020-01-01 00:00:00', 'YYYY-MM-DD HH24:MI:SS'), null, (SELECT id FROM codelist_items CI WHERE ITEMCODE = 'DK10106' AND CODELIST_ID = (SELECT id FROM codelists WHERE CODELISTKEY = '10249'))) ON CONFLICT (item_id, langcode, valid_to) DO UPDATE SET valid_from=EXCLUDED.valid_from, description=EXCLUDED.description;</v>
      </c>
      <c r="P64" s="10" t="str">
        <v>INSERT INTO PUBLIC.labels_codelist_items (DESCRIPTION, langcode, VALID_FROM, VALID_TO, ITEM_ID) VALUES('Missing Document Identifier 12 03 001 000', 'EN',TO_TIMESTAMP('2020-01-01 00:00:00', 'YYYY-MM-DD HH24:MI:SS'), null, (SELECT id FROM codelist_items CI WHERE ITEMCODE = 'DK10106' AND CODELIST_ID = (SELECT id FROM codelists WHERE CODELISTKEY = '10249'))) ON CONFLICT (item_id, langcode, valid_to) DO UPDATE SET valid_from=EXCLUDED.valid_from, description=EXCLUDED.description;</v>
      </c>
      <c r="Q6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64"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64" s="10" t="str">
        <v>/*INSERT INTO PUBLIC.labels_codelist_items (DESCRIPTION, langcode, VALID_FROM, VALID_TO, ITEM_ID) VALUES('Missing Document Identifier 12 03 001 000',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65" spans="1:19" ht="409.5" x14ac:dyDescent="0.25">
      <c r="A65" t="str">
        <v>INSERT INTO public.codelist_item (item_code, uieditable, valid_from, valid_to, codelist_id) VALUES('DKW10106', false, to_timestamp('2020-01-01 00:00:00', 'YYYY-MM-DD HH24:MI:SS'), null, (SELECT id FROM codelist WHERE CODELIST_KEY = '10080')) ON CONFLICT (codelist_id, item_code) DO UPDATE SET valid_from=EXCLUDED.valid_from, valid_to=EXCLUDED.valid_to;</v>
      </c>
      <c r="C65" t="str">
        <v>INSERT INTO PUBLIC.CODELIST_ITEM_LABEL (DESCRIPTION, VALID_FROM, VALID_TO, ITEM_ID, LANGUAGE_ID) VALUES('Missing Document Identifier', TO_TIMESTAMP('2020-01-01 00:00:00', 'YYYY-MM-DD HH24:MI:SS'), null, (SELECT id FROM CODELIST_ITEM CI WHERE ITEM_CODE = 'DKW10106' AND CODELIST_ID = (SELECT id FROM codelist WHERE CODELIST_KEY = '10080')), 1);</v>
      </c>
      <c r="D65" t="str">
        <v>INSERT INTO public.codelist_item (item_code, uieditable, valid_from, valid_to, codelist_id) VALUES('DKW10106', false, to_timestamp('2020-01-01 00:00:00', 'YYYY-MM-DD HH24:MI:SS'), null, (SELECT id FROM codelist WHERE CODELIST_KEY = '10040')) ON CONFLICT (codelist_id, item_code) DO UPDATE SET valid_from=EXCLUDED.valid_from, valid_to=EXCLUDED.valid_to;</v>
      </c>
      <c r="E65" t="str">
        <v>INSERT INTO PUBLIC.CODELIST_ITEM_LABEL (DESCRIPTION, VALID_FROM, VALID_TO, ITEM_ID, LANGUAGE_ID) VALUES('Dokument identifikation mangler ', TO_TIMESTAMP('2020-01-01 00:00:00', 'YYYY-MM-DD HH24:MI:SS'), null, (SELECT id FROM CODELIST_ITEM CI WHERE ITEM_CODE = 'DKW10106' AND CODELIST_ID = (SELECT id FROM codelist WHERE CODELIST_KEY = '10040')), 3);</v>
      </c>
      <c r="F65" t="str">
        <v>INSERT INTO PUBLIC.CODELIST_ITEM_LABEL (DESCRIPTION, VALID_FROM, VALID_TO, ITEM_ID, LANGUAGE_ID) VALUES('Missing Document Identifier', TO_TIMESTAMP('2020-01-01 00:00:00', 'YYYY-MM-DD HH24:MI:SS'), null, (SELECT id FROM CODELIST_ITEM CI WHERE ITEM_CODE = 'DKW10106' AND CODELIST_ID = (SELECT id FROM codelist WHERE CODELIST_KEY = '10040')), 1);</v>
      </c>
      <c r="G6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65" t="str">
        <v>/*INSERT INTO PUBLIC.CODELIST_ITEM_LABEL (DESCRIPTION, VALID_FROM, VALID_TO, ITEM_ID, LANGUAGE_ID) VALUES('Dokument identifikation mangler ', TO_TIMESTAMP('2020-01-01 00:00:00', 'YYYY-MM-DD HH24:MI:SS'), null, (SELECT id FROM CODELIST_ITEM CI WHERE ITEM_CODE = '' AND CODELIST_ID = (SELECT id FROM codelist WHERE CODELIST_KEY = '')), 3);*/</v>
      </c>
      <c r="I65" t="str">
        <v>/*INSERT INTO PUBLIC.CODELIST_ITEM_LABEL (DESCRIPTION, VALID_FROM, VALID_TO, ITEM_ID, LANGUAGE_ID) VALUES('Missing Document Identifier', TO_TIMESTAMP('2020-01-01 00:00:00', 'YYYY-MM-DD HH24:MI:SS'), null, (SELECT id FROM CODELIST_ITEM CI WHERE ITEM_CODE = '' AND CODELIST_ID = (SELECT id FROM codelist WHERE CODELIST_KEY = '')), 1);*/</v>
      </c>
      <c r="J6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65" t="str">
        <v>/*INSERT INTO PUBLIC.CODELIST_ITEM_LABEL (DESCRIPTION, VALID_FROM, VALID_TO, ITEM_ID, LANGUAGE_ID) VALUES('Dokument identifikation mangler ', TO_TIMESTAMP('2020-01-01 00:00:00', 'YYYY-MM-DD HH24:MI:SS'), null, (SELECT id FROM CODELIST_ITEM CI WHERE ITEM_CODE = '' AND CODELIST_ID = (SELECT id FROM codelist WHERE CODELIST_KEY = '10040')), 3);*/</v>
      </c>
      <c r="L65" s="10" t="str">
        <v>/*INSERT INTO PUBLIC.CODELIST_ITEM_LABEL (DESCRIPTION, VALID_FROM, VALID_TO, ITEM_ID, LANGUAGE_ID) VALUES('Missing Document Identifier', TO_TIMESTAMP('2020-01-01 00:00:00', 'YYYY-MM-DD HH24:MI:SS'), null, (SELECT id FROM CODELIST_ITEM CI WHERE ITEM_CODE = '' AND CODELIST_ID = (SELECT id FROM codelist WHERE CODELIST_KEY = '10040')), 1);*/</v>
      </c>
      <c r="N65" s="10" t="str">
        <v>INSERT INTO public.codelist_items (itemcode, valid_from, valid_to, codelist_id, extensions_id) VALUES('DKW10106', to_timestamp('2020-01-01 00:00:00', 'YYYY-MM-DD HH24:MI:SS'), null, (SELECT id FROM codelists WHERE CODELISTKEY = '10249'), null) ON CONFLICT (codelist_id, itemcode) DO UPDATE SET valid_from=EXCLUDED.valid_from, valid_to=EXCLUDED.valid_to;</v>
      </c>
      <c r="O65" s="10" t="str">
        <v>INSERT INTO PUBLIC.labels_codelist_items (DESCRIPTION, langcode, VALID_FROM, VALID_TO, ITEM_ID) VALUES('Dokument identifikation mangler ', 'DA',TO_TIMESTAMP('2020-01-01 00:00:00', 'YYYY-MM-DD HH24:MI:SS'), null, (SELECT id FROM codelist_items CI WHERE ITEMCODE = 'DKW10106' AND CODELIST_ID = (SELECT id FROM codelists WHERE CODELISTKEY = '10249'))) ON CONFLICT (item_id, langcode, valid_to) DO UPDATE SET valid_from=EXCLUDED.valid_from, description=EXCLUDED.description;</v>
      </c>
      <c r="P65" s="10" t="str">
        <v>INSERT INTO PUBLIC.labels_codelist_items (DESCRIPTION, langcode, VALID_FROM, VALID_TO, ITEM_ID) VALUES('Missing Document Identifier', 'EN',TO_TIMESTAMP('2020-01-01 00:00:00', 'YYYY-MM-DD HH24:MI:SS'), null, (SELECT id FROM codelist_items CI WHERE ITEMCODE = 'DKW10106' AND CODELIST_ID = (SELECT id FROM codelists WHERE CODELISTKEY = '10249'))) ON CONFLICT (item_id, langcode, valid_to) DO UPDATE SET valid_from=EXCLUDED.valid_from, description=EXCLUDED.description;</v>
      </c>
      <c r="Q6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65" s="10" t="str">
        <v>/*INSERT INTO PUBLIC.labels_codelist_items (DESCRIPTION, langcode, VALID_FROM, VALID_TO, ITEM_ID) VALUES('Dokument identifikation mangler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65" s="10" t="str">
        <v>/*INSERT INTO PUBLIC.labels_codelist_items (DESCRIPTION, langcode, VALID_FROM, VALID_TO, ITEM_ID) VALUES('Missing Document Identifier',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66" spans="1:19" ht="409.5" x14ac:dyDescent="0.25">
      <c r="A66" t="str">
        <v>INSERT INTO public.codelist_item (item_code, uieditable, valid_from, valid_to, codelist_id) VALUES('DK1102', false, to_timestamp('2020-01-01 00:00:00', 'YYYY-MM-DD HH24:MI:SS'), null, (SELECT id FROM codelist WHERE CODELIST_KEY = '10080')) ON CONFLICT (codelist_id, item_code) DO UPDATE SET valid_from=EXCLUDED.valid_from, valid_to=EXCLUDED.valid_to;</v>
      </c>
      <c r="C66" t="str">
        <v>INSERT INTO PUBLIC.CODELIST_ITEM_LABEL (DESCRIPTION, VALID_FROM, VALID_TO, ITEM_ID, LANGUAGE_ID) VALUES('Error: The combination of Requested procedure (11 09 001 000), Previous Procedure (11 09 002 000) and Additional procedure (11 10 001 000) is not allowed for I1', TO_TIMESTAMP('2020-01-01 00:00:00', 'YYYY-MM-DD HH24:MI:SS'), null, (SELECT id FROM CODELIST_ITEM CI WHERE ITEM_CODE = 'DK1102' AND CODELIST_ID = (SELECT id FROM codelist WHERE CODELIST_KEY = '10080')), 1);</v>
      </c>
      <c r="D66" t="str">
        <v>INSERT INTO public.codelist_item (item_code, uieditable, valid_from, valid_to, codelist_id) VALUES('DK1102', false, to_timestamp('2020-01-01 00:00:00', 'YYYY-MM-DD HH24:MI:SS'), null, (SELECT id FROM codelist WHERE CODELIST_KEY = '10040')) ON CONFLICT (codelist_id, item_code) DO UPDATE SET valid_from=EXCLUDED.valid_from, valid_to=EXCLUDED.valid_to;</v>
      </c>
      <c r="E66" t="str">
        <v>INSERT INTO PUBLIC.CODELIST_ITEM_LABEL (DESCRIPTION, VALID_FROM, VALID_TO, ITEM_ID, LANGUAGE_ID) VALUES('Fejl: Kombinationen af Anmodet procedure (11 09 001 000), Forudgående procedure (11 09 002 000) og Supplerende procedure (11 10 001 000) er ikke tilladt for I1', TO_TIMESTAMP('2020-01-01 00:00:00', 'YYYY-MM-DD HH24:MI:SS'), null, (SELECT id FROM CODELIST_ITEM CI WHERE ITEM_CODE = 'DK1102' AND CODELIST_ID = (SELECT id FROM codelist WHERE CODELIST_KEY = '10040')), 3);</v>
      </c>
      <c r="F66" t="str">
        <v>INSERT INTO PUBLIC.CODELIST_ITEM_LABEL (DESCRIPTION, VALID_FROM, VALID_TO, ITEM_ID, LANGUAGE_ID) VALUES('Error: The combination of Requested procedure (11 09 001 000), Previous Procedure (11 09 002 000) and Additional procedure (11 10 001 000) is not allowed for I1', TO_TIMESTAMP('2020-01-01 00:00:00', 'YYYY-MM-DD HH24:MI:SS'), null, (SELECT id FROM CODELIST_ITEM CI WHERE ITEM_CODE = 'DK1102' AND CODELIST_ID = (SELECT id FROM codelist WHERE CODELIST_KEY = '10040')), 1);</v>
      </c>
      <c r="G66" t="str">
        <v>INSERT INTO public.codelist_item (item_code, uieditable, valid_from, valid_to, codelist_id) VALUES('DKW1102', false, to_timestamp('2020-01-01 00:00:00', 'YYYY-MM-DD HH24:MI:SS'), null, (SELECT id FROM codelist WHERE CODELIST_KEY = '10075')) ON CONFLICT (codelist_id, item_code) DO UPDATE SET valid_from=EXCLUDED.valid_from, valid_to=EXCLUDED.valid_to;</v>
      </c>
      <c r="H66" t="str">
        <v>INSERT INTO PUBLIC.CODELIST_ITEM_LABEL (DESCRIPTION, VALID_FROM, VALID_TO, ITEM_ID, LANGUAGE_ID) VALUES('Fejl: Kombinationen af Anmodet procedure (11 09 001 000), Forudgående procedure (11 09 002 000) og Supplerende procedure (11 10 001 000) er ikke tilladt for I1', TO_TIMESTAMP('2020-01-01 00:00:00', 'YYYY-MM-DD HH24:MI:SS'), null, (SELECT id FROM CODELIST_ITEM CI WHERE ITEM_CODE = 'DKW1102' AND CODELIST_ID = (SELECT id FROM codelist WHERE CODELIST_KEY = '10075')), 3);</v>
      </c>
      <c r="I66" t="str">
        <v>INSERT INTO PUBLIC.CODELIST_ITEM_LABEL (DESCRIPTION, VALID_FROM, VALID_TO, ITEM_ID, LANGUAGE_ID) VALUES('Error: The combination of Requested procedure (11 09 001 000), Previous Procedure (11 09 002 000) and Additional procedure (11 10 001 000) is not allowed for I1', TO_TIMESTAMP('2020-01-01 00:00:00', 'YYYY-MM-DD HH24:MI:SS'), null, (SELECT id FROM CODELIST_ITEM CI WHERE ITEM_CODE = 'DKW1102' AND CODELIST_ID = (SELECT id FROM codelist WHERE CODELIST_KEY = '10075')), 1);</v>
      </c>
      <c r="J66" t="str">
        <v>INSERT INTO public.codelist_item (item_code, uieditable, valid_from, valid_to, codelist_id) VALUES('DKW1102', false, to_timestamp('2020-01-01 00:00:00', 'YYYY-MM-DD HH24:MI:SS'), null, (SELECT id FROM codelist WHERE CODELIST_KEY = '10040')) ON CONFLICT (codelist_id, item_code) DO UPDATE SET valid_from=EXCLUDED.valid_from, valid_to=EXCLUDED.valid_to;</v>
      </c>
      <c r="K66" t="str">
        <v>INSERT INTO PUBLIC.CODELIST_ITEM_LABEL (DESCRIPTION, VALID_FROM, VALID_TO, ITEM_ID, LANGUAGE_ID) VALUES('Fejl: Kombinationen af Anmodet procedure (11 09 001 000), Forudgående procedure (11 09 002 000) og Supplerende procedure (11 10 001 000) er ikke tilladt for I1', TO_TIMESTAMP('2020-01-01 00:00:00', 'YYYY-MM-DD HH24:MI:SS'), null, (SELECT id FROM CODELIST_ITEM CI WHERE ITEM_CODE = 'DKW1102' AND CODELIST_ID = (SELECT id FROM codelist WHERE CODELIST_KEY = '10040')), 3);</v>
      </c>
      <c r="L66" s="10" t="str">
        <v>INSERT INTO PUBLIC.CODELIST_ITEM_LABEL (DESCRIPTION, VALID_FROM, VALID_TO, ITEM_ID, LANGUAGE_ID) VALUES('Error: The combination of Requested procedure (11 09 001 000), Previous Procedure (11 09 002 000) and Additional procedure (11 10 001 000) is not allowed for I1', TO_TIMESTAMP('2020-01-01 00:00:00', 'YYYY-MM-DD HH24:MI:SS'), null, (SELECT id FROM CODELIST_ITEM CI WHERE ITEM_CODE = 'DKW1102' AND CODELIST_ID = (SELECT id FROM codelist WHERE CODELIST_KEY = '10040')), 1);</v>
      </c>
      <c r="N66" s="10" t="str">
        <v>INSERT INTO public.codelist_items (itemcode, valid_from, valid_to, codelist_id, extensions_id) VALUES('DK1102', to_timestamp('2020-01-01 00:00:00', 'YYYY-MM-DD HH24:MI:SS'), null, (SELECT id FROM codelists WHERE CODELISTKEY = '10249'), null) ON CONFLICT (codelist_id, itemcode) DO UPDATE SET valid_from=EXCLUDED.valid_from, valid_to=EXCLUDED.valid_to;</v>
      </c>
      <c r="O66" s="10" t="str">
        <v>INSERT INTO PUBLIC.labels_codelist_items (DESCRIPTION, langcode, VALID_FROM, VALID_TO, ITEM_ID) VALUES('Fejl: Kombinationen af Anmodet procedure (11 09 001 000), Forudgående procedure (11 09 002 000) og Supplerende procedure (11 10 001 000) er ikke tilladt for I1', 'DA',TO_TIMESTAMP('2020-01-01 00:00:00', 'YYYY-MM-DD HH24:MI:SS'), null, (SELECT id FROM codelist_items CI WHERE ITEMCODE = 'DK1102' AND CODELIST_ID = (SELECT id FROM codelists WHERE CODELISTKEY = '10249'))) ON CONFLICT (item_id, langcode, valid_to) DO UPDATE SET valid_from=EXCLUDED.valid_from, description=EXCLUDED.description;</v>
      </c>
      <c r="P66" s="10" t="str">
        <v>INSERT INTO PUBLIC.labels_codelist_items (DESCRIPTION, langcode, VALID_FROM, VALID_TO, ITEM_ID) VALUES('Error: The combination of Requested procedure (11 09 001 000), Previous Procedure (11 09 002 000) and Additional procedure (11 10 001 000) is not allowed for I1', 'EN',TO_TIMESTAMP('2020-01-01 00:00:00', 'YYYY-MM-DD HH24:MI:SS'), null, (SELECT id FROM codelist_items CI WHERE ITEMCODE = 'DK1102' AND CODELIST_ID = (SELECT id FROM codelists WHERE CODELISTKEY = '10249'))) ON CONFLICT (item_id, langcode, valid_to) DO UPDATE SET valid_from=EXCLUDED.valid_from, description=EXCLUDED.description;</v>
      </c>
      <c r="Q66" s="10" t="str">
        <v>INSERT INTO public.codelist_items (itemcode, valid_from, valid_to, codelist_id, extensions_id) VALUES('DKW1102', to_timestamp('2020-01-01 00:00:00', 'YYYY-MM-DD HH24:MI:SS'), null, (SELECT id FROM codelists WHERE CODELISTKEY = '10249'), null) ON CONFLICT (codelist_id, itemcode) DO UPDATE SET valid_from=EXCLUDED.valid_from, valid_to=EXCLUDED.valid_to;</v>
      </c>
      <c r="R66" s="10" t="str">
        <v>INSERT INTO PUBLIC.labels_codelist_items (DESCRIPTION, langcode, VALID_FROM, VALID_TO, ITEM_ID) VALUES('Fejl: Kombinationen af Anmodet procedure (11 09 001 000), Forudgående procedure (11 09 002 000) og Supplerende procedure (11 10 001 000) er ikke tilladt for I1', 'DA',TO_TIMESTAMP('2020-01-01 00:00:00', 'YYYY-MM-DD HH24:MI:SS'), null, (SELECT id FROM codelist_items CI WHERE ITEMCODE = 'DKW1102' AND CODELIST_ID = (SELECT id FROM codelists WHERE CODELISTKEY = '10249'))) ON CONFLICT (item_id, langcode, valid_to) DO UPDATE SET valid_from=EXCLUDED.valid_from, description=EXCLUDED.description;</v>
      </c>
      <c r="S66" s="10" t="str">
        <v>INSERT INTO PUBLIC.labels_codelist_items (DESCRIPTION, langcode, VALID_FROM, VALID_TO, ITEM_ID) VALUES('Error: The combination of Requested procedure (11 09 001 000), Previous Procedure (11 09 002 000) and Additional procedure (11 10 001 000) is not allowed for I1', 'EN',TO_TIMESTAMP('2020-01-01 00:00:00', 'YYYY-MM-DD HH24:MI:SS'), null, (SELECT id FROM codelist_items CI WHERE ITEMCODE = 'DKW1102' AND CODELIST_ID = (SELECT id FROM codelists WHERE CODELISTKEY = '10249'))) ON CONFLICT (item_id, langcode, valid_to) DO UPDATE SET valid_from=EXCLUDED.valid_from, description=EXCLUDED.description;</v>
      </c>
    </row>
    <row r="67" spans="1:19" ht="409.5" x14ac:dyDescent="0.25">
      <c r="A67" t="str">
        <v>INSERT INTO public.codelist_item (item_code, uieditable, valid_from, valid_to, codelist_id) VALUES('DK11020', false, to_timestamp('2020-01-01 00:00:00', 'YYYY-MM-DD HH24:MI:SS'), null, (SELECT id FROM codelist WHERE CODELIST_KEY = '10080')) ON CONFLICT (codelist_id, item_code) DO UPDATE SET valid_from=EXCLUDED.valid_from, valid_to=EXCLUDED.valid_to;</v>
      </c>
      <c r="C67" t="str">
        <v>INSERT INTO PUBLIC.CODELIST_ITEM_LABEL (DESCRIPTION, VALID_FROM, VALID_TO, ITEM_ID, LANGUAGE_ID) VALUES('Missing Country Code', TO_TIMESTAMP('2020-01-01 00:00:00', 'YYYY-MM-DD HH24:MI:SS'), null, (SELECT id FROM CODELIST_ITEM CI WHERE ITEM_CODE = 'DK11020' AND CODELIST_ID = (SELECT id FROM codelist WHERE CODELIST_KEY = '10080')), 1);</v>
      </c>
      <c r="D67" t="str">
        <v>INSERT INTO public.codelist_item (item_code, uieditable, valid_from, valid_to, codelist_id) VALUES('DK11020', false, to_timestamp('2020-01-01 00:00:00', 'YYYY-MM-DD HH24:MI:SS'), null, (SELECT id FROM codelist WHERE CODELIST_KEY = '10040')) ON CONFLICT (codelist_id, item_code) DO UPDATE SET valid_from=EXCLUDED.valid_from, valid_to=EXCLUDED.valid_to;</v>
      </c>
      <c r="E67" t="str">
        <v>INSERT INTO PUBLIC.CODELIST_ITEM_LABEL (DESCRIPTION, VALID_FROM, VALID_TO, ITEM_ID, LANGUAGE_ID) VALUES('præ land/opr land ved præference', TO_TIMESTAMP('2020-01-01 00:00:00', 'YYYY-MM-DD HH24:MI:SS'), null, (SELECT id FROM CODELIST_ITEM CI WHERE ITEM_CODE = 'DK11020' AND CODELIST_ID = (SELECT id FROM codelist WHERE CODELIST_KEY = '10040')), 3);</v>
      </c>
      <c r="F67" t="str">
        <v>INSERT INTO PUBLIC.CODELIST_ITEM_LABEL (DESCRIPTION, VALID_FROM, VALID_TO, ITEM_ID, LANGUAGE_ID) VALUES('Missing Country Code', TO_TIMESTAMP('2020-01-01 00:00:00', 'YYYY-MM-DD HH24:MI:SS'), null, (SELECT id FROM CODELIST_ITEM CI WHERE ITEM_CODE = 'DK11020' AND CODELIST_ID = (SELECT id FROM codelist WHERE CODELIST_KEY = '10040')), 1);</v>
      </c>
      <c r="G6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67" t="str">
        <v>/*INSERT INTO PUBLIC.CODELIST_ITEM_LABEL (DESCRIPTION, VALID_FROM, VALID_TO, ITEM_ID, LANGUAGE_ID) VALUES('præ land/opr land ved præference', TO_TIMESTAMP('2020-01-01 00:00:00', 'YYYY-MM-DD HH24:MI:SS'), null, (SELECT id FROM CODELIST_ITEM CI WHERE ITEM_CODE = '' AND CODELIST_ID = (SELECT id FROM codelist WHERE CODELIST_KEY = '')), 3);*/</v>
      </c>
      <c r="I67" t="str">
        <v>/*INSERT INTO PUBLIC.CODELIST_ITEM_LABEL (DESCRIPTION, VALID_FROM, VALID_TO, ITEM_ID, LANGUAGE_ID) VALUES('Missing Country Code', TO_TIMESTAMP('2020-01-01 00:00:00', 'YYYY-MM-DD HH24:MI:SS'), null, (SELECT id FROM CODELIST_ITEM CI WHERE ITEM_CODE = '' AND CODELIST_ID = (SELECT id FROM codelist WHERE CODELIST_KEY = '')), 1);*/</v>
      </c>
      <c r="J6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67" t="str">
        <v>/*INSERT INTO PUBLIC.CODELIST_ITEM_LABEL (DESCRIPTION, VALID_FROM, VALID_TO, ITEM_ID, LANGUAGE_ID) VALUES('præ land/opr land ved præference', TO_TIMESTAMP('2020-01-01 00:00:00', 'YYYY-MM-DD HH24:MI:SS'), null, (SELECT id FROM CODELIST_ITEM CI WHERE ITEM_CODE = '' AND CODELIST_ID = (SELECT id FROM codelist WHERE CODELIST_KEY = '10040')), 3);*/</v>
      </c>
      <c r="L67" s="10" t="str">
        <v>/*INSERT INTO PUBLIC.CODELIST_ITEM_LABEL (DESCRIPTION, VALID_FROM, VALID_TO, ITEM_ID, LANGUAGE_ID) VALUES('Missing Country Code', TO_TIMESTAMP('2020-01-01 00:00:00', 'YYYY-MM-DD HH24:MI:SS'), null, (SELECT id FROM CODELIST_ITEM CI WHERE ITEM_CODE = '' AND CODELIST_ID = (SELECT id FROM codelist WHERE CODELIST_KEY = '10040')), 1);*/</v>
      </c>
      <c r="N67" s="10" t="str">
        <v>INSERT INTO public.codelist_items (itemcode, valid_from, valid_to, codelist_id, extensions_id) VALUES('DK11020', to_timestamp('2020-01-01 00:00:00', 'YYYY-MM-DD HH24:MI:SS'), null, (SELECT id FROM codelists WHERE CODELISTKEY = '10249'), null) ON CONFLICT (codelist_id, itemcode) DO UPDATE SET valid_from=EXCLUDED.valid_from, valid_to=EXCLUDED.valid_to;</v>
      </c>
      <c r="O67" s="10" t="str">
        <v>INSERT INTO PUBLIC.labels_codelist_items (DESCRIPTION, langcode, VALID_FROM, VALID_TO, ITEM_ID) VALUES('præ land/opr land ved præference', 'DA',TO_TIMESTAMP('2020-01-01 00:00:00', 'YYYY-MM-DD HH24:MI:SS'), null, (SELECT id FROM codelist_items CI WHERE ITEMCODE = 'DK11020' AND CODELIST_ID = (SELECT id FROM codelists WHERE CODELISTKEY = '10249'))) ON CONFLICT (item_id, langcode, valid_to) DO UPDATE SET valid_from=EXCLUDED.valid_from, description=EXCLUDED.description;</v>
      </c>
      <c r="P67" s="10" t="str">
        <v>INSERT INTO PUBLIC.labels_codelist_items (DESCRIPTION, langcode, VALID_FROM, VALID_TO, ITEM_ID) VALUES('Missing Country Code', 'EN',TO_TIMESTAMP('2020-01-01 00:00:00', 'YYYY-MM-DD HH24:MI:SS'), null, (SELECT id FROM codelist_items CI WHERE ITEMCODE = 'DK11020' AND CODELIST_ID = (SELECT id FROM codelists WHERE CODELISTKEY = '10249'))) ON CONFLICT (item_id, langcode, valid_to) DO UPDATE SET valid_from=EXCLUDED.valid_from, description=EXCLUDED.description;</v>
      </c>
      <c r="Q6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67" s="10" t="str">
        <v>/*INSERT INTO PUBLIC.labels_codelist_items (DESCRIPTION, langcode, VALID_FROM, VALID_TO, ITEM_ID) VALUES('præ land/opr land ved præference',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67" s="10" t="str">
        <v>/*INSERT INTO PUBLIC.labels_codelist_items (DESCRIPTION, langcode, VALID_FROM, VALID_TO, ITEM_ID) VALUES('Missing Country Code',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68" spans="1:19" ht="409.5" x14ac:dyDescent="0.25">
      <c r="A68" t="str">
        <v>INSERT INTO public.codelist_item (item_code, uieditable, valid_from, valid_to, codelist_id) VALUES('DK11008', false, to_timestamp('2020-01-01 00:00:00', 'YYYY-MM-DD HH24:MI:SS'), null, (SELECT id FROM codelist WHERE CODELIST_KEY = '10080')) ON CONFLICT (codelist_id, item_code) DO UPDATE SET valid_from=EXCLUDED.valid_from, valid_to=EXCLUDED.valid_to;</v>
      </c>
      <c r="C68" t="str">
        <v>INSERT INTO PUBLIC.CODELIST_ITEM_LABEL (DESCRIPTION, VALID_FROM, VALID_TO, ITEM_ID, LANGUAGE_ID) VALUES('Missing Additional Code for Antidumping', TO_TIMESTAMP('2020-01-01 00:00:00', 'YYYY-MM-DD HH24:MI:SS'), null, (SELECT id FROM CODELIST_ITEM CI WHERE ITEM_CODE = 'DK11008' AND CODELIST_ID = (SELECT id FROM codelist WHERE CODELIST_KEY = '10080')), 1);</v>
      </c>
      <c r="D68" t="str">
        <v>INSERT INTO public.codelist_item (item_code, uieditable, valid_from, valid_to, codelist_id) VALUES('DK11008', false, to_timestamp('2020-01-01 00:00:00', 'YYYY-MM-DD HH24:MI:SS'), null, (SELECT id FROM codelist WHERE CODELIST_KEY = '10040')) ON CONFLICT (codelist_id, item_code) DO UPDATE SET valid_from=EXCLUDED.valid_from, valid_to=EXCLUDED.valid_to;</v>
      </c>
      <c r="E68" t="str">
        <v>INSERT INTO PUBLIC.CODELIST_ITEM_LABEL (DESCRIPTION, VALID_FROM, VALID_TO, ITEM_ID, LANGUAGE_ID) VALUES('18 09 059 000 mangler (oprindelsesland)Antidumping', TO_TIMESTAMP('2020-01-01 00:00:00', 'YYYY-MM-DD HH24:MI:SS'), null, (SELECT id FROM CODELIST_ITEM CI WHERE ITEM_CODE = 'DK11008' AND CODELIST_ID = (SELECT id FROM codelist WHERE CODELIST_KEY = '10040')), 3);</v>
      </c>
      <c r="F68" t="str">
        <v>INSERT INTO PUBLIC.CODELIST_ITEM_LABEL (DESCRIPTION, VALID_FROM, VALID_TO, ITEM_ID, LANGUAGE_ID) VALUES('Missing Additional Code for Antidumping', TO_TIMESTAMP('2020-01-01 00:00:00', 'YYYY-MM-DD HH24:MI:SS'), null, (SELECT id FROM CODELIST_ITEM CI WHERE ITEM_CODE = 'DK11008' AND CODELIST_ID = (SELECT id FROM codelist WHERE CODELIST_KEY = '10040')), 1);</v>
      </c>
      <c r="G6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68" t="str">
        <v>/*INSERT INTO PUBLIC.CODELIST_ITEM_LABEL (DESCRIPTION, VALID_FROM, VALID_TO, ITEM_ID, LANGUAGE_ID) VALUES('18 09 059 000 mangler (oprindelsesland)Antidumping', TO_TIMESTAMP('2020-01-01 00:00:00', 'YYYY-MM-DD HH24:MI:SS'), null, (SELECT id FROM CODELIST_ITEM CI WHERE ITEM_CODE = '' AND CODELIST_ID = (SELECT id FROM codelist WHERE CODELIST_KEY = '')), 3);*/</v>
      </c>
      <c r="I68" t="str">
        <v>/*INSERT INTO PUBLIC.CODELIST_ITEM_LABEL (DESCRIPTION, VALID_FROM, VALID_TO, ITEM_ID, LANGUAGE_ID) VALUES('Missing Additional Code for Antidumping', TO_TIMESTAMP('2020-01-01 00:00:00', 'YYYY-MM-DD HH24:MI:SS'), null, (SELECT id FROM CODELIST_ITEM CI WHERE ITEM_CODE = '' AND CODELIST_ID = (SELECT id FROM codelist WHERE CODELIST_KEY = '')), 1);*/</v>
      </c>
      <c r="J6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68" t="str">
        <v>/*INSERT INTO PUBLIC.CODELIST_ITEM_LABEL (DESCRIPTION, VALID_FROM, VALID_TO, ITEM_ID, LANGUAGE_ID) VALUES('18 09 059 000 mangler (oprindelsesland)Antidumping', TO_TIMESTAMP('2020-01-01 00:00:00', 'YYYY-MM-DD HH24:MI:SS'), null, (SELECT id FROM CODELIST_ITEM CI WHERE ITEM_CODE = '' AND CODELIST_ID = (SELECT id FROM codelist WHERE CODELIST_KEY = '10040')), 3);*/</v>
      </c>
      <c r="L68" s="10" t="str">
        <v>/*INSERT INTO PUBLIC.CODELIST_ITEM_LABEL (DESCRIPTION, VALID_FROM, VALID_TO, ITEM_ID, LANGUAGE_ID) VALUES('Missing Additional Code for Antidumping', TO_TIMESTAMP('2020-01-01 00:00:00', 'YYYY-MM-DD HH24:MI:SS'), null, (SELECT id FROM CODELIST_ITEM CI WHERE ITEM_CODE = '' AND CODELIST_ID = (SELECT id FROM codelist WHERE CODELIST_KEY = '10040')), 1);*/</v>
      </c>
      <c r="N68" s="10" t="str">
        <v>INSERT INTO public.codelist_items (itemcode, valid_from, valid_to, codelist_id, extensions_id) VALUES('DK11008', to_timestamp('2020-01-01 00:00:00', 'YYYY-MM-DD HH24:MI:SS'), null, (SELECT id FROM codelists WHERE CODELISTKEY = '10249'), null) ON CONFLICT (codelist_id, itemcode) DO UPDATE SET valid_from=EXCLUDED.valid_from, valid_to=EXCLUDED.valid_to;</v>
      </c>
      <c r="O68" s="10" t="str">
        <v>INSERT INTO PUBLIC.labels_codelist_items (DESCRIPTION, langcode, VALID_FROM, VALID_TO, ITEM_ID) VALUES('18 09 059 000 mangler (oprindelsesland)Antidumping', 'DA',TO_TIMESTAMP('2020-01-01 00:00:00', 'YYYY-MM-DD HH24:MI:SS'), null, (SELECT id FROM codelist_items CI WHERE ITEMCODE = 'DK11008' AND CODELIST_ID = (SELECT id FROM codelists WHERE CODELISTKEY = '10249'))) ON CONFLICT (item_id, langcode, valid_to) DO UPDATE SET valid_from=EXCLUDED.valid_from, description=EXCLUDED.description;</v>
      </c>
      <c r="P68" s="10" t="str">
        <v>INSERT INTO PUBLIC.labels_codelist_items (DESCRIPTION, langcode, VALID_FROM, VALID_TO, ITEM_ID) VALUES('Missing Additional Code for Antidumping', 'EN',TO_TIMESTAMP('2020-01-01 00:00:00', 'YYYY-MM-DD HH24:MI:SS'), null, (SELECT id FROM codelist_items CI WHERE ITEMCODE = 'DK11008' AND CODELIST_ID = (SELECT id FROM codelists WHERE CODELISTKEY = '10249'))) ON CONFLICT (item_id, langcode, valid_to) DO UPDATE SET valid_from=EXCLUDED.valid_from, description=EXCLUDED.description;</v>
      </c>
      <c r="Q6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68" s="10" t="str">
        <v>/*INSERT INTO PUBLIC.labels_codelist_items (DESCRIPTION, langcode, VALID_FROM, VALID_TO, ITEM_ID) VALUES('18 09 059 000 mangler (oprindelsesland)Antidumping',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68" s="10" t="str">
        <v>/*INSERT INTO PUBLIC.labels_codelist_items (DESCRIPTION, langcode, VALID_FROM, VALID_TO, ITEM_ID) VALUES('Missing Additional Code for Antidumping',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69" spans="1:19" ht="409.5" x14ac:dyDescent="0.25">
      <c r="A69" t="str">
        <v>INSERT INTO public.codelist_item (item_code, uieditable, valid_from, valid_to, codelist_id) VALUES('DK11027', false, to_timestamp('2020-01-01 00:00:00', 'YYYY-MM-DD HH24:MI:SS'), null, (SELECT id FROM codelist WHERE CODELIST_KEY = '10080')) ON CONFLICT (codelist_id, item_code) DO UPDATE SET valid_from=EXCLUDED.valid_from, valid_to=EXCLUDED.valid_to;</v>
      </c>
      <c r="C69" t="str">
        <v>INSERT INTO PUBLIC.CODELIST_ITEM_LABEL (DESCRIPTION, VALID_FROM, VALID_TO, ITEM_ID, LANGUAGE_ID) VALUES('Missing Additional Code for Agricultural Component', TO_TIMESTAMP('2020-01-01 00:00:00', 'YYYY-MM-DD HH24:MI:SS'), null, (SELECT id FROM CODELIST_ITEM CI WHERE ITEM_CODE = 'DK11027' AND CODELIST_ID = (SELECT id FROM codelist WHERE CODELIST_KEY = '10080')), 1);</v>
      </c>
      <c r="D69" t="str">
        <v>INSERT INTO public.codelist_item (item_code, uieditable, valid_from, valid_to, codelist_id) VALUES('DK11027', false, to_timestamp('2020-01-01 00:00:00', 'YYYY-MM-DD HH24:MI:SS'), null, (SELECT id FROM codelist WHERE CODELIST_KEY = '10040')) ON CONFLICT (codelist_id, item_code) DO UPDATE SET valid_from=EXCLUDED.valid_from, valid_to=EXCLUDED.valid_to;</v>
      </c>
      <c r="E69" t="str">
        <v>INSERT INTO PUBLIC.CODELIST_ITEM_LABEL (DESCRIPTION, VALID_FROM, VALID_TO, ITEM_ID, LANGUAGE_ID) VALUES('Additional code skal angives. (landbrugsprodukter', TO_TIMESTAMP('2020-01-01 00:00:00', 'YYYY-MM-DD HH24:MI:SS'), null, (SELECT id FROM CODELIST_ITEM CI WHERE ITEM_CODE = 'DK11027' AND CODELIST_ID = (SELECT id FROM codelist WHERE CODELIST_KEY = '10040')), 3);</v>
      </c>
      <c r="F69" t="str">
        <v>INSERT INTO PUBLIC.CODELIST_ITEM_LABEL (DESCRIPTION, VALID_FROM, VALID_TO, ITEM_ID, LANGUAGE_ID) VALUES('Missing Additional Code for Agricultural Component', TO_TIMESTAMP('2020-01-01 00:00:00', 'YYYY-MM-DD HH24:MI:SS'), null, (SELECT id FROM CODELIST_ITEM CI WHERE ITEM_CODE = 'DK11027' AND CODELIST_ID = (SELECT id FROM codelist WHERE CODELIST_KEY = '10040')), 1);</v>
      </c>
      <c r="G6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69" t="str">
        <v>/*INSERT INTO PUBLIC.CODELIST_ITEM_LABEL (DESCRIPTION, VALID_FROM, VALID_TO, ITEM_ID, LANGUAGE_ID) VALUES('Additional code skal angives. (landbrugsprodukter', TO_TIMESTAMP('2020-01-01 00:00:00', 'YYYY-MM-DD HH24:MI:SS'), null, (SELECT id FROM CODELIST_ITEM CI WHERE ITEM_CODE = '' AND CODELIST_ID = (SELECT id FROM codelist WHERE CODELIST_KEY = '')), 3);*/</v>
      </c>
      <c r="I69" t="str">
        <v>/*INSERT INTO PUBLIC.CODELIST_ITEM_LABEL (DESCRIPTION, VALID_FROM, VALID_TO, ITEM_ID, LANGUAGE_ID) VALUES('Missing Additional Code for Agricultural Component', TO_TIMESTAMP('2020-01-01 00:00:00', 'YYYY-MM-DD HH24:MI:SS'), null, (SELECT id FROM CODELIST_ITEM CI WHERE ITEM_CODE = '' AND CODELIST_ID = (SELECT id FROM codelist WHERE CODELIST_KEY = '')), 1);*/</v>
      </c>
      <c r="J6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69" t="str">
        <v>/*INSERT INTO PUBLIC.CODELIST_ITEM_LABEL (DESCRIPTION, VALID_FROM, VALID_TO, ITEM_ID, LANGUAGE_ID) VALUES('Additional code skal angives. (landbrugsprodukter', TO_TIMESTAMP('2020-01-01 00:00:00', 'YYYY-MM-DD HH24:MI:SS'), null, (SELECT id FROM CODELIST_ITEM CI WHERE ITEM_CODE = '' AND CODELIST_ID = (SELECT id FROM codelist WHERE CODELIST_KEY = '10040')), 3);*/</v>
      </c>
      <c r="L69" s="10" t="str">
        <v>/*INSERT INTO PUBLIC.CODELIST_ITEM_LABEL (DESCRIPTION, VALID_FROM, VALID_TO, ITEM_ID, LANGUAGE_ID) VALUES('Missing Additional Code for Agricultural Component', TO_TIMESTAMP('2020-01-01 00:00:00', 'YYYY-MM-DD HH24:MI:SS'), null, (SELECT id FROM CODELIST_ITEM CI WHERE ITEM_CODE = '' AND CODELIST_ID = (SELECT id FROM codelist WHERE CODELIST_KEY = '10040')), 1);*/</v>
      </c>
      <c r="N69" s="10" t="str">
        <v>INSERT INTO public.codelist_items (itemcode, valid_from, valid_to, codelist_id, extensions_id) VALUES('DK11027', to_timestamp('2020-01-01 00:00:00', 'YYYY-MM-DD HH24:MI:SS'), null, (SELECT id FROM codelists WHERE CODELISTKEY = '10249'), null) ON CONFLICT (codelist_id, itemcode) DO UPDATE SET valid_from=EXCLUDED.valid_from, valid_to=EXCLUDED.valid_to;</v>
      </c>
      <c r="O69" s="10" t="str">
        <v>INSERT INTO PUBLIC.labels_codelist_items (DESCRIPTION, langcode, VALID_FROM, VALID_TO, ITEM_ID) VALUES('Additional code skal angives. (landbrugsprodukter', 'DA',TO_TIMESTAMP('2020-01-01 00:00:00', 'YYYY-MM-DD HH24:MI:SS'), null, (SELECT id FROM codelist_items CI WHERE ITEMCODE = 'DK11027' AND CODELIST_ID = (SELECT id FROM codelists WHERE CODELISTKEY = '10249'))) ON CONFLICT (item_id, langcode, valid_to) DO UPDATE SET valid_from=EXCLUDED.valid_from, description=EXCLUDED.description;</v>
      </c>
      <c r="P69" s="10" t="str">
        <v>INSERT INTO PUBLIC.labels_codelist_items (DESCRIPTION, langcode, VALID_FROM, VALID_TO, ITEM_ID) VALUES('Missing Additional Code for Agricultural Component', 'EN',TO_TIMESTAMP('2020-01-01 00:00:00', 'YYYY-MM-DD HH24:MI:SS'), null, (SELECT id FROM codelist_items CI WHERE ITEMCODE = 'DK11027' AND CODELIST_ID = (SELECT id FROM codelists WHERE CODELISTKEY = '10249'))) ON CONFLICT (item_id, langcode, valid_to) DO UPDATE SET valid_from=EXCLUDED.valid_from, description=EXCLUDED.description;</v>
      </c>
      <c r="Q6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69" s="10" t="str">
        <v>/*INSERT INTO PUBLIC.labels_codelist_items (DESCRIPTION, langcode, VALID_FROM, VALID_TO, ITEM_ID) VALUES('Additional code skal angives. (landbrugsprodukter',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69" s="10" t="str">
        <v>/*INSERT INTO PUBLIC.labels_codelist_items (DESCRIPTION, langcode, VALID_FROM, VALID_TO, ITEM_ID) VALUES('Missing Additional Code for Agricultural Component',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70" spans="1:19" ht="409.5" x14ac:dyDescent="0.25">
      <c r="A70" t="str">
        <v>INSERT INTO public.codelist_item (item_code, uieditable, valid_from, valid_to, codelist_id) VALUES('DK11009', false, to_timestamp('2020-01-01 00:00:00', 'YYYY-MM-DD HH24:MI:SS'), null, (SELECT id FROM codelist WHERE CODELIST_KEY = '10080')) ON CONFLICT (codelist_id, item_code) DO UPDATE SET valid_from=EXCLUDED.valid_from, valid_to=EXCLUDED.valid_to;</v>
      </c>
      <c r="C70" t="str">
        <v>INSERT INTO PUBLIC.CODELIST_ITEM_LABEL (DESCRIPTION, VALID_FROM, VALID_TO, ITEM_ID, LANGUAGE_ID) VALUES('Missing Additional Code for Agriculatural Component in sequrity Calculation', TO_TIMESTAMP('2020-01-01 00:00:00', 'YYYY-MM-DD HH24:MI:SS'), null, (SELECT id FROM CODELIST_ITEM CI WHERE ITEM_CODE = 'DK11009' AND CODELIST_ID = (SELECT id FROM codelist WHERE CODELIST_KEY = '10080')), 1);</v>
      </c>
      <c r="D70" t="str">
        <v>INSERT INTO public.codelist_item (item_code, uieditable, valid_from, valid_to, codelist_id) VALUES('DK11009', false, to_timestamp('2020-01-01 00:00:00', 'YYYY-MM-DD HH24:MI:SS'), null, (SELECT id FROM codelist WHERE CODELIST_KEY = '10040')) ON CONFLICT (codelist_id, item_code) DO UPDATE SET valid_from=EXCLUDED.valid_from, valid_to=EXCLUDED.valid_to;</v>
      </c>
      <c r="E70" t="str">
        <v>INSERT INTO PUBLIC.CODELIST_ITEM_LABEL (DESCRIPTION, VALID_FROM, VALID_TO, ITEM_ID, LANGUAGE_ID) VALUES('18 09 059 000 mangler (oprindelsesland) for beregning af sikerhedsstillelse.', TO_TIMESTAMP('2020-01-01 00:00:00', 'YYYY-MM-DD HH24:MI:SS'), null, (SELECT id FROM CODELIST_ITEM CI WHERE ITEM_CODE = 'DK11009' AND CODELIST_ID = (SELECT id FROM codelist WHERE CODELIST_KEY = '10040')), 3);</v>
      </c>
      <c r="F70" t="str">
        <v>INSERT INTO PUBLIC.CODELIST_ITEM_LABEL (DESCRIPTION, VALID_FROM, VALID_TO, ITEM_ID, LANGUAGE_ID) VALUES('Missing Additional Code for Agriculatural Component in sequrity Calculation', TO_TIMESTAMP('2020-01-01 00:00:00', 'YYYY-MM-DD HH24:MI:SS'), null, (SELECT id FROM CODELIST_ITEM CI WHERE ITEM_CODE = 'DK11009' AND CODELIST_ID = (SELECT id FROM codelist WHERE CODELIST_KEY = '10040')), 1);</v>
      </c>
      <c r="G7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70" t="str">
        <v>/*INSERT INTO PUBLIC.CODELIST_ITEM_LABEL (DESCRIPTION, VALID_FROM, VALID_TO, ITEM_ID, LANGUAGE_ID) VALUES('18 09 059 000 mangler (oprindelsesland) for beregning af sikerhedsstillelse.', TO_TIMESTAMP('2020-01-01 00:00:00', 'YYYY-MM-DD HH24:MI:SS'), null, (SELECT id FROM CODELIST_ITEM CI WHERE ITEM_CODE = '' AND CODELIST_ID = (SELECT id FROM codelist WHERE CODELIST_KEY = '')), 3);*/</v>
      </c>
      <c r="I70" t="str">
        <v>/*INSERT INTO PUBLIC.CODELIST_ITEM_LABEL (DESCRIPTION, VALID_FROM, VALID_TO, ITEM_ID, LANGUAGE_ID) VALUES('Missing Additional Code for Agriculatural Component in sequrity Calculation', TO_TIMESTAMP('2020-01-01 00:00:00', 'YYYY-MM-DD HH24:MI:SS'), null, (SELECT id FROM CODELIST_ITEM CI WHERE ITEM_CODE = '' AND CODELIST_ID = (SELECT id FROM codelist WHERE CODELIST_KEY = '')), 1);*/</v>
      </c>
      <c r="J7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70" t="str">
        <v>/*INSERT INTO PUBLIC.CODELIST_ITEM_LABEL (DESCRIPTION, VALID_FROM, VALID_TO, ITEM_ID, LANGUAGE_ID) VALUES('18 09 059 000 mangler (oprindelsesland) for beregning af sikerhedsstillelse.', TO_TIMESTAMP('2020-01-01 00:00:00', 'YYYY-MM-DD HH24:MI:SS'), null, (SELECT id FROM CODELIST_ITEM CI WHERE ITEM_CODE = '' AND CODELIST_ID = (SELECT id FROM codelist WHERE CODELIST_KEY = '10040')), 3);*/</v>
      </c>
      <c r="L70" s="10" t="str">
        <v>/*INSERT INTO PUBLIC.CODELIST_ITEM_LABEL (DESCRIPTION, VALID_FROM, VALID_TO, ITEM_ID, LANGUAGE_ID) VALUES('Missing Additional Code for Agriculatural Component in sequrity Calculation', TO_TIMESTAMP('2020-01-01 00:00:00', 'YYYY-MM-DD HH24:MI:SS'), null, (SELECT id FROM CODELIST_ITEM CI WHERE ITEM_CODE = '' AND CODELIST_ID = (SELECT id FROM codelist WHERE CODELIST_KEY = '10040')), 1);*/</v>
      </c>
      <c r="N70" s="10" t="str">
        <v>INSERT INTO public.codelist_items (itemcode, valid_from, valid_to, codelist_id, extensions_id) VALUES('DK11009', to_timestamp('2020-01-01 00:00:00', 'YYYY-MM-DD HH24:MI:SS'), null, (SELECT id FROM codelists WHERE CODELISTKEY = '10249'), null) ON CONFLICT (codelist_id, itemcode) DO UPDATE SET valid_from=EXCLUDED.valid_from, valid_to=EXCLUDED.valid_to;</v>
      </c>
      <c r="O70" s="10" t="str">
        <v>INSERT INTO PUBLIC.labels_codelist_items (DESCRIPTION, langcode, VALID_FROM, VALID_TO, ITEM_ID) VALUES('18 09 059 000 mangler (oprindelsesland) for beregning af sikerhedsstillelse.', 'DA',TO_TIMESTAMP('2020-01-01 00:00:00', 'YYYY-MM-DD HH24:MI:SS'), null, (SELECT id FROM codelist_items CI WHERE ITEMCODE = 'DK11009' AND CODELIST_ID = (SELECT id FROM codelists WHERE CODELISTKEY = '10249'))) ON CONFLICT (item_id, langcode, valid_to) DO UPDATE SET valid_from=EXCLUDED.valid_from, description=EXCLUDED.description;</v>
      </c>
      <c r="P70" s="10" t="str">
        <v>INSERT INTO PUBLIC.labels_codelist_items (DESCRIPTION, langcode, VALID_FROM, VALID_TO, ITEM_ID) VALUES('Missing Additional Code for Agriculatural Component in sequrity Calculation', 'EN',TO_TIMESTAMP('2020-01-01 00:00:00', 'YYYY-MM-DD HH24:MI:SS'), null, (SELECT id FROM codelist_items CI WHERE ITEMCODE = 'DK11009' AND CODELIST_ID = (SELECT id FROM codelists WHERE CODELISTKEY = '10249'))) ON CONFLICT (item_id, langcode, valid_to) DO UPDATE SET valid_from=EXCLUDED.valid_from, description=EXCLUDED.description;</v>
      </c>
      <c r="Q7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70" s="10" t="str">
        <v>/*INSERT INTO PUBLIC.labels_codelist_items (DESCRIPTION, langcode, VALID_FROM, VALID_TO, ITEM_ID) VALUES('18 09 059 000 mangler (oprindelsesland) for beregning af sikerhedsstillelse.',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70" s="10" t="str">
        <v>/*INSERT INTO PUBLIC.labels_codelist_items (DESCRIPTION, langcode, VALID_FROM, VALID_TO, ITEM_ID) VALUES('Missing Additional Code for Agriculatural Component in sequrity Calculation',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71" spans="1:19" ht="409.5" x14ac:dyDescent="0.25">
      <c r="A71" t="str">
        <v>INSERT INTO public.codelist_item (item_code, uieditable, valid_from, valid_to, codelist_id) VALUES('DK11026', false, to_timestamp('2020-01-01 00:00:00', 'YYYY-MM-DD HH24:MI:SS'), null, (SELECT id FROM codelist WHERE CODELIST_KEY = '10080')) ON CONFLICT (codelist_id, item_code) DO UPDATE SET valid_from=EXCLUDED.valid_from, valid_to=EXCLUDED.valid_to;</v>
      </c>
      <c r="C71" t="str">
        <v>INSERT INTO PUBLIC.CODELIST_ITEM_LABEL (DESCRIPTION, VALID_FROM, VALID_TO, ITEM_ID, LANGUAGE_ID) VALUES('Missing Additional Code', TO_TIMESTAMP('2020-01-01 00:00:00', 'YYYY-MM-DD HH24:MI:SS'), null, (SELECT id FROM CODELIST_ITEM CI WHERE ITEM_CODE = 'DK11026' AND CODELIST_ID = (SELECT id FROM codelist WHERE CODELIST_KEY = '10080')), 1);</v>
      </c>
      <c r="D71" t="str">
        <v>INSERT INTO public.codelist_item (item_code, uieditable, valid_from, valid_to, codelist_id) VALUES('DK11026', false, to_timestamp('2020-01-01 00:00:00', 'YYYY-MM-DD HH24:MI:SS'), null, (SELECT id FROM codelist WHERE CODELIST_KEY = '10040')) ON CONFLICT (codelist_id, item_code) DO UPDATE SET valid_from=EXCLUDED.valid_from, valid_to=EXCLUDED.valid_to;</v>
      </c>
      <c r="E71" t="str">
        <v>INSERT INTO PUBLIC.CODELIST_ITEM_LABEL (DESCRIPTION, VALID_FROM, VALID_TO, ITEM_ID, LANGUAGE_ID) VALUES('Additional code skal angives.', TO_TIMESTAMP('2020-01-01 00:00:00', 'YYYY-MM-DD HH24:MI:SS'), null, (SELECT id FROM CODELIST_ITEM CI WHERE ITEM_CODE = 'DK11026' AND CODELIST_ID = (SELECT id FROM codelist WHERE CODELIST_KEY = '10040')), 3);</v>
      </c>
      <c r="F71" t="str">
        <v>INSERT INTO PUBLIC.CODELIST_ITEM_LABEL (DESCRIPTION, VALID_FROM, VALID_TO, ITEM_ID, LANGUAGE_ID) VALUES('Missing Additional Code', TO_TIMESTAMP('2020-01-01 00:00:00', 'YYYY-MM-DD HH24:MI:SS'), null, (SELECT id FROM CODELIST_ITEM CI WHERE ITEM_CODE = 'DK11026' AND CODELIST_ID = (SELECT id FROM codelist WHERE CODELIST_KEY = '10040')), 1);</v>
      </c>
      <c r="G7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71" t="str">
        <v>/*INSERT INTO PUBLIC.CODELIST_ITEM_LABEL (DESCRIPTION, VALID_FROM, VALID_TO, ITEM_ID, LANGUAGE_ID) VALUES('Additional code skal angives.', TO_TIMESTAMP('2020-01-01 00:00:00', 'YYYY-MM-DD HH24:MI:SS'), null, (SELECT id FROM CODELIST_ITEM CI WHERE ITEM_CODE = '' AND CODELIST_ID = (SELECT id FROM codelist WHERE CODELIST_KEY = '')), 3);*/</v>
      </c>
      <c r="I71" t="str">
        <v>/*INSERT INTO PUBLIC.CODELIST_ITEM_LABEL (DESCRIPTION, VALID_FROM, VALID_TO, ITEM_ID, LANGUAGE_ID) VALUES('Missing Additional Code', TO_TIMESTAMP('2020-01-01 00:00:00', 'YYYY-MM-DD HH24:MI:SS'), null, (SELECT id FROM CODELIST_ITEM CI WHERE ITEM_CODE = '' AND CODELIST_ID = (SELECT id FROM codelist WHERE CODELIST_KEY = '')), 1);*/</v>
      </c>
      <c r="J7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71" t="str">
        <v>/*INSERT INTO PUBLIC.CODELIST_ITEM_LABEL (DESCRIPTION, VALID_FROM, VALID_TO, ITEM_ID, LANGUAGE_ID) VALUES('Additional code skal angives.', TO_TIMESTAMP('2020-01-01 00:00:00', 'YYYY-MM-DD HH24:MI:SS'), null, (SELECT id FROM CODELIST_ITEM CI WHERE ITEM_CODE = '' AND CODELIST_ID = (SELECT id FROM codelist WHERE CODELIST_KEY = '10040')), 3);*/</v>
      </c>
      <c r="L71" s="10" t="str">
        <v>/*INSERT INTO PUBLIC.CODELIST_ITEM_LABEL (DESCRIPTION, VALID_FROM, VALID_TO, ITEM_ID, LANGUAGE_ID) VALUES('Missing Additional Code', TO_TIMESTAMP('2020-01-01 00:00:00', 'YYYY-MM-DD HH24:MI:SS'), null, (SELECT id FROM CODELIST_ITEM CI WHERE ITEM_CODE = '' AND CODELIST_ID = (SELECT id FROM codelist WHERE CODELIST_KEY = '10040')), 1);*/</v>
      </c>
      <c r="N71" s="10" t="str">
        <v>INSERT INTO public.codelist_items (itemcode, valid_from, valid_to, codelist_id, extensions_id) VALUES('DK11026', to_timestamp('2020-01-01 00:00:00', 'YYYY-MM-DD HH24:MI:SS'), null, (SELECT id FROM codelists WHERE CODELISTKEY = '10249'), null) ON CONFLICT (codelist_id, itemcode) DO UPDATE SET valid_from=EXCLUDED.valid_from, valid_to=EXCLUDED.valid_to;</v>
      </c>
      <c r="O71" s="10" t="str">
        <v>INSERT INTO PUBLIC.labels_codelist_items (DESCRIPTION, langcode, VALID_FROM, VALID_TO, ITEM_ID) VALUES('Additional code skal angives.', 'DA',TO_TIMESTAMP('2020-01-01 00:00:00', 'YYYY-MM-DD HH24:MI:SS'), null, (SELECT id FROM codelist_items CI WHERE ITEMCODE = 'DK11026' AND CODELIST_ID = (SELECT id FROM codelists WHERE CODELISTKEY = '10249'))) ON CONFLICT (item_id, langcode, valid_to) DO UPDATE SET valid_from=EXCLUDED.valid_from, description=EXCLUDED.description;</v>
      </c>
      <c r="P71" s="10" t="str">
        <v>INSERT INTO PUBLIC.labels_codelist_items (DESCRIPTION, langcode, VALID_FROM, VALID_TO, ITEM_ID) VALUES('Missing Additional Code', 'EN',TO_TIMESTAMP('2020-01-01 00:00:00', 'YYYY-MM-DD HH24:MI:SS'), null, (SELECT id FROM codelist_items CI WHERE ITEMCODE = 'DK11026' AND CODELIST_ID = (SELECT id FROM codelists WHERE CODELISTKEY = '10249'))) ON CONFLICT (item_id, langcode, valid_to) DO UPDATE SET valid_from=EXCLUDED.valid_from, description=EXCLUDED.description;</v>
      </c>
      <c r="Q7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71" s="10" t="str">
        <v>/*INSERT INTO PUBLIC.labels_codelist_items (DESCRIPTION, langcode, VALID_FROM, VALID_TO, ITEM_ID) VALUES('Additional code skal angives.',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71" s="10" t="str">
        <v>/*INSERT INTO PUBLIC.labels_codelist_items (DESCRIPTION, langcode, VALID_FROM, VALID_TO, ITEM_ID) VALUES('Missing Additional Code',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72" spans="1:19" ht="409.5" x14ac:dyDescent="0.25">
      <c r="A72" t="str">
        <v>/*INSERT INTO public.codelist_item (item_code, uieditable, valid_from, valid_to, codelist_id) VALUES('DK11611', false, to_timestamp('2020-01-01 00:00:00', 'YYYY-MM-DD HH24:MI:SS'), null, (SELECT id FROM codelist WHERE CODELIST_KEY = '')) ON CONFLICT (codelist_id, item_code) DO UPDATE SET valid_from=EXCLUDED.valid_from, valid_to=EXCLUDED.valid_to;*/</v>
      </c>
      <c r="C72" t="str">
        <v>/*INSERT INTO PUBLIC.CODELIST_ITEM_LABEL (DESCRIPTION, VALID_FROM, VALID_TO, ITEM_ID, LANGUAGE_ID) VALUES('Location of Goods'' (16 15 000 000) is mandatory', TO_TIMESTAMP('2020-01-01 00:00:00', 'YYYY-MM-DD HH24:MI:SS'), null, (SELECT id FROM CODELIST_ITEM CI WHERE ITEM_CODE = 'DK11611' AND CODELIST_ID = (SELECT id FROM codelist WHERE CODELIST_KEY = '')), 1);*/</v>
      </c>
      <c r="D72" t="str">
        <v>/*INSERT INTO public.codelist_item (item_code, uieditable, valid_from, valid_to, codelist_id) VALUES('DK11611', false, to_timestamp('2020-01-01 00:00:00', 'YYYY-MM-DD HH24:MI:SS'), null, (SELECT id FROM codelist WHERE CODELIST_KEY = '10040')) ON CONFLICT (codelist_id, item_code) DO UPDATE SET valid_from=EXCLUDED.valid_from, valid_to=EXCLUDED.valid_to;*/</v>
      </c>
      <c r="E72" t="str">
        <v>/*INSERT INTO PUBLIC.CODELIST_ITEM_LABEL (DESCRIPTION, VALID_FROM, VALID_TO, ITEM_ID, LANGUAGE_ID) VALUES('Location of Goods'' (16 15 000 000) er obligatorisk', TO_TIMESTAMP('2020-01-01 00:00:00', 'YYYY-MM-DD HH24:MI:SS'), null, (SELECT id FROM CODELIST_ITEM CI WHERE ITEM_CODE = 'DK11611' AND CODELIST_ID = (SELECT id FROM codelist WHERE CODELIST_KEY = '10040')), 3);*/</v>
      </c>
      <c r="F72" t="str">
        <v>/*INSERT INTO PUBLIC.CODELIST_ITEM_LABEL (DESCRIPTION, VALID_FROM, VALID_TO, ITEM_ID, LANGUAGE_ID) VALUES('Location of Goods'' (16 15 000 000) is mandatory', TO_TIMESTAMP('2020-01-01 00:00:00', 'YYYY-MM-DD HH24:MI:SS'), null, (SELECT id FROM CODELIST_ITEM CI WHERE ITEM_CODE = 'DK11611' AND CODELIST_ID = (SELECT id FROM codelist WHERE CODELIST_KEY = '10040')), 1);*/</v>
      </c>
      <c r="G72" t="str">
        <v>/*INSERT INTO public.codelist_item (item_code, uieditable, valid_from, valid_to, codelist_id) VALUES('DKW11611', false, to_timestamp('2020-01-01 00:00:00', 'YYYY-MM-DD HH24:MI:SS'), null, (SELECT id FROM codelist WHERE CODELIST_KEY = '')) ON CONFLICT (codelist_id, item_code) DO UPDATE SET valid_from=EXCLUDED.valid_from, valid_to=EXCLUDED.valid_to;*/</v>
      </c>
      <c r="H72" t="str">
        <v>/*INSERT INTO PUBLIC.CODELIST_ITEM_LABEL (DESCRIPTION, VALID_FROM, VALID_TO, ITEM_ID, LANGUAGE_ID) VALUES('Location of Goods'' (16 15 000 000) er obligatorisk', TO_TIMESTAMP('2020-01-01 00:00:00', 'YYYY-MM-DD HH24:MI:SS'), null, (SELECT id FROM CODELIST_ITEM CI WHERE ITEM_CODE = 'DKW11611' AND CODELIST_ID = (SELECT id FROM codelist WHERE CODELIST_KEY = '')), 3);*/</v>
      </c>
      <c r="I72" t="str">
        <v>/*INSERT INTO PUBLIC.CODELIST_ITEM_LABEL (DESCRIPTION, VALID_FROM, VALID_TO, ITEM_ID, LANGUAGE_ID) VALUES('Location of Goods'' (16 15 000 000) is mandatory', TO_TIMESTAMP('2020-01-01 00:00:00', 'YYYY-MM-DD HH24:MI:SS'), null, (SELECT id FROM CODELIST_ITEM CI WHERE ITEM_CODE = 'DKW11611' AND CODELIST_ID = (SELECT id FROM codelist WHERE CODELIST_KEY = '')), 1);*/</v>
      </c>
      <c r="J72" t="str">
        <v>/*INSERT INTO public.codelist_item (item_code, uieditable, valid_from, valid_to, codelist_id) VALUES('DKW11611', false, to_timestamp('2020-01-01 00:00:00', 'YYYY-MM-DD HH24:MI:SS'), null, (SELECT id FROM codelist WHERE CODELIST_KEY = '10040')) ON CONFLICT (codelist_id, item_code) DO UPDATE SET valid_from=EXCLUDED.valid_from, valid_to=EXCLUDED.valid_to;*/</v>
      </c>
      <c r="K72" t="str">
        <v>/*INSERT INTO PUBLIC.CODELIST_ITEM_LABEL (DESCRIPTION, VALID_FROM, VALID_TO, ITEM_ID, LANGUAGE_ID) VALUES('Location of Goods'' (16 15 000 000) er obligatorisk', TO_TIMESTAMP('2020-01-01 00:00:00', 'YYYY-MM-DD HH24:MI:SS'), null, (SELECT id FROM CODELIST_ITEM CI WHERE ITEM_CODE = 'DKW11611' AND CODELIST_ID = (SELECT id FROM codelist WHERE CODELIST_KEY = '10040')), 3);*/</v>
      </c>
      <c r="L72" s="10" t="str">
        <v>/*INSERT INTO PUBLIC.CODELIST_ITEM_LABEL (DESCRIPTION, VALID_FROM, VALID_TO, ITEM_ID, LANGUAGE_ID) VALUES('Location of Goods'' (16 15 000 000) is mandatory', TO_TIMESTAMP('2020-01-01 00:00:00', 'YYYY-MM-DD HH24:MI:SS'), null, (SELECT id FROM CODELIST_ITEM CI WHERE ITEM_CODE = 'DKW11611' AND CODELIST_ID = (SELECT id FROM codelist WHERE CODELIST_KEY = '10040')), 1);*/</v>
      </c>
      <c r="N72" s="10" t="str">
        <v>/*INSERT INTO public.codelist_items (itemcode, valid_from, valid_to, codelist_id, extensions_id) VALUES('DK11611', to_timestamp('2020-01-01 00:00:00', 'YYYY-MM-DD HH24:MI:SS'), null, (SELECT id FROM codelists WHERE CODELISTKEY = '10249'), null) ON CONFLICT (codelist_id, itemcode) DO UPDATE SET valid_from=EXCLUDED.valid_from, valid_to=EXCLUDED.valid_to;*/</v>
      </c>
      <c r="O72" s="10" t="str">
        <v>/*INSERT INTO PUBLIC.labels_codelist_items (DESCRIPTION, langcode, VALID_FROM, VALID_TO, ITEM_ID) VALUES('Location of Goods'' (16 15 000 000) er obligatorisk', 'DA',TO_TIMESTAMP('2020-01-01 00:00:00', 'YYYY-MM-DD HH24:MI:SS'), null, (SELECT id FROM codelist_items CI WHERE ITEMCODE = 'DK11611' AND CODELIST_ID = (SELECT id FROM codelists WHERE CODELISTKEY = '10249'))) ON CONFLICT (item_id, langcode, valid_to) DO UPDATE SET valid_from=EXCLUDED.valid_from, description=EXCLUDED.description;*/</v>
      </c>
      <c r="P72" s="10" t="str">
        <v>/*INSERT INTO PUBLIC.labels_codelist_items (DESCRIPTION, langcode, VALID_FROM, VALID_TO, ITEM_ID) VALUES('Location of Goods'' (16 15 000 000) is mandatory', 'EN',TO_TIMESTAMP('2020-01-01 00:00:00', 'YYYY-MM-DD HH24:MI:SS'), null, (SELECT id FROM codelist_items CI WHERE ITEMCODE = 'DK11611' AND CODELIST_ID = (SELECT id FROM codelists WHERE CODELISTKEY = '10249'))) ON CONFLICT (item_id, langcode, valid_to) DO UPDATE SET valid_from=EXCLUDED.valid_from, description=EXCLUDED.description;*/</v>
      </c>
      <c r="Q72" s="10" t="str">
        <v>/*INSERT INTO public.codelist_items (itemcode, valid_from, valid_to, codelist_id, extensions_id) VALUES('DKW11611', to_timestamp('2020-01-01 00:00:00', 'YYYY-MM-DD HH24:MI:SS'), null, (SELECT id FROM codelists WHERE CODELISTKEY = '10249'), null) ON CONFLICT (codelist_id, itemcode) DO UPDATE SET valid_from=EXCLUDED.valid_from, valid_to=EXCLUDED.valid_to;*/</v>
      </c>
      <c r="R72" s="10" t="str">
        <v>/*INSERT INTO PUBLIC.labels_codelist_items (DESCRIPTION, langcode, VALID_FROM, VALID_TO, ITEM_ID) VALUES('Location of Goods'' (16 15 000 000) er obligatorisk', 'DA',TO_TIMESTAMP('2020-01-01 00:00:00', 'YYYY-MM-DD HH24:MI:SS'), null, (SELECT id FROM codelist_items CI WHERE ITEMCODE = 'DKW11611' AND CODELIST_ID = (SELECT id FROM codelists WHERE CODELISTKEY = '10249'))) ON CONFLICT (item_id, langcode, valid_to) DO UPDATE SET valid_from=EXCLUDED.valid_from, description=EXCLUDED.description;*/</v>
      </c>
      <c r="S72" s="10" t="str">
        <v>/*INSERT INTO PUBLIC.labels_codelist_items (DESCRIPTION, langcode, VALID_FROM, VALID_TO, ITEM_ID) VALUES('Location of Goods'' (16 15 000 000) is mandatory', 'EN',TO_TIMESTAMP('2020-01-01 00:00:00', 'YYYY-MM-DD HH24:MI:SS'), null, (SELECT id FROM codelist_items CI WHERE ITEMCODE = 'DKW11611' AND CODELIST_ID = (SELECT id FROM codelists WHERE CODELISTKEY = '10249'))) ON CONFLICT (item_id, langcode, valid_to) DO UPDATE SET valid_from=EXCLUDED.valid_from, description=EXCLUDED.description;*/</v>
      </c>
    </row>
    <row r="73" spans="1:19" ht="409.5" x14ac:dyDescent="0.25">
      <c r="A73" t="str">
        <v>/*INSERT INTO public.codelist_item (item_code, uieditable, valid_from, valid_to, codelist_id) VALUES('DK11612', false, to_timestamp('2020-01-01 00:00:00', 'YYYY-MM-DD HH24:MI:SS'), null, (SELECT id FROM codelist WHERE CODELIST_KEY = '')) ON CONFLICT (codelist_id, item_code) DO UPDATE SET valid_from=EXCLUDED.valid_from, valid_to=EXCLUDED.valid_to;*/</v>
      </c>
      <c r="C73" t="str">
        <v>/*INSERT INTO PUBLIC.CODELIST_ITEM_LABEL (DESCRIPTION, VALID_FROM, VALID_TO, ITEM_ID, LANGUAGE_ID) VALUES('Location of Goods - Type of Location'' (16 15 045 000) is mandatory', TO_TIMESTAMP('2020-01-01 00:00:00', 'YYYY-MM-DD HH24:MI:SS'), null, (SELECT id FROM CODELIST_ITEM CI WHERE ITEM_CODE = 'DK11612' AND CODELIST_ID = (SELECT id FROM codelist WHERE CODELIST_KEY = '')), 1);*/</v>
      </c>
      <c r="D73" t="str">
        <v>/*INSERT INTO public.codelist_item (item_code, uieditable, valid_from, valid_to, codelist_id) VALUES('DK11612', false, to_timestamp('2020-01-01 00:00:00', 'YYYY-MM-DD HH24:MI:SS'), null, (SELECT id FROM codelist WHERE CODELIST_KEY = '10040')) ON CONFLICT (codelist_id, item_code) DO UPDATE SET valid_from=EXCLUDED.valid_from, valid_to=EXCLUDED.valid_to;*/</v>
      </c>
      <c r="E73" t="str">
        <v>/*INSERT INTO PUBLIC.CODELIST_ITEM_LABEL (DESCRIPTION, VALID_FROM, VALID_TO, ITEM_ID, LANGUAGE_ID) VALUES('Location of Goods - Type of Location'' (16 15 045 000) er obligatorisk', TO_TIMESTAMP('2020-01-01 00:00:00', 'YYYY-MM-DD HH24:MI:SS'), null, (SELECT id FROM CODELIST_ITEM CI WHERE ITEM_CODE = 'DK11612' AND CODELIST_ID = (SELECT id FROM codelist WHERE CODELIST_KEY = '10040')), 3);*/</v>
      </c>
      <c r="F73" t="str">
        <v>/*INSERT INTO PUBLIC.CODELIST_ITEM_LABEL (DESCRIPTION, VALID_FROM, VALID_TO, ITEM_ID, LANGUAGE_ID) VALUES('Location of Goods - Type of Location'' (16 15 045 000) is mandatory', TO_TIMESTAMP('2020-01-01 00:00:00', 'YYYY-MM-DD HH24:MI:SS'), null, (SELECT id FROM CODELIST_ITEM CI WHERE ITEM_CODE = 'DK11612' AND CODELIST_ID = (SELECT id FROM codelist WHERE CODELIST_KEY = '10040')), 1);*/</v>
      </c>
      <c r="G73" t="str">
        <v>/*INSERT INTO public.codelist_item (item_code, uieditable, valid_from, valid_to, codelist_id) VALUES('DKW11612', false, to_timestamp('2020-01-01 00:00:00', 'YYYY-MM-DD HH24:MI:SS'), null, (SELECT id FROM codelist WHERE CODELIST_KEY = '')) ON CONFLICT (codelist_id, item_code) DO UPDATE SET valid_from=EXCLUDED.valid_from, valid_to=EXCLUDED.valid_to;*/</v>
      </c>
      <c r="H73" t="str">
        <v>/*INSERT INTO PUBLIC.CODELIST_ITEM_LABEL (DESCRIPTION, VALID_FROM, VALID_TO, ITEM_ID, LANGUAGE_ID) VALUES('Location of Goods - Type of Location'' (16 15 045 000) er obligatorisk', TO_TIMESTAMP('2020-01-01 00:00:00', 'YYYY-MM-DD HH24:MI:SS'), null, (SELECT id FROM CODELIST_ITEM CI WHERE ITEM_CODE = 'DKW11612' AND CODELIST_ID = (SELECT id FROM codelist WHERE CODELIST_KEY = '')), 3);*/</v>
      </c>
      <c r="I73" t="str">
        <v>/*INSERT INTO PUBLIC.CODELIST_ITEM_LABEL (DESCRIPTION, VALID_FROM, VALID_TO, ITEM_ID, LANGUAGE_ID) VALUES('Location of Goods - Type of Location'' (16 15 045 000) is mandatory', TO_TIMESTAMP('2020-01-01 00:00:00', 'YYYY-MM-DD HH24:MI:SS'), null, (SELECT id FROM CODELIST_ITEM CI WHERE ITEM_CODE = 'DKW11612' AND CODELIST_ID = (SELECT id FROM codelist WHERE CODELIST_KEY = '')), 1);*/</v>
      </c>
      <c r="J73" t="str">
        <v>/*INSERT INTO public.codelist_item (item_code, uieditable, valid_from, valid_to, codelist_id) VALUES('DKW11612', false, to_timestamp('2020-01-01 00:00:00', 'YYYY-MM-DD HH24:MI:SS'), null, (SELECT id FROM codelist WHERE CODELIST_KEY = '10040')) ON CONFLICT (codelist_id, item_code) DO UPDATE SET valid_from=EXCLUDED.valid_from, valid_to=EXCLUDED.valid_to;*/</v>
      </c>
      <c r="K73" t="str">
        <v>/*INSERT INTO PUBLIC.CODELIST_ITEM_LABEL (DESCRIPTION, VALID_FROM, VALID_TO, ITEM_ID, LANGUAGE_ID) VALUES('Location of Goods - Type of Location'' (16 15 045 000) er obligatorisk', TO_TIMESTAMP('2020-01-01 00:00:00', 'YYYY-MM-DD HH24:MI:SS'), null, (SELECT id FROM CODELIST_ITEM CI WHERE ITEM_CODE = 'DKW11612' AND CODELIST_ID = (SELECT id FROM codelist WHERE CODELIST_KEY = '10040')), 3);*/</v>
      </c>
      <c r="L73" s="10" t="str">
        <v>/*INSERT INTO PUBLIC.CODELIST_ITEM_LABEL (DESCRIPTION, VALID_FROM, VALID_TO, ITEM_ID, LANGUAGE_ID) VALUES('Location of Goods - Type of Location'' (16 15 045 000) is mandatory', TO_TIMESTAMP('2020-01-01 00:00:00', 'YYYY-MM-DD HH24:MI:SS'), null, (SELECT id FROM CODELIST_ITEM CI WHERE ITEM_CODE = 'DKW11612' AND CODELIST_ID = (SELECT id FROM codelist WHERE CODELIST_KEY = '10040')), 1);*/</v>
      </c>
      <c r="N73" s="10" t="str">
        <v>/*INSERT INTO public.codelist_items (itemcode, valid_from, valid_to, codelist_id, extensions_id) VALUES('DK11612', to_timestamp('2020-01-01 00:00:00', 'YYYY-MM-DD HH24:MI:SS'), null, (SELECT id FROM codelists WHERE CODELISTKEY = '10249'), null) ON CONFLICT (codelist_id, itemcode) DO UPDATE SET valid_from=EXCLUDED.valid_from, valid_to=EXCLUDED.valid_to;*/</v>
      </c>
      <c r="O73" s="10" t="str">
        <v>/*INSERT INTO PUBLIC.labels_codelist_items (DESCRIPTION, langcode, VALID_FROM, VALID_TO, ITEM_ID) VALUES('Location of Goods - Type of Location'' (16 15 045 000) er obligatorisk', 'DA',TO_TIMESTAMP('2020-01-01 00:00:00', 'YYYY-MM-DD HH24:MI:SS'), null, (SELECT id FROM codelist_items CI WHERE ITEMCODE = 'DK11612' AND CODELIST_ID = (SELECT id FROM codelists WHERE CODELISTKEY = '10249'))) ON CONFLICT (item_id, langcode, valid_to) DO UPDATE SET valid_from=EXCLUDED.valid_from, description=EXCLUDED.description;*/</v>
      </c>
      <c r="P73" s="10" t="str">
        <v>/*INSERT INTO PUBLIC.labels_codelist_items (DESCRIPTION, langcode, VALID_FROM, VALID_TO, ITEM_ID) VALUES('Location of Goods - Type of Location'' (16 15 045 000) is mandatory', 'EN',TO_TIMESTAMP('2020-01-01 00:00:00', 'YYYY-MM-DD HH24:MI:SS'), null, (SELECT id FROM codelist_items CI WHERE ITEMCODE = 'DK11612' AND CODELIST_ID = (SELECT id FROM codelists WHERE CODELISTKEY = '10249'))) ON CONFLICT (item_id, langcode, valid_to) DO UPDATE SET valid_from=EXCLUDED.valid_from, description=EXCLUDED.description;*/</v>
      </c>
      <c r="Q73" s="10" t="str">
        <v>/*INSERT INTO public.codelist_items (itemcode, valid_from, valid_to, codelist_id, extensions_id) VALUES('DKW11612', to_timestamp('2020-01-01 00:00:00', 'YYYY-MM-DD HH24:MI:SS'), null, (SELECT id FROM codelists WHERE CODELISTKEY = '10249'), null) ON CONFLICT (codelist_id, itemcode) DO UPDATE SET valid_from=EXCLUDED.valid_from, valid_to=EXCLUDED.valid_to;*/</v>
      </c>
      <c r="R73" s="10" t="str">
        <v>/*INSERT INTO PUBLIC.labels_codelist_items (DESCRIPTION, langcode, VALID_FROM, VALID_TO, ITEM_ID) VALUES('Location of Goods - Type of Location'' (16 15 045 000) er obligatorisk', 'DA',TO_TIMESTAMP('2020-01-01 00:00:00', 'YYYY-MM-DD HH24:MI:SS'), null, (SELECT id FROM codelist_items CI WHERE ITEMCODE = 'DKW11612' AND CODELIST_ID = (SELECT id FROM codelists WHERE CODELISTKEY = '10249'))) ON CONFLICT (item_id, langcode, valid_to) DO UPDATE SET valid_from=EXCLUDED.valid_from, description=EXCLUDED.description;*/</v>
      </c>
      <c r="S73" s="10" t="str">
        <v>/*INSERT INTO PUBLIC.labels_codelist_items (DESCRIPTION, langcode, VALID_FROM, VALID_TO, ITEM_ID) VALUES('Location of Goods - Type of Location'' (16 15 045 000) is mandatory', 'EN',TO_TIMESTAMP('2020-01-01 00:00:00', 'YYYY-MM-DD HH24:MI:SS'), null, (SELECT id FROM codelist_items CI WHERE ITEMCODE = 'DKW11612' AND CODELIST_ID = (SELECT id FROM codelists WHERE CODELISTKEY = '10249'))) ON CONFLICT (item_id, langcode, valid_to) DO UPDATE SET valid_from=EXCLUDED.valid_from, description=EXCLUDED.description;*/</v>
      </c>
    </row>
    <row r="74" spans="1:19" ht="409.5" x14ac:dyDescent="0.25">
      <c r="A74" t="str">
        <v>/*INSERT INTO public.codelist_item (item_code, uieditable, valid_from, valid_to, codelist_id) VALUES('DK11613', false, to_timestamp('2020-01-01 00:00:00', 'YYYY-MM-DD HH24:MI:SS'), null, (SELECT id FROM codelist WHERE CODELIST_KEY = '')) ON CONFLICT (codelist_id, item_code) DO UPDATE SET valid_from=EXCLUDED.valid_from, valid_to=EXCLUDED.valid_to;*/</v>
      </c>
      <c r="C74" t="str">
        <v>/*INSERT INTO PUBLIC.CODELIST_ITEM_LABEL (DESCRIPTION, VALID_FROM, VALID_TO, ITEM_ID, LANGUAGE_ID) VALUES('Location of Goods - Qualifier of Identification'' (16 15 046 000) is mandatory', TO_TIMESTAMP('2020-01-01 00:00:00', 'YYYY-MM-DD HH24:MI:SS'), null, (SELECT id FROM CODELIST_ITEM CI WHERE ITEM_CODE = 'DK11613' AND CODELIST_ID = (SELECT id FROM codelist WHERE CODELIST_KEY = '')), 1);*/</v>
      </c>
      <c r="D74" t="str">
        <v>/*INSERT INTO public.codelist_item (item_code, uieditable, valid_from, valid_to, codelist_id) VALUES('DK11613', false, to_timestamp('2020-01-01 00:00:00', 'YYYY-MM-DD HH24:MI:SS'), null, (SELECT id FROM codelist WHERE CODELIST_KEY = '10040')) ON CONFLICT (codelist_id, item_code) DO UPDATE SET valid_from=EXCLUDED.valid_from, valid_to=EXCLUDED.valid_to;*/</v>
      </c>
      <c r="E74" t="str">
        <v>/*INSERT INTO PUBLIC.CODELIST_ITEM_LABEL (DESCRIPTION, VALID_FROM, VALID_TO, ITEM_ID, LANGUAGE_ID) VALUES('Location of Goods - Qualifier of Identification'' (16 15 046 000) er obligatorisk', TO_TIMESTAMP('2020-01-01 00:00:00', 'YYYY-MM-DD HH24:MI:SS'), null, (SELECT id FROM CODELIST_ITEM CI WHERE ITEM_CODE = 'DK11613' AND CODELIST_ID = (SELECT id FROM codelist WHERE CODELIST_KEY = '10040')), 3);*/</v>
      </c>
      <c r="F74" t="str">
        <v>/*INSERT INTO PUBLIC.CODELIST_ITEM_LABEL (DESCRIPTION, VALID_FROM, VALID_TO, ITEM_ID, LANGUAGE_ID) VALUES('Location of Goods - Qualifier of Identification'' (16 15 046 000) is mandatory', TO_TIMESTAMP('2020-01-01 00:00:00', 'YYYY-MM-DD HH24:MI:SS'), null, (SELECT id FROM CODELIST_ITEM CI WHERE ITEM_CODE = 'DK11613' AND CODELIST_ID = (SELECT id FROM codelist WHERE CODELIST_KEY = '10040')), 1);*/</v>
      </c>
      <c r="G74" t="str">
        <v>/*INSERT INTO public.codelist_item (item_code, uieditable, valid_from, valid_to, codelist_id) VALUES('DKW11613', false, to_timestamp('2020-01-01 00:00:00', 'YYYY-MM-DD HH24:MI:SS'), null, (SELECT id FROM codelist WHERE CODELIST_KEY = '')) ON CONFLICT (codelist_id, item_code) DO UPDATE SET valid_from=EXCLUDED.valid_from, valid_to=EXCLUDED.valid_to;*/</v>
      </c>
      <c r="H74" t="str">
        <v>/*INSERT INTO PUBLIC.CODELIST_ITEM_LABEL (DESCRIPTION, VALID_FROM, VALID_TO, ITEM_ID, LANGUAGE_ID) VALUES('Location of Goods - Qualifier of Identification'' (16 15 046 000) er obligatorisk', TO_TIMESTAMP('2020-01-01 00:00:00', 'YYYY-MM-DD HH24:MI:SS'), null, (SELECT id FROM CODELIST_ITEM CI WHERE ITEM_CODE = 'DKW11613' AND CODELIST_ID = (SELECT id FROM codelist WHERE CODELIST_KEY = '')), 3);*/</v>
      </c>
      <c r="I74" t="str">
        <v>/*INSERT INTO PUBLIC.CODELIST_ITEM_LABEL (DESCRIPTION, VALID_FROM, VALID_TO, ITEM_ID, LANGUAGE_ID) VALUES('Location of Goods - Qualifier of Identification'' (16 15 046 000) is mandatory', TO_TIMESTAMP('2020-01-01 00:00:00', 'YYYY-MM-DD HH24:MI:SS'), null, (SELECT id FROM CODELIST_ITEM CI WHERE ITEM_CODE = 'DKW11613' AND CODELIST_ID = (SELECT id FROM codelist WHERE CODELIST_KEY = '')), 1);*/</v>
      </c>
      <c r="J74" t="str">
        <v>/*INSERT INTO public.codelist_item (item_code, uieditable, valid_from, valid_to, codelist_id) VALUES('DKW11613', false, to_timestamp('2020-01-01 00:00:00', 'YYYY-MM-DD HH24:MI:SS'), null, (SELECT id FROM codelist WHERE CODELIST_KEY = '10040')) ON CONFLICT (codelist_id, item_code) DO UPDATE SET valid_from=EXCLUDED.valid_from, valid_to=EXCLUDED.valid_to;*/</v>
      </c>
      <c r="K74" t="str">
        <v>/*INSERT INTO PUBLIC.CODELIST_ITEM_LABEL (DESCRIPTION, VALID_FROM, VALID_TO, ITEM_ID, LANGUAGE_ID) VALUES('Location of Goods - Qualifier of Identification'' (16 15 046 000) er obligatorisk', TO_TIMESTAMP('2020-01-01 00:00:00', 'YYYY-MM-DD HH24:MI:SS'), null, (SELECT id FROM CODELIST_ITEM CI WHERE ITEM_CODE = 'DKW11613' AND CODELIST_ID = (SELECT id FROM codelist WHERE CODELIST_KEY = '10040')), 3);*/</v>
      </c>
      <c r="L74" s="10" t="str">
        <v>/*INSERT INTO PUBLIC.CODELIST_ITEM_LABEL (DESCRIPTION, VALID_FROM, VALID_TO, ITEM_ID, LANGUAGE_ID) VALUES('Location of Goods - Qualifier of Identification'' (16 15 046 000) is mandatory', TO_TIMESTAMP('2020-01-01 00:00:00', 'YYYY-MM-DD HH24:MI:SS'), null, (SELECT id FROM CODELIST_ITEM CI WHERE ITEM_CODE = 'DKW11613' AND CODELIST_ID = (SELECT id FROM codelist WHERE CODELIST_KEY = '10040')), 1);*/</v>
      </c>
      <c r="N74" s="10" t="str">
        <v>/*INSERT INTO public.codelist_items (itemcode, valid_from, valid_to, codelist_id, extensions_id) VALUES('DK11613', to_timestamp('2020-01-01 00:00:00', 'YYYY-MM-DD HH24:MI:SS'), null, (SELECT id FROM codelists WHERE CODELISTKEY = '10249'), null) ON CONFLICT (codelist_id, itemcode) DO UPDATE SET valid_from=EXCLUDED.valid_from, valid_to=EXCLUDED.valid_to;*/</v>
      </c>
      <c r="O74" s="10" t="str">
        <v>/*INSERT INTO PUBLIC.labels_codelist_items (DESCRIPTION, langcode, VALID_FROM, VALID_TO, ITEM_ID) VALUES('Location of Goods - Qualifier of Identification'' (16 15 046 000) er obligatorisk', 'DA',TO_TIMESTAMP('2020-01-01 00:00:00', 'YYYY-MM-DD HH24:MI:SS'), null, (SELECT id FROM codelist_items CI WHERE ITEMCODE = 'DK11613' AND CODELIST_ID = (SELECT id FROM codelists WHERE CODELISTKEY = '10249'))) ON CONFLICT (item_id, langcode, valid_to) DO UPDATE SET valid_from=EXCLUDED.valid_from, description=EXCLUDED.description;*/</v>
      </c>
      <c r="P74" s="10" t="str">
        <v>/*INSERT INTO PUBLIC.labels_codelist_items (DESCRIPTION, langcode, VALID_FROM, VALID_TO, ITEM_ID) VALUES('Location of Goods - Qualifier of Identification'' (16 15 046 000) is mandatory', 'EN',TO_TIMESTAMP('2020-01-01 00:00:00', 'YYYY-MM-DD HH24:MI:SS'), null, (SELECT id FROM codelist_items CI WHERE ITEMCODE = 'DK11613' AND CODELIST_ID = (SELECT id FROM codelists WHERE CODELISTKEY = '10249'))) ON CONFLICT (item_id, langcode, valid_to) DO UPDATE SET valid_from=EXCLUDED.valid_from, description=EXCLUDED.description;*/</v>
      </c>
      <c r="Q74" s="10" t="str">
        <v>/*INSERT INTO public.codelist_items (itemcode, valid_from, valid_to, codelist_id, extensions_id) VALUES('DKW11613', to_timestamp('2020-01-01 00:00:00', 'YYYY-MM-DD HH24:MI:SS'), null, (SELECT id FROM codelists WHERE CODELISTKEY = '10249'), null) ON CONFLICT (codelist_id, itemcode) DO UPDATE SET valid_from=EXCLUDED.valid_from, valid_to=EXCLUDED.valid_to;*/</v>
      </c>
      <c r="R74" s="10" t="str">
        <v>/*INSERT INTO PUBLIC.labels_codelist_items (DESCRIPTION, langcode, VALID_FROM, VALID_TO, ITEM_ID) VALUES('Location of Goods - Qualifier of Identification'' (16 15 046 000) er obligatorisk', 'DA',TO_TIMESTAMP('2020-01-01 00:00:00', 'YYYY-MM-DD HH24:MI:SS'), null, (SELECT id FROM codelist_items CI WHERE ITEMCODE = 'DKW11613' AND CODELIST_ID = (SELECT id FROM codelists WHERE CODELISTKEY = '10249'))) ON CONFLICT (item_id, langcode, valid_to) DO UPDATE SET valid_from=EXCLUDED.valid_from, description=EXCLUDED.description;*/</v>
      </c>
      <c r="S74" s="10" t="str">
        <v>/*INSERT INTO PUBLIC.labels_codelist_items (DESCRIPTION, langcode, VALID_FROM, VALID_TO, ITEM_ID) VALUES('Location of Goods - Qualifier of Identification'' (16 15 046 000) is mandatory', 'EN',TO_TIMESTAMP('2020-01-01 00:00:00', 'YYYY-MM-DD HH24:MI:SS'), null, (SELECT id FROM codelist_items CI WHERE ITEMCODE = 'DKW11613' AND CODELIST_ID = (SELECT id FROM codelists WHERE CODELISTKEY = '10249'))) ON CONFLICT (item_id, langcode, valid_to) DO UPDATE SET valid_from=EXCLUDED.valid_from, description=EXCLUDED.description;*/</v>
      </c>
    </row>
    <row r="75" spans="1:19" ht="409.5" x14ac:dyDescent="0.25">
      <c r="A75" t="str">
        <v>INSERT INTO public.codelist_item (item_code, uieditable, valid_from, valid_to, codelist_id) VALUES('DK4042', false, to_timestamp('2020-01-01 00:00:00', 'YYYY-MM-DD HH24:MI:SS'), null, (SELECT id FROM codelist WHERE CODELIST_KEY = '10080')) ON CONFLICT (codelist_id, item_code) DO UPDATE SET valid_from=EXCLUDED.valid_from, valid_to=EXCLUDED.valid_to;</v>
      </c>
      <c r="C75" t="str">
        <v>INSERT INTO PUBLIC.CODELIST_ITEM_LABEL (DESCRIPTION, VALID_FROM, VALID_TO, ITEM_ID, LANGUAGE_ID) VALUES('It is not possible to ammend MRN/  SubmitterReferenceNumber/LRN', TO_TIMESTAMP('2020-01-01 00:00:00', 'YYYY-MM-DD HH24:MI:SS'), null, (SELECT id FROM CODELIST_ITEM CI WHERE ITEM_CODE = 'DK4042' AND CODELIST_ID = (SELECT id FROM codelist WHERE CODELIST_KEY = '10080')), 1);</v>
      </c>
      <c r="D75" t="str">
        <v>INSERT INTO public.codelist_item (item_code, uieditable, valid_from, valid_to, codelist_id) VALUES('DK4042', false, to_timestamp('2020-01-01 00:00:00', 'YYYY-MM-DD HH24:MI:SS'), null, (SELECT id FROM codelist WHERE CODELIST_KEY = '10040')) ON CONFLICT (codelist_id, item_code) DO UPDATE SET valid_from=EXCLUDED.valid_from, valid_to=EXCLUDED.valid_to;</v>
      </c>
      <c r="E75" t="str">
        <v>INSERT INTO PUBLIC.CODELIST_ITEM_LABEL (DESCRIPTION, VALID_FROM, VALID_TO, ITEM_ID, LANGUAGE_ID) VALUES('Det er ikke muligt at ændre MRN eller SubmitterReferenceNumber/LRN', TO_TIMESTAMP('2020-01-01 00:00:00', 'YYYY-MM-DD HH24:MI:SS'), null, (SELECT id FROM CODELIST_ITEM CI WHERE ITEM_CODE = 'DK4042' AND CODELIST_ID = (SELECT id FROM codelist WHERE CODELIST_KEY = '10040')), 3);</v>
      </c>
      <c r="F75" t="str">
        <v>INSERT INTO PUBLIC.CODELIST_ITEM_LABEL (DESCRIPTION, VALID_FROM, VALID_TO, ITEM_ID, LANGUAGE_ID) VALUES('It is not possible to ammend MRN/  SubmitterReferenceNumber/LRN', TO_TIMESTAMP('2020-01-01 00:00:00', 'YYYY-MM-DD HH24:MI:SS'), null, (SELECT id FROM CODELIST_ITEM CI WHERE ITEM_CODE = 'DK4042' AND CODELIST_ID = (SELECT id FROM codelist WHERE CODELIST_KEY = '10040')), 1);</v>
      </c>
      <c r="G7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75" t="str">
        <v>/*INSERT INTO PUBLIC.CODELIST_ITEM_LABEL (DESCRIPTION, VALID_FROM, VALID_TO, ITEM_ID, LANGUAGE_ID) VALUES('Det er ikke muligt at ændre MRN eller SubmitterReferenceNumber/LRN', TO_TIMESTAMP('2020-01-01 00:00:00', 'YYYY-MM-DD HH24:MI:SS'), null, (SELECT id FROM CODELIST_ITEM CI WHERE ITEM_CODE = '' AND CODELIST_ID = (SELECT id FROM codelist WHERE CODELIST_KEY = '')), 3);*/</v>
      </c>
      <c r="I75" t="str">
        <v>/*INSERT INTO PUBLIC.CODELIST_ITEM_LABEL (DESCRIPTION, VALID_FROM, VALID_TO, ITEM_ID, LANGUAGE_ID) VALUES('It is not possible to ammend MRN/  SubmitterReferenceNumber/LRN', TO_TIMESTAMP('2020-01-01 00:00:00', 'YYYY-MM-DD HH24:MI:SS'), null, (SELECT id FROM CODELIST_ITEM CI WHERE ITEM_CODE = '' AND CODELIST_ID = (SELECT id FROM codelist WHERE CODELIST_KEY = '')), 1);*/</v>
      </c>
      <c r="J7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75" t="str">
        <v>/*INSERT INTO PUBLIC.CODELIST_ITEM_LABEL (DESCRIPTION, VALID_FROM, VALID_TO, ITEM_ID, LANGUAGE_ID) VALUES('Det er ikke muligt at ændre MRN eller SubmitterReferenceNumber/LRN', TO_TIMESTAMP('2020-01-01 00:00:00', 'YYYY-MM-DD HH24:MI:SS'), null, (SELECT id FROM CODELIST_ITEM CI WHERE ITEM_CODE = '' AND CODELIST_ID = (SELECT id FROM codelist WHERE CODELIST_KEY = '10040')), 3);*/</v>
      </c>
      <c r="L75" s="10" t="str">
        <v>/*INSERT INTO PUBLIC.CODELIST_ITEM_LABEL (DESCRIPTION, VALID_FROM, VALID_TO, ITEM_ID, LANGUAGE_ID) VALUES('It is not possible to ammend MRN/  SubmitterReferenceNumber/LRN', TO_TIMESTAMP('2020-01-01 00:00:00', 'YYYY-MM-DD HH24:MI:SS'), null, (SELECT id FROM CODELIST_ITEM CI WHERE ITEM_CODE = '' AND CODELIST_ID = (SELECT id FROM codelist WHERE CODELIST_KEY = '10040')), 1);*/</v>
      </c>
      <c r="N75" s="10" t="str">
        <v>INSERT INTO public.codelist_items (itemcode, valid_from, valid_to, codelist_id, extensions_id) VALUES('DK4042', to_timestamp('2020-01-01 00:00:00', 'YYYY-MM-DD HH24:MI:SS'), null, (SELECT id FROM codelists WHERE CODELISTKEY = '10249'), null) ON CONFLICT (codelist_id, itemcode) DO UPDATE SET valid_from=EXCLUDED.valid_from, valid_to=EXCLUDED.valid_to;</v>
      </c>
      <c r="O75" s="10" t="str">
        <v>INSERT INTO PUBLIC.labels_codelist_items (DESCRIPTION, langcode, VALID_FROM, VALID_TO, ITEM_ID) VALUES('Det er ikke muligt at ændre MRN eller SubmitterReferenceNumber/LRN', 'DA',TO_TIMESTAMP('2020-01-01 00:00:00', 'YYYY-MM-DD HH24:MI:SS'), null, (SELECT id FROM codelist_items CI WHERE ITEMCODE = 'DK4042' AND CODELIST_ID = (SELECT id FROM codelists WHERE CODELISTKEY = '10249'))) ON CONFLICT (item_id, langcode, valid_to) DO UPDATE SET valid_from=EXCLUDED.valid_from, description=EXCLUDED.description;</v>
      </c>
      <c r="P75" s="10" t="str">
        <v>INSERT INTO PUBLIC.labels_codelist_items (DESCRIPTION, langcode, VALID_FROM, VALID_TO, ITEM_ID) VALUES('It is not possible to ammend MRN/  SubmitterReferenceNumber/LRN', 'EN',TO_TIMESTAMP('2020-01-01 00:00:00', 'YYYY-MM-DD HH24:MI:SS'), null, (SELECT id FROM codelist_items CI WHERE ITEMCODE = 'DK4042' AND CODELIST_ID = (SELECT id FROM codelists WHERE CODELISTKEY = '10249'))) ON CONFLICT (item_id, langcode, valid_to) DO UPDATE SET valid_from=EXCLUDED.valid_from, description=EXCLUDED.description;</v>
      </c>
      <c r="Q7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75" s="10" t="str">
        <v>/*INSERT INTO PUBLIC.labels_codelist_items (DESCRIPTION, langcode, VALID_FROM, VALID_TO, ITEM_ID) VALUES('Det er ikke muligt at ændre MRN eller SubmitterReferenceNumber/LRN',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75" s="10" t="str">
        <v>/*INSERT INTO PUBLIC.labels_codelist_items (DESCRIPTION, langcode, VALID_FROM, VALID_TO, ITEM_ID) VALUES('It is not possible to ammend MRN/  SubmitterReferenceNumber/LRN',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76" spans="1:19" ht="409.5" x14ac:dyDescent="0.25">
      <c r="A76" t="str">
        <v>INSERT INTO public.codelist_item (item_code, uieditable, valid_from, valid_to, codelist_id) VALUES('DK4040', false, to_timestamp('2020-01-01 00:00:00', 'YYYY-MM-DD HH24:MI:SS'), null, (SELECT id FROM codelist WHERE CODELIST_KEY = '10080')) ON CONFLICT (codelist_id, item_code) DO UPDATE SET valid_from=EXCLUDED.valid_from, valid_to=EXCLUDED.valid_to;</v>
      </c>
      <c r="C76" t="str">
        <v>INSERT INTO PUBLIC.CODELIST_ITEM_LABEL (DESCRIPTION, VALID_FROM, VALID_TO, ITEM_ID, LANGUAGE_ID) VALUES('It is not allowed to ammend Exporter, Declarant and Representative.', TO_TIMESTAMP('2020-01-01 00:00:00', 'YYYY-MM-DD HH24:MI:SS'), null, (SELECT id FROM CODELIST_ITEM CI WHERE ITEM_CODE = 'DK4040' AND CODELIST_ID = (SELECT id FROM codelist WHERE CODELIST_KEY = '10080')), 1);</v>
      </c>
      <c r="D76" t="str">
        <v>INSERT INTO public.codelist_item (item_code, uieditable, valid_from, valid_to, codelist_id) VALUES('DK4040', false, to_timestamp('2020-01-01 00:00:00', 'YYYY-MM-DD HH24:MI:SS'), null, (SELECT id FROM codelist WHERE CODELIST_KEY = '10040')) ON CONFLICT (codelist_id, item_code) DO UPDATE SET valid_from=EXCLUDED.valid_from, valid_to=EXCLUDED.valid_to;</v>
      </c>
      <c r="E76" t="str">
        <v>INSERT INTO PUBLIC.CODELIST_ITEM_LABEL (DESCRIPTION, VALID_FROM, VALID_TO, ITEM_ID, LANGUAGE_ID) VALUES('Det er ikke tilladt at ændre eksportør, erklærer og repræsentant.', TO_TIMESTAMP('2020-01-01 00:00:00', 'YYYY-MM-DD HH24:MI:SS'), null, (SELECT id FROM CODELIST_ITEM CI WHERE ITEM_CODE = 'DK4040' AND CODELIST_ID = (SELECT id FROM codelist WHERE CODELIST_KEY = '10040')), 3);</v>
      </c>
      <c r="F76" t="str">
        <v>INSERT INTO PUBLIC.CODELIST_ITEM_LABEL (DESCRIPTION, VALID_FROM, VALID_TO, ITEM_ID, LANGUAGE_ID) VALUES('It is not allowed to ammend Exporter, Declarant and Representative.', TO_TIMESTAMP('2020-01-01 00:00:00', 'YYYY-MM-DD HH24:MI:SS'), null, (SELECT id FROM CODELIST_ITEM CI WHERE ITEM_CODE = 'DK4040' AND CODELIST_ID = (SELECT id FROM codelist WHERE CODELIST_KEY = '10040')), 1);</v>
      </c>
      <c r="G7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76" t="str">
        <v>/*INSERT INTO PUBLIC.CODELIST_ITEM_LABEL (DESCRIPTION, VALID_FROM, VALID_TO, ITEM_ID, LANGUAGE_ID) VALUES('Det er ikke tilladt at ændre eksportør, erklærer og repræsentant.', TO_TIMESTAMP('2020-01-01 00:00:00', 'YYYY-MM-DD HH24:MI:SS'), null, (SELECT id FROM CODELIST_ITEM CI WHERE ITEM_CODE = '' AND CODELIST_ID = (SELECT id FROM codelist WHERE CODELIST_KEY = '')), 3);*/</v>
      </c>
      <c r="I76" t="str">
        <v>/*INSERT INTO PUBLIC.CODELIST_ITEM_LABEL (DESCRIPTION, VALID_FROM, VALID_TO, ITEM_ID, LANGUAGE_ID) VALUES('It is not allowed to ammend Exporter, Declarant and Representative.', TO_TIMESTAMP('2020-01-01 00:00:00', 'YYYY-MM-DD HH24:MI:SS'), null, (SELECT id FROM CODELIST_ITEM CI WHERE ITEM_CODE = '' AND CODELIST_ID = (SELECT id FROM codelist WHERE CODELIST_KEY = '')), 1);*/</v>
      </c>
      <c r="J7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76" t="str">
        <v>/*INSERT INTO PUBLIC.CODELIST_ITEM_LABEL (DESCRIPTION, VALID_FROM, VALID_TO, ITEM_ID, LANGUAGE_ID) VALUES('Det er ikke tilladt at ændre eksportør, erklærer og repræsentant.', TO_TIMESTAMP('2020-01-01 00:00:00', 'YYYY-MM-DD HH24:MI:SS'), null, (SELECT id FROM CODELIST_ITEM CI WHERE ITEM_CODE = '' AND CODELIST_ID = (SELECT id FROM codelist WHERE CODELIST_KEY = '10040')), 3);*/</v>
      </c>
      <c r="L76" s="10" t="str">
        <v>/*INSERT INTO PUBLIC.CODELIST_ITEM_LABEL (DESCRIPTION, VALID_FROM, VALID_TO, ITEM_ID, LANGUAGE_ID) VALUES('It is not allowed to ammend Exporter, Declarant and Representative.', TO_TIMESTAMP('2020-01-01 00:00:00', 'YYYY-MM-DD HH24:MI:SS'), null, (SELECT id FROM CODELIST_ITEM CI WHERE ITEM_CODE = '' AND CODELIST_ID = (SELECT id FROM codelist WHERE CODELIST_KEY = '10040')), 1);*/</v>
      </c>
      <c r="N76" s="10" t="str">
        <v>INSERT INTO public.codelist_items (itemcode, valid_from, valid_to, codelist_id, extensions_id) VALUES('DK4040', to_timestamp('2020-01-01 00:00:00', 'YYYY-MM-DD HH24:MI:SS'), null, (SELECT id FROM codelists WHERE CODELISTKEY = '10249'), null) ON CONFLICT (codelist_id, itemcode) DO UPDATE SET valid_from=EXCLUDED.valid_from, valid_to=EXCLUDED.valid_to;</v>
      </c>
      <c r="O76" s="10" t="str">
        <v>INSERT INTO PUBLIC.labels_codelist_items (DESCRIPTION, langcode, VALID_FROM, VALID_TO, ITEM_ID) VALUES('Det er ikke tilladt at ændre eksportør, erklærer og repræsentant.', 'DA',TO_TIMESTAMP('2020-01-01 00:00:00', 'YYYY-MM-DD HH24:MI:SS'), null, (SELECT id FROM codelist_items CI WHERE ITEMCODE = 'DK4040' AND CODELIST_ID = (SELECT id FROM codelists WHERE CODELISTKEY = '10249'))) ON CONFLICT (item_id, langcode, valid_to) DO UPDATE SET valid_from=EXCLUDED.valid_from, description=EXCLUDED.description;</v>
      </c>
      <c r="P76" s="10" t="str">
        <v>INSERT INTO PUBLIC.labels_codelist_items (DESCRIPTION, langcode, VALID_FROM, VALID_TO, ITEM_ID) VALUES('It is not allowed to ammend Exporter, Declarant and Representative.', 'EN',TO_TIMESTAMP('2020-01-01 00:00:00', 'YYYY-MM-DD HH24:MI:SS'), null, (SELECT id FROM codelist_items CI WHERE ITEMCODE = 'DK4040' AND CODELIST_ID = (SELECT id FROM codelists WHERE CODELISTKEY = '10249'))) ON CONFLICT (item_id, langcode, valid_to) DO UPDATE SET valid_from=EXCLUDED.valid_from, description=EXCLUDED.description;</v>
      </c>
      <c r="Q7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76" s="10" t="str">
        <v>/*INSERT INTO PUBLIC.labels_codelist_items (DESCRIPTION, langcode, VALID_FROM, VALID_TO, ITEM_ID) VALUES('Det er ikke tilladt at ændre eksportør, erklærer og repræsentant.',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76" s="10" t="str">
        <v>/*INSERT INTO PUBLIC.labels_codelist_items (DESCRIPTION, langcode, VALID_FROM, VALID_TO, ITEM_ID) VALUES('It is not allowed to ammend Exporter, Declarant and Representative.',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77" spans="1:19" ht="409.5" x14ac:dyDescent="0.25">
      <c r="A77" t="str">
        <v>INSERT INTO public.codelist_item (item_code, uieditable, valid_from, valid_to, codelist_id) VALUES('DK4041', false, to_timestamp('2020-01-01 00:00:00', 'YYYY-MM-DD HH24:MI:SS'), null, (SELECT id FROM codelist WHERE CODELIST_KEY = '10080')) ON CONFLICT (codelist_id, item_code) DO UPDATE SET valid_from=EXCLUDED.valid_from, valid_to=EXCLUDED.valid_to;</v>
      </c>
      <c r="C77" t="str">
        <v>INSERT INTO PUBLIC.CODELIST_ITEM_LABEL (DESCRIPTION, VALID_FROM, VALID_TO, ITEM_ID, LANGUAGE_ID) VALUES('It is not allowed to ammend CustomsOfficeOfLodgement, CustomsOfficeOfExitDeclared, CustomsOfficeOfPresentation, and CustomsOfficeOfExport', TO_TIMESTAMP('2020-01-01 00:00:00', 'YYYY-MM-DD HH24:MI:SS'), null, (SELECT id FROM CODELIST_ITEM CI WHERE ITEM_CODE = 'DK4041' AND CODELIST_ID = (SELECT id FROM codelist WHERE CODELIST_KEY = '10080')), 1);</v>
      </c>
      <c r="D77" t="str">
        <v>INSERT INTO public.codelist_item (item_code, uieditable, valid_from, valid_to, codelist_id) VALUES('DK4041', false, to_timestamp('2020-01-01 00:00:00', 'YYYY-MM-DD HH24:MI:SS'), null, (SELECT id FROM codelist WHERE CODELIST_KEY = '10040')) ON CONFLICT (codelist_id, item_code) DO UPDATE SET valid_from=EXCLUDED.valid_from, valid_to=EXCLUDED.valid_to;</v>
      </c>
      <c r="E77" t="str">
        <v>INSERT INTO PUBLIC.CODELIST_ITEM_LABEL (DESCRIPTION, VALID_FROM, VALID_TO, ITEM_ID, LANGUAGE_ID) VALUES('Det er ikke tilladt at ændre CustomsOfficeOfLodgement, CustomsOfficeOfExitDeclared, CustomsOfficeOfPresentation og CustomsOfficeOfExport', TO_TIMESTAMP('2020-01-01 00:00:00', 'YYYY-MM-DD HH24:MI:SS'), null, (SELECT id FROM CODELIST_ITEM CI WHERE ITEM_CODE = 'DK4041' AND CODELIST_ID = (SELECT id FROM codelist WHERE CODELIST_KEY = '10040')), 3);</v>
      </c>
      <c r="F77" t="str">
        <v>INSERT INTO PUBLIC.CODELIST_ITEM_LABEL (DESCRIPTION, VALID_FROM, VALID_TO, ITEM_ID, LANGUAGE_ID) VALUES('It is not allowed to ammend CustomsOfficeOfLodgement, CustomsOfficeOfExitDeclared, CustomsOfficeOfPresentation, and CustomsOfficeOfExport', TO_TIMESTAMP('2020-01-01 00:00:00', 'YYYY-MM-DD HH24:MI:SS'), null, (SELECT id FROM CODELIST_ITEM CI WHERE ITEM_CODE = 'DK4041' AND CODELIST_ID = (SELECT id FROM codelist WHERE CODELIST_KEY = '10040')), 1);</v>
      </c>
      <c r="G7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77" t="str">
        <v>/*INSERT INTO PUBLIC.CODELIST_ITEM_LABEL (DESCRIPTION, VALID_FROM, VALID_TO, ITEM_ID, LANGUAGE_ID) VALUES('Det er ikke tilladt at ændre CustomsOfficeOfLodgement, CustomsOfficeOfExitDeclared, CustomsOfficeOfPresentation og CustomsOfficeOfExport', TO_TIMESTAMP('2020-01-01 00:00:00', 'YYYY-MM-DD HH24:MI:SS'), null, (SELECT id FROM CODELIST_ITEM CI WHERE ITEM_CODE = '' AND CODELIST_ID = (SELECT id FROM codelist WHERE CODELIST_KEY = '')), 3);*/</v>
      </c>
      <c r="I77" t="str">
        <v>/*INSERT INTO PUBLIC.CODELIST_ITEM_LABEL (DESCRIPTION, VALID_FROM, VALID_TO, ITEM_ID, LANGUAGE_ID) VALUES('It is not allowed to ammend CustomsOfficeOfLodgement, CustomsOfficeOfExitDeclared, CustomsOfficeOfPresentation, and CustomsOfficeOfExport', TO_TIMESTAMP('2020-01-01 00:00:00', 'YYYY-MM-DD HH24:MI:SS'), null, (SELECT id FROM CODELIST_ITEM CI WHERE ITEM_CODE = '' AND CODELIST_ID = (SELECT id FROM codelist WHERE CODELIST_KEY = '')), 1);*/</v>
      </c>
      <c r="J7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77" t="str">
        <v>/*INSERT INTO PUBLIC.CODELIST_ITEM_LABEL (DESCRIPTION, VALID_FROM, VALID_TO, ITEM_ID, LANGUAGE_ID) VALUES('Det er ikke tilladt at ændre CustomsOfficeOfLodgement, CustomsOfficeOfExitDeclared, CustomsOfficeOfPresentation og CustomsOfficeOfExport', TO_TIMESTAMP('2020-01-01 00:00:00', 'YYYY-MM-DD HH24:MI:SS'), null, (SELECT id FROM CODELIST_ITEM CI WHERE ITEM_CODE = '' AND CODELIST_ID = (SELECT id FROM codelist WHERE CODELIST_KEY = '10040')), 3);*/</v>
      </c>
      <c r="L77" s="10" t="str">
        <v>/*INSERT INTO PUBLIC.CODELIST_ITEM_LABEL (DESCRIPTION, VALID_FROM, VALID_TO, ITEM_ID, LANGUAGE_ID) VALUES('It is not allowed to ammend CustomsOfficeOfLodgement, CustomsOfficeOfExitDeclared, CustomsOfficeOfPresentation, and CustomsOfficeOfExport', TO_TIMESTAMP('2020-01-01 00:00:00', 'YYYY-MM-DD HH24:MI:SS'), null, (SELECT id FROM CODELIST_ITEM CI WHERE ITEM_CODE = '' AND CODELIST_ID = (SELECT id FROM codelist WHERE CODELIST_KEY = '10040')), 1);*/</v>
      </c>
      <c r="N77" s="10" t="str">
        <v>INSERT INTO public.codelist_items (itemcode, valid_from, valid_to, codelist_id, extensions_id) VALUES('DK4041', to_timestamp('2020-01-01 00:00:00', 'YYYY-MM-DD HH24:MI:SS'), null, (SELECT id FROM codelists WHERE CODELISTKEY = '10249'), null) ON CONFLICT (codelist_id, itemcode) DO UPDATE SET valid_from=EXCLUDED.valid_from, valid_to=EXCLUDED.valid_to;</v>
      </c>
      <c r="O77" s="10" t="str">
        <v>INSERT INTO PUBLIC.labels_codelist_items (DESCRIPTION, langcode, VALID_FROM, VALID_TO, ITEM_ID) VALUES('Det er ikke tilladt at ændre CustomsOfficeOfLodgement, CustomsOfficeOfExitDeclared, CustomsOfficeOfPresentation og CustomsOfficeOfExport', 'DA',TO_TIMESTAMP('2020-01-01 00:00:00', 'YYYY-MM-DD HH24:MI:SS'), null, (SELECT id FROM codelist_items CI WHERE ITEMCODE = 'DK4041' AND CODELIST_ID = (SELECT id FROM codelists WHERE CODELISTKEY = '10249'))) ON CONFLICT (item_id, langcode, valid_to) DO UPDATE SET valid_from=EXCLUDED.valid_from, description=EXCLUDED.description;</v>
      </c>
      <c r="P77" s="10" t="str">
        <v>INSERT INTO PUBLIC.labels_codelist_items (DESCRIPTION, langcode, VALID_FROM, VALID_TO, ITEM_ID) VALUES('It is not allowed to ammend CustomsOfficeOfLodgement, CustomsOfficeOfExitDeclared, CustomsOfficeOfPresentation, and CustomsOfficeOfExport', 'EN',TO_TIMESTAMP('2020-01-01 00:00:00', 'YYYY-MM-DD HH24:MI:SS'), null, (SELECT id FROM codelist_items CI WHERE ITEMCODE = 'DK4041' AND CODELIST_ID = (SELECT id FROM codelists WHERE CODELISTKEY = '10249'))) ON CONFLICT (item_id, langcode, valid_to) DO UPDATE SET valid_from=EXCLUDED.valid_from, description=EXCLUDED.description;</v>
      </c>
      <c r="Q7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77" s="10" t="str">
        <v>/*INSERT INTO PUBLIC.labels_codelist_items (DESCRIPTION, langcode, VALID_FROM, VALID_TO, ITEM_ID) VALUES('Det er ikke tilladt at ændre CustomsOfficeOfLodgement, CustomsOfficeOfExitDeclared, CustomsOfficeOfPresentation og CustomsOfficeOfExport',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77" s="10" t="str">
        <v>/*INSERT INTO PUBLIC.labels_codelist_items (DESCRIPTION, langcode, VALID_FROM, VALID_TO, ITEM_ID) VALUES('It is not allowed to ammend CustomsOfficeOfLodgement, CustomsOfficeOfExitDeclared, CustomsOfficeOfPresentation, and CustomsOfficeOfExport',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78" spans="1:19" ht="409.5" x14ac:dyDescent="0.25">
      <c r="A78" t="str">
        <v>/*INSERT INTO public.codelist_item (item_code, uieditable, valid_from, valid_to, codelist_id) VALUES('DK3039', false, to_timestamp('2020-01-01 00:00:00', 'YYYY-MM-DD HH24:MI:SS'), null, (SELECT id FROM codelist WHERE CODELIST_KEY = '')) ON CONFLICT (codelist_id, item_code) DO UPDATE SET valid_from=EXCLUDED.valid_from, valid_to=EXCLUDED.valid_to;*/</v>
      </c>
      <c r="C78" t="str">
        <v>/*INSERT INTO PUBLIC.CODELIST_ITEM_LABEL (DESCRIPTION, VALID_FROM, VALID_TO, ITEM_ID, LANGUAGE_ID) VALUES('It is not allowed to amend ''Security'' (D.E. 11 07 001 000)', TO_TIMESTAMP('2020-01-01 00:00:00', 'YYYY-MM-DD HH24:MI:SS'), null, (SELECT id FROM CODELIST_ITEM CI WHERE ITEM_CODE = 'DK3039' AND CODELIST_ID = (SELECT id FROM codelist WHERE CODELIST_KEY = '')), 1);*/</v>
      </c>
      <c r="D78" t="str">
        <v>/*INSERT INTO public.codelist_item (item_code, uieditable, valid_from, valid_to, codelist_id) VALUES('DK3039', false, to_timestamp('2020-01-01 00:00:00', 'YYYY-MM-DD HH24:MI:SS'), null, (SELECT id FROM codelist WHERE CODELIST_KEY = '10040')) ON CONFLICT (codelist_id, item_code) DO UPDATE SET valid_from=EXCLUDED.valid_from, valid_to=EXCLUDED.valid_to;*/</v>
      </c>
      <c r="E78" t="str">
        <v>/*INSERT INTO PUBLIC.CODELIST_ITEM_LABEL (DESCRIPTION, VALID_FROM, VALID_TO, ITEM_ID, LANGUAGE_ID) VALUES('Det er ikke tilladt at ændre ''Security'' (D.E. 11 07 001 000)', TO_TIMESTAMP('2020-01-01 00:00:00', 'YYYY-MM-DD HH24:MI:SS'), null, (SELECT id FROM CODELIST_ITEM CI WHERE ITEM_CODE = 'DK3039' AND CODELIST_ID = (SELECT id FROM codelist WHERE CODELIST_KEY = '10040')), 3);*/</v>
      </c>
      <c r="F78" t="str">
        <v>/*INSERT INTO PUBLIC.CODELIST_ITEM_LABEL (DESCRIPTION, VALID_FROM, VALID_TO, ITEM_ID, LANGUAGE_ID) VALUES('It is not allowed to amend ''Security'' (D.E. 11 07 001 000)', TO_TIMESTAMP('2020-01-01 00:00:00', 'YYYY-MM-DD HH24:MI:SS'), null, (SELECT id FROM CODELIST_ITEM CI WHERE ITEM_CODE = 'DK3039' AND CODELIST_ID = (SELECT id FROM codelist WHERE CODELIST_KEY = '10040')), 1);*/</v>
      </c>
      <c r="G78"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H78" t="str">
        <v>/*INSERT INTO PUBLIC.CODELIST_ITEM_LABEL (DESCRIPTION, VALID_FROM, VALID_TO, ITEM_ID, LANGUAGE_ID) VALUES('Det er ikke tilladt at ændre ''Security'' (D.E. 11 07 001 000)', TO_TIMESTAMP('2020-01-01 00:00:00', 'YYYY-MM-DD HH24:MI:SS'), null, (SELECT id FROM CODELIST_ITEM CI WHERE ITEM_CODE = '' AND CODELIST_ID = (SELECT id FROM codelist WHERE CODELIST_KEY = '10080')), 3);*/</v>
      </c>
      <c r="I78" t="str">
        <v>/*INSERT INTO PUBLIC.CODELIST_ITEM_LABEL (DESCRIPTION, VALID_FROM, VALID_TO, ITEM_ID, LANGUAGE_ID) VALUES('It is not allowed to amend ''Security'' (D.E. 11 07 001 000)', TO_TIMESTAMP('2020-01-01 00:00:00', 'YYYY-MM-DD HH24:MI:SS'), null, (SELECT id FROM CODELIST_ITEM CI WHERE ITEM_CODE = '' AND CODELIST_ID = (SELECT id FROM codelist WHERE CODELIST_KEY = '10080')), 1);*/</v>
      </c>
      <c r="J7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78" t="str">
        <v>/*INSERT INTO PUBLIC.CODELIST_ITEM_LABEL (DESCRIPTION, VALID_FROM, VALID_TO, ITEM_ID, LANGUAGE_ID) VALUES('Det er ikke tilladt at ændre ''Security'' (D.E. 11 07 001 000)', TO_TIMESTAMP('2020-01-01 00:00:00', 'YYYY-MM-DD HH24:MI:SS'), null, (SELECT id FROM CODELIST_ITEM CI WHERE ITEM_CODE = '' AND CODELIST_ID = (SELECT id FROM codelist WHERE CODELIST_KEY = '10040')), 3);*/</v>
      </c>
      <c r="L78" s="10" t="str">
        <v>/*INSERT INTO PUBLIC.CODELIST_ITEM_LABEL (DESCRIPTION, VALID_FROM, VALID_TO, ITEM_ID, LANGUAGE_ID) VALUES('It is not allowed to amend ''Security'' (D.E. 11 07 001 000)', TO_TIMESTAMP('2020-01-01 00:00:00', 'YYYY-MM-DD HH24:MI:SS'), null, (SELECT id FROM CODELIST_ITEM CI WHERE ITEM_CODE = '' AND CODELIST_ID = (SELECT id FROM codelist WHERE CODELIST_KEY = '10040')), 1);*/</v>
      </c>
      <c r="N78" s="10" t="str">
        <v>/*INSERT INTO public.codelist_items (itemcode, valid_from, valid_to, codelist_id, extensions_id) VALUES('DK3039', to_timestamp('2020-01-01 00:00:00', 'YYYY-MM-DD HH24:MI:SS'), null, (SELECT id FROM codelists WHERE CODELISTKEY = '10249'), null) ON CONFLICT (codelist_id, itemcode) DO UPDATE SET valid_from=EXCLUDED.valid_from, valid_to=EXCLUDED.valid_to;*/</v>
      </c>
      <c r="O78" s="10" t="str">
        <v>/*INSERT INTO PUBLIC.labels_codelist_items (DESCRIPTION, langcode, VALID_FROM, VALID_TO, ITEM_ID) VALUES('Det er ikke tilladt at ændre ''Security'' (D.E. 11 07 001 000)', 'DA',TO_TIMESTAMP('2020-01-01 00:00:00', 'YYYY-MM-DD HH24:MI:SS'), null, (SELECT id FROM codelist_items CI WHERE ITEMCODE = 'DK3039' AND CODELIST_ID = (SELECT id FROM codelists WHERE CODELISTKEY = '10249'))) ON CONFLICT (item_id, langcode, valid_to) DO UPDATE SET valid_from=EXCLUDED.valid_from, description=EXCLUDED.description;*/</v>
      </c>
      <c r="P78" s="10" t="str">
        <v>/*INSERT INTO PUBLIC.labels_codelist_items (DESCRIPTION, langcode, VALID_FROM, VALID_TO, ITEM_ID) VALUES('It is not allowed to amend ''Security'' (D.E. 11 07 001 000)', 'EN',TO_TIMESTAMP('2020-01-01 00:00:00', 'YYYY-MM-DD HH24:MI:SS'), null, (SELECT id FROM codelist_items CI WHERE ITEMCODE = 'DK3039' AND CODELIST_ID = (SELECT id FROM codelists WHERE CODELISTKEY = '10249'))) ON CONFLICT (item_id, langcode, valid_to) DO UPDATE SET valid_from=EXCLUDED.valid_from, description=EXCLUDED.description;*/</v>
      </c>
      <c r="Q7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78" s="10" t="str">
        <v>/*INSERT INTO PUBLIC.labels_codelist_items (DESCRIPTION, langcode, VALID_FROM, VALID_TO, ITEM_ID) VALUES('Det er ikke tilladt at ændre ''Security'' (D.E. 11 07 001 000)',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78" s="10" t="str">
        <v>/*INSERT INTO PUBLIC.labels_codelist_items (DESCRIPTION, langcode, VALID_FROM, VALID_TO, ITEM_ID) VALUES('It is not allowed to amend ''Security'' (D.E. 11 07 001 000)',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79" spans="1:19" ht="409.5" x14ac:dyDescent="0.25">
      <c r="A79" t="str">
        <v>/*INSERT INTO public.codelist_item (item_code, uieditable, valid_from, valid_to, codelist_id) VALUES('DK3040', false, to_timestamp('2020-01-01 00:00:00', 'YYYY-MM-DD HH24:MI:SS'), null, (SELECT id FROM codelist WHERE CODELIST_KEY = '')) ON CONFLICT (codelist_id, item_code) DO UPDATE SET valid_from=EXCLUDED.valid_from, valid_to=EXCLUDED.valid_to;*/</v>
      </c>
      <c r="C79" t="str">
        <v>/*INSERT INTO PUBLIC.CODELIST_ITEM_LABEL (DESCRIPTION, VALID_FROM, VALID_TO, ITEM_ID, LANGUAGE_ID) VALUES('It is not allowed to amend ''Procedure'' (D.E. 11 09 000 000), ''Requested Procedure'' (D.E. 11 09 001 000), ''Previous procedure'' (D.E. 11 09 002 000), ''Additional Procedure'' (D.E. 11 10 000 000 + 11 10 001 000).', TO_TIMESTAMP('2020-01-01 00:00:00', 'YYYY-MM-DD HH24:MI:SS'), null, (SELECT id FROM CODELIST_ITEM CI WHERE ITEM_CODE = 'DK3040' AND CODELIST_ID = (SELECT id FROM codelist WHERE CODELIST_KEY = '')), 1);*/</v>
      </c>
      <c r="D79" t="str">
        <v>/*INSERT INTO public.codelist_item (item_code, uieditable, valid_from, valid_to, codelist_id) VALUES('DK3040', false, to_timestamp('2020-01-01 00:00:00', 'YYYY-MM-DD HH24:MI:SS'), null, (SELECT id FROM codelist WHERE CODELIST_KEY = '10040')) ON CONFLICT (codelist_id, item_code) DO UPDATE SET valid_from=EXCLUDED.valid_from, valid_to=EXCLUDED.valid_to;*/</v>
      </c>
      <c r="E79" t="str">
        <v>/*INSERT INTO PUBLIC.CODELIST_ITEM_LABEL (DESCRIPTION, VALID_FROM, VALID_TO, ITEM_ID, LANGUAGE_ID) VALUES('Det er ikke tilladt at ændre ''Procedure'' (D.E. 11 09 000 000), ''Requested Procedure'' (D.E. 11 09 001 000), ''Previous procedure'' (D.E. 11 09 002 000), ''Additional Procedure'' (D.E. 11 10 000 000 + 11 10 001 000).', TO_TIMESTAMP('2020-01-01 00:00:00', 'YYYY-MM-DD HH24:MI:SS'), null, (SELECT id FROM CODELIST_ITEM CI WHERE ITEM_CODE = 'DK3040' AND CODELIST_ID = (SELECT id FROM codelist WHERE CODELIST_KEY = '10040')), 3);*/</v>
      </c>
      <c r="F79" t="str">
        <v>/*INSERT INTO PUBLIC.CODELIST_ITEM_LABEL (DESCRIPTION, VALID_FROM, VALID_TO, ITEM_ID, LANGUAGE_ID) VALUES('It is not allowed to amend ''Procedure'' (D.E. 11 09 000 000), ''Requested Procedure'' (D.E. 11 09 001 000), ''Previous procedure'' (D.E. 11 09 002 000), ''Additional Procedure'' (D.E. 11 10 000 000 + 11 10 001 000).', TO_TIMESTAMP('2020-01-01 00:00:00', 'YYYY-MM-DD HH24:MI:SS'), null, (SELECT id FROM CODELIST_ITEM CI WHERE ITEM_CODE = 'DK3040' AND CODELIST_ID = (SELECT id FROM codelist WHERE CODELIST_KEY = '10040')), 1);*/</v>
      </c>
      <c r="G79"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H79" t="str">
        <v>/*INSERT INTO PUBLIC.CODELIST_ITEM_LABEL (DESCRIPTION, VALID_FROM, VALID_TO, ITEM_ID, LANGUAGE_ID) VALUES('Det er ikke tilladt at ændre ''Procedure'' (D.E. 11 09 000 000), ''Requested Procedure'' (D.E. 11 09 001 000), ''Previous procedure'' (D.E. 11 09 002 000), ''Additional Procedure'' (D.E. 11 10 000 000 + 11 10 001 000).', TO_TIMESTAMP('2020-01-01 00:00:00', 'YYYY-MM-DD HH24:MI:SS'), null, (SELECT id FROM CODELIST_ITEM CI WHERE ITEM_CODE = '' AND CODELIST_ID = (SELECT id FROM codelist WHERE CODELIST_KEY = '10080')), 3);*/</v>
      </c>
      <c r="I79" t="str">
        <v>/*INSERT INTO PUBLIC.CODELIST_ITEM_LABEL (DESCRIPTION, VALID_FROM, VALID_TO, ITEM_ID, LANGUAGE_ID) VALUES('It is not allowed to amend ''Procedure'' (D.E. 11 09 000 000), ''Requested Procedure'' (D.E. 11 09 001 000), ''Previous procedure'' (D.E. 11 09 002 000), ''Additional Procedure'' (D.E. 11 10 000 000 + 11 10 001 000).', TO_TIMESTAMP('2020-01-01 00:00:00', 'YYYY-MM-DD HH24:MI:SS'), null, (SELECT id FROM CODELIST_ITEM CI WHERE ITEM_CODE = '' AND CODELIST_ID = (SELECT id FROM codelist WHERE CODELIST_KEY = '10080')), 1);*/</v>
      </c>
      <c r="J7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79" t="str">
        <v>/*INSERT INTO PUBLIC.CODELIST_ITEM_LABEL (DESCRIPTION, VALID_FROM, VALID_TO, ITEM_ID, LANGUAGE_ID) VALUES('Det er ikke tilladt at ændre ''Procedure'' (D.E. 11 09 000 000), ''Requested Procedure'' (D.E. 11 09 001 000), ''Previous procedure'' (D.E. 11 09 002 000), ''Additional Procedure'' (D.E. 11 10 000 000 + 11 10 001 000).', TO_TIMESTAMP('2020-01-01 00:00:00', 'YYYY-MM-DD HH24:MI:SS'), null, (SELECT id FROM CODELIST_ITEM CI WHERE ITEM_CODE = '' AND CODELIST_ID = (SELECT id FROM codelist WHERE CODELIST_KEY = '10040')), 3);*/</v>
      </c>
      <c r="L79" s="10" t="str">
        <v>/*INSERT INTO PUBLIC.CODELIST_ITEM_LABEL (DESCRIPTION, VALID_FROM, VALID_TO, ITEM_ID, LANGUAGE_ID) VALUES('It is not allowed to amend ''Procedure'' (D.E. 11 09 000 000), ''Requested Procedure'' (D.E. 11 09 001 000), ''Previous procedure'' (D.E. 11 09 002 000), ''Additional Procedure'' (D.E. 11 10 000 000 + 11 10 001 000).', TO_TIMESTAMP('2020-01-01 00:00:00', 'YYYY-MM-DD HH24:MI:SS'), null, (SELECT id FROM CODELIST_ITEM CI WHERE ITEM_CODE = '' AND CODELIST_ID = (SELECT id FROM codelist WHERE CODELIST_KEY = '10040')), 1);*/</v>
      </c>
      <c r="N79" s="10" t="str">
        <v>/*INSERT INTO public.codelist_items (itemcode, valid_from, valid_to, codelist_id, extensions_id) VALUES('DK3040', to_timestamp('2020-01-01 00:00:00', 'YYYY-MM-DD HH24:MI:SS'), null, (SELECT id FROM codelists WHERE CODELISTKEY = '10249'), null) ON CONFLICT (codelist_id, itemcode) DO UPDATE SET valid_from=EXCLUDED.valid_from, valid_to=EXCLUDED.valid_to;*/</v>
      </c>
      <c r="O79" s="10" t="str">
        <v>/*INSERT INTO PUBLIC.labels_codelist_items (DESCRIPTION, langcode, VALID_FROM, VALID_TO, ITEM_ID) VALUES('Det er ikke tilladt at ændre ''Procedure'' (D.E. 11 09 000 000), ''Requested Procedure'' (D.E. 11 09 001 000), ''Previous procedure'' (D.E. 11 09 002 000), ''Additional Procedure'' (D.E. 11 10 000 000 + 11 10 001 000).', 'DA',TO_TIMESTAMP('2020-01-01 00:00:00', 'YYYY-MM-DD HH24:MI:SS'), null, (SELECT id FROM codelist_items CI WHERE ITEMCODE = 'DK3040' AND CODELIST_ID = (SELECT id FROM codelists WHERE CODELISTKEY = '10249'))) ON CONFLICT (item_id, langcode, valid_to) DO UPDATE SET valid_from=EXCLUDED.valid_from, description=EXCLUDED.description;*/</v>
      </c>
      <c r="P79" s="10" t="str">
        <v>/*INSERT INTO PUBLIC.labels_codelist_items (DESCRIPTION, langcode, VALID_FROM, VALID_TO, ITEM_ID) VALUES('It is not allowed to amend ''Procedure'' (D.E. 11 09 000 000), ''Requested Procedure'' (D.E. 11 09 001 000), ''Previous procedure'' (D.E. 11 09 002 000), ''Additional Procedure'' (D.E. 11 10 000 000 + 11 10 001 000).', 'EN',TO_TIMESTAMP('2020-01-01 00:00:00', 'YYYY-MM-DD HH24:MI:SS'), null, (SELECT id FROM codelist_items CI WHERE ITEMCODE = 'DK3040' AND CODELIST_ID = (SELECT id FROM codelists WHERE CODELISTKEY = '10249'))) ON CONFLICT (item_id, langcode, valid_to) DO UPDATE SET valid_from=EXCLUDED.valid_from, description=EXCLUDED.description;*/</v>
      </c>
      <c r="Q7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79" s="10" t="str">
        <v>/*INSERT INTO PUBLIC.labels_codelist_items (DESCRIPTION, langcode, VALID_FROM, VALID_TO, ITEM_ID) VALUES('Det er ikke tilladt at ændre ''Procedure'' (D.E. 11 09 000 000), ''Requested Procedure'' (D.E. 11 09 001 000), ''Previous procedure'' (D.E. 11 09 002 000), ''Additional Procedure'' (D.E. 11 10 000 000 + 11 10 001 000).',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79" s="10" t="str">
        <v>/*INSERT INTO PUBLIC.labels_codelist_items (DESCRIPTION, langcode, VALID_FROM, VALID_TO, ITEM_ID) VALUES('It is not allowed to amend ''Procedure'' (D.E. 11 09 000 000), ''Requested Procedure'' (D.E. 11 09 001 000), ''Previous procedure'' (D.E. 11 09 002 000), ''Additional Procedure'' (D.E. 11 10 000 000 + 11 10 001 000).',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80" spans="1:19" ht="409.5" x14ac:dyDescent="0.25">
      <c r="A80" t="str">
        <v>/*INSERT INTO public.codelist_item (item_code, uieditable, valid_from, valid_to, codelist_id) VALUES('DK3038', false, to_timestamp('2020-01-01 00:00:00', 'YYYY-MM-DD HH24:MI:SS'), null, (SELECT id FROM codelist WHERE CODELIST_KEY = '')) ON CONFLICT (codelist_id, item_code) DO UPDATE SET valid_from=EXCLUDED.valid_from, valid_to=EXCLUDED.valid_to;*/</v>
      </c>
      <c r="C80" t="str">
        <v>/*INSERT INTO PUBLIC.CODELIST_ITEM_LABEL (DESCRIPTION, VALID_FROM, VALID_TO, ITEM_ID, LANGUAGE_ID) VALUES('It is not allowed to amend ''Goods item number'' (D.E. 11 03 000 000 + 11 03 001 000)', TO_TIMESTAMP('2020-01-01 00:00:00', 'YYYY-MM-DD HH24:MI:SS'), null, (SELECT id FROM CODELIST_ITEM CI WHERE ITEM_CODE = 'DK3038' AND CODELIST_ID = (SELECT id FROM codelist WHERE CODELIST_KEY = '')), 1);*/</v>
      </c>
      <c r="D80" t="str">
        <v>/*INSERT INTO public.codelist_item (item_code, uieditable, valid_from, valid_to, codelist_id) VALUES('DK3038', false, to_timestamp('2020-01-01 00:00:00', 'YYYY-MM-DD HH24:MI:SS'), null, (SELECT id FROM codelist WHERE CODELIST_KEY = '10040')) ON CONFLICT (codelist_id, item_code) DO UPDATE SET valid_from=EXCLUDED.valid_from, valid_to=EXCLUDED.valid_to;*/</v>
      </c>
      <c r="E80" t="str">
        <v>/*INSERT INTO PUBLIC.CODELIST_ITEM_LABEL (DESCRIPTION, VALID_FROM, VALID_TO, ITEM_ID, LANGUAGE_ID) VALUES('Det er ikke tilladt at ændre ''Goods item number'' (D.E. 11 03 000 000 + 11 03 001 000)', TO_TIMESTAMP('2020-01-01 00:00:00', 'YYYY-MM-DD HH24:MI:SS'), null, (SELECT id FROM CODELIST_ITEM CI WHERE ITEM_CODE = 'DK3038' AND CODELIST_ID = (SELECT id FROM codelist WHERE CODELIST_KEY = '10040')), 3);*/</v>
      </c>
      <c r="F80" t="str">
        <v>/*INSERT INTO PUBLIC.CODELIST_ITEM_LABEL (DESCRIPTION, VALID_FROM, VALID_TO, ITEM_ID, LANGUAGE_ID) VALUES('It is not allowed to amend ''Goods item number'' (D.E. 11 03 000 000 + 11 03 001 000)', TO_TIMESTAMP('2020-01-01 00:00:00', 'YYYY-MM-DD HH24:MI:SS'), null, (SELECT id FROM CODELIST_ITEM CI WHERE ITEM_CODE = 'DK3038' AND CODELIST_ID = (SELECT id FROM codelist WHERE CODELIST_KEY = '10040')), 1);*/</v>
      </c>
      <c r="G80"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H80" t="str">
        <v>/*INSERT INTO PUBLIC.CODELIST_ITEM_LABEL (DESCRIPTION, VALID_FROM, VALID_TO, ITEM_ID, LANGUAGE_ID) VALUES('Det er ikke tilladt at ændre ''Goods item number'' (D.E. 11 03 000 000 + 11 03 001 000)', TO_TIMESTAMP('2020-01-01 00:00:00', 'YYYY-MM-DD HH24:MI:SS'), null, (SELECT id FROM CODELIST_ITEM CI WHERE ITEM_CODE = '' AND CODELIST_ID = (SELECT id FROM codelist WHERE CODELIST_KEY = '10080')), 3);*/</v>
      </c>
      <c r="I80" t="str">
        <v>/*INSERT INTO PUBLIC.CODELIST_ITEM_LABEL (DESCRIPTION, VALID_FROM, VALID_TO, ITEM_ID, LANGUAGE_ID) VALUES('It is not allowed to amend ''Goods item number'' (D.E. 11 03 000 000 + 11 03 001 000)', TO_TIMESTAMP('2020-01-01 00:00:00', 'YYYY-MM-DD HH24:MI:SS'), null, (SELECT id FROM CODELIST_ITEM CI WHERE ITEM_CODE = '' AND CODELIST_ID = (SELECT id FROM codelist WHERE CODELIST_KEY = '10080')), 1);*/</v>
      </c>
      <c r="J8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80" t="str">
        <v>/*INSERT INTO PUBLIC.CODELIST_ITEM_LABEL (DESCRIPTION, VALID_FROM, VALID_TO, ITEM_ID, LANGUAGE_ID) VALUES('Det er ikke tilladt at ændre ''Goods item number'' (D.E. 11 03 000 000 + 11 03 001 000)', TO_TIMESTAMP('2020-01-01 00:00:00', 'YYYY-MM-DD HH24:MI:SS'), null, (SELECT id FROM CODELIST_ITEM CI WHERE ITEM_CODE = '' AND CODELIST_ID = (SELECT id FROM codelist WHERE CODELIST_KEY = '10040')), 3);*/</v>
      </c>
      <c r="L80" s="10" t="str">
        <v>/*INSERT INTO PUBLIC.CODELIST_ITEM_LABEL (DESCRIPTION, VALID_FROM, VALID_TO, ITEM_ID, LANGUAGE_ID) VALUES('It is not allowed to amend ''Goods item number'' (D.E. 11 03 000 000 + 11 03 001 000)', TO_TIMESTAMP('2020-01-01 00:00:00', 'YYYY-MM-DD HH24:MI:SS'), null, (SELECT id FROM CODELIST_ITEM CI WHERE ITEM_CODE = '' AND CODELIST_ID = (SELECT id FROM codelist WHERE CODELIST_KEY = '10040')), 1);*/</v>
      </c>
      <c r="N80" s="10" t="str">
        <v>/*INSERT INTO public.codelist_items (itemcode, valid_from, valid_to, codelist_id, extensions_id) VALUES('DK3038', to_timestamp('2020-01-01 00:00:00', 'YYYY-MM-DD HH24:MI:SS'), null, (SELECT id FROM codelists WHERE CODELISTKEY = '10249'), null) ON CONFLICT (codelist_id, itemcode) DO UPDATE SET valid_from=EXCLUDED.valid_from, valid_to=EXCLUDED.valid_to;*/</v>
      </c>
      <c r="O80" s="10" t="str">
        <v>/*INSERT INTO PUBLIC.labels_codelist_items (DESCRIPTION, langcode, VALID_FROM, VALID_TO, ITEM_ID) VALUES('Det er ikke tilladt at ændre ''Goods item number'' (D.E. 11 03 000 000 + 11 03 001 000)', 'DA',TO_TIMESTAMP('2020-01-01 00:00:00', 'YYYY-MM-DD HH24:MI:SS'), null, (SELECT id FROM codelist_items CI WHERE ITEMCODE = 'DK3038' AND CODELIST_ID = (SELECT id FROM codelists WHERE CODELISTKEY = '10249'))) ON CONFLICT (item_id, langcode, valid_to) DO UPDATE SET valid_from=EXCLUDED.valid_from, description=EXCLUDED.description;*/</v>
      </c>
      <c r="P80" s="10" t="str">
        <v>/*INSERT INTO PUBLIC.labels_codelist_items (DESCRIPTION, langcode, VALID_FROM, VALID_TO, ITEM_ID) VALUES('It is not allowed to amend ''Goods item number'' (D.E. 11 03 000 000 + 11 03 001 000)', 'EN',TO_TIMESTAMP('2020-01-01 00:00:00', 'YYYY-MM-DD HH24:MI:SS'), null, (SELECT id FROM codelist_items CI WHERE ITEMCODE = 'DK3038' AND CODELIST_ID = (SELECT id FROM codelists WHERE CODELISTKEY = '10249'))) ON CONFLICT (item_id, langcode, valid_to) DO UPDATE SET valid_from=EXCLUDED.valid_from, description=EXCLUDED.description;*/</v>
      </c>
      <c r="Q8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80" s="10" t="str">
        <v>/*INSERT INTO PUBLIC.labels_codelist_items (DESCRIPTION, langcode, VALID_FROM, VALID_TO, ITEM_ID) VALUES('Det er ikke tilladt at ændre ''Goods item number'' (D.E. 11 03 000 000 + 11 03 001 000)',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80" s="10" t="str">
        <v>/*INSERT INTO PUBLIC.labels_codelist_items (DESCRIPTION, langcode, VALID_FROM, VALID_TO, ITEM_ID) VALUES('It is not allowed to amend ''Goods item number'' (D.E. 11 03 000 000 + 11 03 001 000)',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81" spans="1:19" ht="409.5" x14ac:dyDescent="0.25">
      <c r="A81" t="str">
        <v>/*INSERT INTO public.codelist_item (item_code, uieditable, valid_from, valid_to, codelist_id) VALUES('DK3036', false, to_timestamp('2020-01-01 00:00:00', 'YYYY-MM-DD HH24:MI:SS'), null, (SELECT id FROM codelist WHERE CODELIST_KEY = '')) ON CONFLICT (codelist_id, item_code) DO UPDATE SET valid_from=EXCLUDED.valid_from, valid_to=EXCLUDED.valid_to;*/</v>
      </c>
      <c r="C81" t="str">
        <v>/*INSERT INTO PUBLIC.CODELIST_ITEM_LABEL (DESCRIPTION, VALID_FROM, VALID_TO, ITEM_ID, LANGUAGE_ID) VALUES('It is not allowed to amend ''Declaration type'' (D.E. 11 01 001 000)', TO_TIMESTAMP('2020-01-01 00:00:00', 'YYYY-MM-DD HH24:MI:SS'), null, (SELECT id FROM CODELIST_ITEM CI WHERE ITEM_CODE = 'DK3036' AND CODELIST_ID = (SELECT id FROM codelist WHERE CODELIST_KEY = '')), 1);*/</v>
      </c>
      <c r="D81" t="str">
        <v>/*INSERT INTO public.codelist_item (item_code, uieditable, valid_from, valid_to, codelist_id) VALUES('DK3036', false, to_timestamp('2020-01-01 00:00:00', 'YYYY-MM-DD HH24:MI:SS'), null, (SELECT id FROM codelist WHERE CODELIST_KEY = '10040')) ON CONFLICT (codelist_id, item_code) DO UPDATE SET valid_from=EXCLUDED.valid_from, valid_to=EXCLUDED.valid_to;*/</v>
      </c>
      <c r="E81" t="str">
        <v>/*INSERT INTO PUBLIC.CODELIST_ITEM_LABEL (DESCRIPTION, VALID_FROM, VALID_TO, ITEM_ID, LANGUAGE_ID) VALUES('Det er ikke tilladt at ændre ''Declaration type'' (D.E. 11 01 001 000)', TO_TIMESTAMP('2020-01-01 00:00:00', 'YYYY-MM-DD HH24:MI:SS'), null, (SELECT id FROM CODELIST_ITEM CI WHERE ITEM_CODE = 'DK3036' AND CODELIST_ID = (SELECT id FROM codelist WHERE CODELIST_KEY = '10040')), 3);*/</v>
      </c>
      <c r="F81" t="str">
        <v>/*INSERT INTO PUBLIC.CODELIST_ITEM_LABEL (DESCRIPTION, VALID_FROM, VALID_TO, ITEM_ID, LANGUAGE_ID) VALUES('It is not allowed to amend ''Declaration type'' (D.E. 11 01 001 000)', TO_TIMESTAMP('2020-01-01 00:00:00', 'YYYY-MM-DD HH24:MI:SS'), null, (SELECT id FROM CODELIST_ITEM CI WHERE ITEM_CODE = 'DK3036' AND CODELIST_ID = (SELECT id FROM codelist WHERE CODELIST_KEY = '10040')), 1);*/</v>
      </c>
      <c r="G81"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H81" t="str">
        <v>/*INSERT INTO PUBLIC.CODELIST_ITEM_LABEL (DESCRIPTION, VALID_FROM, VALID_TO, ITEM_ID, LANGUAGE_ID) VALUES('Det er ikke tilladt at ændre ''Declaration type'' (D.E. 11 01 001 000)', TO_TIMESTAMP('2020-01-01 00:00:00', 'YYYY-MM-DD HH24:MI:SS'), null, (SELECT id FROM CODELIST_ITEM CI WHERE ITEM_CODE = '' AND CODELIST_ID = (SELECT id FROM codelist WHERE CODELIST_KEY = '10080')), 3);*/</v>
      </c>
      <c r="I81" t="str">
        <v>/*INSERT INTO PUBLIC.CODELIST_ITEM_LABEL (DESCRIPTION, VALID_FROM, VALID_TO, ITEM_ID, LANGUAGE_ID) VALUES('It is not allowed to amend ''Declaration type'' (D.E. 11 01 001 000)', TO_TIMESTAMP('2020-01-01 00:00:00', 'YYYY-MM-DD HH24:MI:SS'), null, (SELECT id FROM CODELIST_ITEM CI WHERE ITEM_CODE = '' AND CODELIST_ID = (SELECT id FROM codelist WHERE CODELIST_KEY = '10080')), 1);*/</v>
      </c>
      <c r="J8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81" t="str">
        <v>/*INSERT INTO PUBLIC.CODELIST_ITEM_LABEL (DESCRIPTION, VALID_FROM, VALID_TO, ITEM_ID, LANGUAGE_ID) VALUES('Det er ikke tilladt at ændre ''Declaration type'' (D.E. 11 01 001 000)', TO_TIMESTAMP('2020-01-01 00:00:00', 'YYYY-MM-DD HH24:MI:SS'), null, (SELECT id FROM CODELIST_ITEM CI WHERE ITEM_CODE = '' AND CODELIST_ID = (SELECT id FROM codelist WHERE CODELIST_KEY = '10040')), 3);*/</v>
      </c>
      <c r="L81" s="10" t="str">
        <v>/*INSERT INTO PUBLIC.CODELIST_ITEM_LABEL (DESCRIPTION, VALID_FROM, VALID_TO, ITEM_ID, LANGUAGE_ID) VALUES('It is not allowed to amend ''Declaration type'' (D.E. 11 01 001 000)', TO_TIMESTAMP('2020-01-01 00:00:00', 'YYYY-MM-DD HH24:MI:SS'), null, (SELECT id FROM CODELIST_ITEM CI WHERE ITEM_CODE = '' AND CODELIST_ID = (SELECT id FROM codelist WHERE CODELIST_KEY = '10040')), 1);*/</v>
      </c>
      <c r="N81" s="10" t="str">
        <v>/*INSERT INTO public.codelist_items (itemcode, valid_from, valid_to, codelist_id, extensions_id) VALUES('DK3036', to_timestamp('2020-01-01 00:00:00', 'YYYY-MM-DD HH24:MI:SS'), null, (SELECT id FROM codelists WHERE CODELISTKEY = '10249'), null) ON CONFLICT (codelist_id, itemcode) DO UPDATE SET valid_from=EXCLUDED.valid_from, valid_to=EXCLUDED.valid_to;*/</v>
      </c>
      <c r="O81" s="10" t="str">
        <v>/*INSERT INTO PUBLIC.labels_codelist_items (DESCRIPTION, langcode, VALID_FROM, VALID_TO, ITEM_ID) VALUES('Det er ikke tilladt at ændre ''Declaration type'' (D.E. 11 01 001 000)', 'DA',TO_TIMESTAMP('2020-01-01 00:00:00', 'YYYY-MM-DD HH24:MI:SS'), null, (SELECT id FROM codelist_items CI WHERE ITEMCODE = 'DK3036' AND CODELIST_ID = (SELECT id FROM codelists WHERE CODELISTKEY = '10249'))) ON CONFLICT (item_id, langcode, valid_to) DO UPDATE SET valid_from=EXCLUDED.valid_from, description=EXCLUDED.description;*/</v>
      </c>
      <c r="P81" s="10" t="str">
        <v>/*INSERT INTO PUBLIC.labels_codelist_items (DESCRIPTION, langcode, VALID_FROM, VALID_TO, ITEM_ID) VALUES('It is not allowed to amend ''Declaration type'' (D.E. 11 01 001 000)', 'EN',TO_TIMESTAMP('2020-01-01 00:00:00', 'YYYY-MM-DD HH24:MI:SS'), null, (SELECT id FROM codelist_items CI WHERE ITEMCODE = 'DK3036' AND CODELIST_ID = (SELECT id FROM codelists WHERE CODELISTKEY = '10249'))) ON CONFLICT (item_id, langcode, valid_to) DO UPDATE SET valid_from=EXCLUDED.valid_from, description=EXCLUDED.description;*/</v>
      </c>
      <c r="Q8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81" s="10" t="str">
        <v>/*INSERT INTO PUBLIC.labels_codelist_items (DESCRIPTION, langcode, VALID_FROM, VALID_TO, ITEM_ID) VALUES('Det er ikke tilladt at ændre ''Declaration type'' (D.E. 11 01 001 000)',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81" s="10" t="str">
        <v>/*INSERT INTO PUBLIC.labels_codelist_items (DESCRIPTION, langcode, VALID_FROM, VALID_TO, ITEM_ID) VALUES('It is not allowed to amend ''Declaration type'' (D.E. 11 01 001 000)',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82" spans="1:19" ht="409.5" x14ac:dyDescent="0.25">
      <c r="A82" t="str">
        <v>/*INSERT INTO public.codelist_item (item_code, uieditable, valid_from, valid_to, codelist_id) VALUES('DK3037', false, to_timestamp('2020-01-01 00:00:00', 'YYYY-MM-DD HH24:MI:SS'), null, (SELECT id FROM codelist WHERE CODELIST_KEY = '')) ON CONFLICT (codelist_id, item_code) DO UPDATE SET valid_from=EXCLUDED.valid_from, valid_to=EXCLUDED.valid_to;*/</v>
      </c>
      <c r="C82" t="str">
        <v>/*INSERT INTO PUBLIC.CODELIST_ITEM_LABEL (DESCRIPTION, VALID_FROM, VALID_TO, ITEM_ID, LANGUAGE_ID) VALUES('It is not allowed to amend ''Additional declaration type'' (D.E. 11 02 001 000)', TO_TIMESTAMP('2020-01-01 00:00:00', 'YYYY-MM-DD HH24:MI:SS'), null, (SELECT id FROM CODELIST_ITEM CI WHERE ITEM_CODE = 'DK3037' AND CODELIST_ID = (SELECT id FROM codelist WHERE CODELIST_KEY = '')), 1);*/</v>
      </c>
      <c r="D82" t="str">
        <v>/*INSERT INTO public.codelist_item (item_code, uieditable, valid_from, valid_to, codelist_id) VALUES('DK3037', false, to_timestamp('2020-01-01 00:00:00', 'YYYY-MM-DD HH24:MI:SS'), null, (SELECT id FROM codelist WHERE CODELIST_KEY = '10040')) ON CONFLICT (codelist_id, item_code) DO UPDATE SET valid_from=EXCLUDED.valid_from, valid_to=EXCLUDED.valid_to;*/</v>
      </c>
      <c r="E82" t="str">
        <v>/*INSERT INTO PUBLIC.CODELIST_ITEM_LABEL (DESCRIPTION, VALID_FROM, VALID_TO, ITEM_ID, LANGUAGE_ID) VALUES('Det er ikke tilladt at ændre ''Additional declaration type'' (D.E. 11 02 001 000)', TO_TIMESTAMP('2020-01-01 00:00:00', 'YYYY-MM-DD HH24:MI:SS'), null, (SELECT id FROM CODELIST_ITEM CI WHERE ITEM_CODE = 'DK3037' AND CODELIST_ID = (SELECT id FROM codelist WHERE CODELIST_KEY = '10040')), 3);*/</v>
      </c>
      <c r="F82" t="str">
        <v>/*INSERT INTO PUBLIC.CODELIST_ITEM_LABEL (DESCRIPTION, VALID_FROM, VALID_TO, ITEM_ID, LANGUAGE_ID) VALUES('It is not allowed to amend ''Additional declaration type'' (D.E. 11 02 001 000)', TO_TIMESTAMP('2020-01-01 00:00:00', 'YYYY-MM-DD HH24:MI:SS'), null, (SELECT id FROM CODELIST_ITEM CI WHERE ITEM_CODE = 'DK3037' AND CODELIST_ID = (SELECT id FROM codelist WHERE CODELIST_KEY = '10040')), 1);*/</v>
      </c>
      <c r="G82"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H82" t="str">
        <v>/*INSERT INTO PUBLIC.CODELIST_ITEM_LABEL (DESCRIPTION, VALID_FROM, VALID_TO, ITEM_ID, LANGUAGE_ID) VALUES('Det er ikke tilladt at ændre ''Additional declaration type'' (D.E. 11 02 001 000)', TO_TIMESTAMP('2020-01-01 00:00:00', 'YYYY-MM-DD HH24:MI:SS'), null, (SELECT id FROM CODELIST_ITEM CI WHERE ITEM_CODE = '' AND CODELIST_ID = (SELECT id FROM codelist WHERE CODELIST_KEY = '10080')), 3);*/</v>
      </c>
      <c r="I82" t="str">
        <v>/*INSERT INTO PUBLIC.CODELIST_ITEM_LABEL (DESCRIPTION, VALID_FROM, VALID_TO, ITEM_ID, LANGUAGE_ID) VALUES('It is not allowed to amend ''Additional declaration type'' (D.E. 11 02 001 000)', TO_TIMESTAMP('2020-01-01 00:00:00', 'YYYY-MM-DD HH24:MI:SS'), null, (SELECT id FROM CODELIST_ITEM CI WHERE ITEM_CODE = '' AND CODELIST_ID = (SELECT id FROM codelist WHERE CODELIST_KEY = '10080')), 1);*/</v>
      </c>
      <c r="J8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82" t="str">
        <v>/*INSERT INTO PUBLIC.CODELIST_ITEM_LABEL (DESCRIPTION, VALID_FROM, VALID_TO, ITEM_ID, LANGUAGE_ID) VALUES('Det er ikke tilladt at ændre ''Additional declaration type'' (D.E. 11 02 001 000)', TO_TIMESTAMP('2020-01-01 00:00:00', 'YYYY-MM-DD HH24:MI:SS'), null, (SELECT id FROM CODELIST_ITEM CI WHERE ITEM_CODE = '' AND CODELIST_ID = (SELECT id FROM codelist WHERE CODELIST_KEY = '10040')), 3);*/</v>
      </c>
      <c r="L82" s="10" t="str">
        <v>/*INSERT INTO PUBLIC.CODELIST_ITEM_LABEL (DESCRIPTION, VALID_FROM, VALID_TO, ITEM_ID, LANGUAGE_ID) VALUES('It is not allowed to amend ''Additional declaration type'' (D.E. 11 02 001 000)', TO_TIMESTAMP('2020-01-01 00:00:00', 'YYYY-MM-DD HH24:MI:SS'), null, (SELECT id FROM CODELIST_ITEM CI WHERE ITEM_CODE = '' AND CODELIST_ID = (SELECT id FROM codelist WHERE CODELIST_KEY = '10040')), 1);*/</v>
      </c>
      <c r="N82" s="10" t="str">
        <v>/*INSERT INTO public.codelist_items (itemcode, valid_from, valid_to, codelist_id, extensions_id) VALUES('DK3037', to_timestamp('2020-01-01 00:00:00', 'YYYY-MM-DD HH24:MI:SS'), null, (SELECT id FROM codelists WHERE CODELISTKEY = '10249'), null) ON CONFLICT (codelist_id, itemcode) DO UPDATE SET valid_from=EXCLUDED.valid_from, valid_to=EXCLUDED.valid_to;*/</v>
      </c>
      <c r="O82" s="10" t="str">
        <v>/*INSERT INTO PUBLIC.labels_codelist_items (DESCRIPTION, langcode, VALID_FROM, VALID_TO, ITEM_ID) VALUES('Det er ikke tilladt at ændre ''Additional declaration type'' (D.E. 11 02 001 000)', 'DA',TO_TIMESTAMP('2020-01-01 00:00:00', 'YYYY-MM-DD HH24:MI:SS'), null, (SELECT id FROM codelist_items CI WHERE ITEMCODE = 'DK3037' AND CODELIST_ID = (SELECT id FROM codelists WHERE CODELISTKEY = '10249'))) ON CONFLICT (item_id, langcode, valid_to) DO UPDATE SET valid_from=EXCLUDED.valid_from, description=EXCLUDED.description;*/</v>
      </c>
      <c r="P82" s="10" t="str">
        <v>/*INSERT INTO PUBLIC.labels_codelist_items (DESCRIPTION, langcode, VALID_FROM, VALID_TO, ITEM_ID) VALUES('It is not allowed to amend ''Additional declaration type'' (D.E. 11 02 001 000)', 'EN',TO_TIMESTAMP('2020-01-01 00:00:00', 'YYYY-MM-DD HH24:MI:SS'), null, (SELECT id FROM codelist_items CI WHERE ITEMCODE = 'DK3037' AND CODELIST_ID = (SELECT id FROM codelists WHERE CODELISTKEY = '10249'))) ON CONFLICT (item_id, langcode, valid_to) DO UPDATE SET valid_from=EXCLUDED.valid_from, description=EXCLUDED.description;*/</v>
      </c>
      <c r="Q8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82" s="10" t="str">
        <v>/*INSERT INTO PUBLIC.labels_codelist_items (DESCRIPTION, langcode, VALID_FROM, VALID_TO, ITEM_ID) VALUES('Det er ikke tilladt at ændre ''Additional declaration type'' (D.E. 11 02 001 000)',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82" s="10" t="str">
        <v>/*INSERT INTO PUBLIC.labels_codelist_items (DESCRIPTION, langcode, VALID_FROM, VALID_TO, ITEM_ID) VALUES('It is not allowed to amend ''Additional declaration type'' (D.E. 11 02 001 000)',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83" spans="1:19" ht="409.5" x14ac:dyDescent="0.25">
      <c r="A83" t="str">
        <v>INSERT INTO public.codelist_item (item_code, uieditable, valid_from, valid_to, codelist_id) VALUES('DK2158', false, to_timestamp('2020-01-01 00:00:00', 'YYYY-MM-DD HH24:MI:SS'), null, (SELECT id FROM codelist WHERE CODELIST_KEY = '10080')) ON CONFLICT (codelist_id, item_code) DO UPDATE SET valid_from=EXCLUDED.valid_from, valid_to=EXCLUDED.valid_to;</v>
      </c>
      <c r="C83" t="str">
        <v>INSERT INTO PUBLIC.CODELIST_ITEM_LABEL (DESCRIPTION, VALID_FROM, VALID_TO, ITEM_ID, LANGUAGE_ID) VALUES('Invalidation reason must be chosen and have value 22, 23, 24, 25, 26, 27, or 28', TO_TIMESTAMP('2020-01-01 00:00:00', 'YYYY-MM-DD HH24:MI:SS'), null, (SELECT id FROM CODELIST_ITEM CI WHERE ITEM_CODE = 'DK2158' AND CODELIST_ID = (SELECT id FROM codelist WHERE CODELIST_KEY = '10080')), 1);</v>
      </c>
      <c r="D83" t="str">
        <v>INSERT INTO public.codelist_item (item_code, uieditable, valid_from, valid_to, codelist_id) VALUES('DK2158', false, to_timestamp('2020-01-01 00:00:00', 'YYYY-MM-DD HH24:MI:SS'), null, (SELECT id FROM codelist WHERE CODELIST_KEY = '10040')) ON CONFLICT (codelist_id, item_code) DO UPDATE SET valid_from=EXCLUDED.valid_from, valid_to=EXCLUDED.valid_to;</v>
      </c>
      <c r="E83" t="str">
        <v>INSERT INTO PUBLIC.CODELIST_ITEM_LABEL (DESCRIPTION, VALID_FROM, VALID_TO, ITEM_ID, LANGUAGE_ID) VALUES('Årsag til ugyldiggørelse skal være udfyldt og have værdi 22, 23, 24, 25, 26, 27 eller 28', TO_TIMESTAMP('2020-01-01 00:00:00', 'YYYY-MM-DD HH24:MI:SS'), null, (SELECT id FROM CODELIST_ITEM CI WHERE ITEM_CODE = 'DK2158' AND CODELIST_ID = (SELECT id FROM codelist WHERE CODELIST_KEY = '10040')), 3);</v>
      </c>
      <c r="F83" t="str">
        <v>INSERT INTO PUBLIC.CODELIST_ITEM_LABEL (DESCRIPTION, VALID_FROM, VALID_TO, ITEM_ID, LANGUAGE_ID) VALUES('Invalidation reason must be chosen and have value 22, 23, 24, 25, 26, 27, or 28', TO_TIMESTAMP('2020-01-01 00:00:00', 'YYYY-MM-DD HH24:MI:SS'), null, (SELECT id FROM CODELIST_ITEM CI WHERE ITEM_CODE = 'DK2158' AND CODELIST_ID = (SELECT id FROM codelist WHERE CODELIST_KEY = '10040')), 1);</v>
      </c>
      <c r="G83"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83" t="str">
        <v>INSERT INTO PUBLIC.CODELIST_ITEM_LABEL (DESCRIPTION, VALID_FROM, VALID_TO, ITEM_ID, LANGUAGE_ID) VALUES('Årsag til ugyldiggørelse skal være udfyldt og have værdi 22, 23, 24, 25, 26, 27 eller 28', TO_TIMESTAMP('2020-01-01 00:00:00', 'YYYY-MM-DD HH24:MI:SS'), null, (SELECT id FROM CODELIST_ITEM CI WHERE ITEM_CODE = 'N/A' AND CODELIST_ID = (SELECT id FROM codelist WHERE CODELIST_KEY = 'N/A')), 3);</v>
      </c>
      <c r="I83" t="str">
        <v>INSERT INTO PUBLIC.CODELIST_ITEM_LABEL (DESCRIPTION, VALID_FROM, VALID_TO, ITEM_ID, LANGUAGE_ID) VALUES('Invalidation reason must be chosen and have value 22, 23, 24, 25, 26, 27, or 28', TO_TIMESTAMP('2020-01-01 00:00:00', 'YYYY-MM-DD HH24:MI:SS'), null, (SELECT id FROM CODELIST_ITEM CI WHERE ITEM_CODE = 'N/A' AND CODELIST_ID = (SELECT id FROM codelist WHERE CODELIST_KEY = 'N/A')), 1);</v>
      </c>
      <c r="J83"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83" t="str">
        <v>INSERT INTO PUBLIC.CODELIST_ITEM_LABEL (DESCRIPTION, VALID_FROM, VALID_TO, ITEM_ID, LANGUAGE_ID) VALUES('Årsag til ugyldiggørelse skal være udfyldt og have værdi 22, 23, 24, 25, 26, 27 eller 28', TO_TIMESTAMP('2020-01-01 00:00:00', 'YYYY-MM-DD HH24:MI:SS'), null, (SELECT id FROM CODELIST_ITEM CI WHERE ITEM_CODE = 'N/A' AND CODELIST_ID = (SELECT id FROM codelist WHERE CODELIST_KEY = '10040')), 3);</v>
      </c>
      <c r="L83" s="10" t="str">
        <v>INSERT INTO PUBLIC.CODELIST_ITEM_LABEL (DESCRIPTION, VALID_FROM, VALID_TO, ITEM_ID, LANGUAGE_ID) VALUES('Invalidation reason must be chosen and have value 22, 23, 24, 25, 26, 27, or 28', TO_TIMESTAMP('2020-01-01 00:00:00', 'YYYY-MM-DD HH24:MI:SS'), null, (SELECT id FROM CODELIST_ITEM CI WHERE ITEM_CODE = 'N/A' AND CODELIST_ID = (SELECT id FROM codelist WHERE CODELIST_KEY = '10040')), 1);</v>
      </c>
      <c r="N83" s="10" t="str">
        <v>INSERT INTO public.codelist_items (itemcode, valid_from, valid_to, codelist_id, extensions_id) VALUES('DK2158', to_timestamp('2020-01-01 00:00:00', 'YYYY-MM-DD HH24:MI:SS'), null, (SELECT id FROM codelists WHERE CODELISTKEY = '10249'), null) ON CONFLICT (codelist_id, itemcode) DO UPDATE SET valid_from=EXCLUDED.valid_from, valid_to=EXCLUDED.valid_to;</v>
      </c>
      <c r="O83" s="10" t="str">
        <v>INSERT INTO PUBLIC.labels_codelist_items (DESCRIPTION, langcode, VALID_FROM, VALID_TO, ITEM_ID) VALUES('Årsag til ugyldiggørelse skal være udfyldt og have værdi 22, 23, 24, 25, 26, 27 eller 28', 'DA',TO_TIMESTAMP('2020-01-01 00:00:00', 'YYYY-MM-DD HH24:MI:SS'), null, (SELECT id FROM codelist_items CI WHERE ITEMCODE = 'DK2158' AND CODELIST_ID = (SELECT id FROM codelists WHERE CODELISTKEY = '10249'))) ON CONFLICT (item_id, langcode, valid_to) DO UPDATE SET valid_from=EXCLUDED.valid_from, description=EXCLUDED.description;</v>
      </c>
      <c r="P83" s="10" t="str">
        <v>INSERT INTO PUBLIC.labels_codelist_items (DESCRIPTION, langcode, VALID_FROM, VALID_TO, ITEM_ID) VALUES('Invalidation reason must be chosen and have value 22, 23, 24, 25, 26, 27, or 28', 'EN',TO_TIMESTAMP('2020-01-01 00:00:00', 'YYYY-MM-DD HH24:MI:SS'), null, (SELECT id FROM codelist_items CI WHERE ITEMCODE = 'DK2158' AND CODELIST_ID = (SELECT id FROM codelists WHERE CODELISTKEY = '10249'))) ON CONFLICT (item_id, langcode, valid_to) DO UPDATE SET valid_from=EXCLUDED.valid_from, description=EXCLUDED.description;</v>
      </c>
      <c r="Q83"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83" s="10" t="str">
        <v>INSERT INTO PUBLIC.labels_codelist_items (DESCRIPTION, langcode, VALID_FROM, VALID_TO, ITEM_ID) VALUES('Årsag til ugyldiggørelse skal være udfyldt og have værdi 22, 23, 24, 25, 26, 27 eller 28',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83" s="10" t="str">
        <v>INSERT INTO PUBLIC.labels_codelist_items (DESCRIPTION, langcode, VALID_FROM, VALID_TO, ITEM_ID) VALUES('Invalidation reason must be chosen and have value 22, 23, 24, 25, 26, 27, or 28',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84" spans="1:19" ht="409.5" x14ac:dyDescent="0.25">
      <c r="A84" t="str">
        <v>INSERT INTO public.codelist_item (item_code, uieditable, valid_from, valid_to, codelist_id) VALUES('DK2021', false, to_timestamp('2020-01-01 00:00:00', 'YYYY-MM-DD HH24:MI:SS'), null, (SELECT id FROM codelist WHERE CODELIST_KEY = '10080')) ON CONFLICT (codelist_id, item_code) DO UPDATE SET valid_from=EXCLUDED.valid_from, valid_to=EXCLUDED.valid_to;</v>
      </c>
      <c r="C84" t="str">
        <v>INSERT INTO PUBLIC.CODELIST_ITEM_LABEL (DESCRIPTION, VALID_FROM, VALID_TO, ITEM_ID, LANGUAGE_ID) VALUES('Invalid combination of duty type codes.', TO_TIMESTAMP('2020-01-01 00:00:00', 'YYYY-MM-DD HH24:MI:SS'), null, (SELECT id FROM CODELIST_ITEM CI WHERE ITEM_CODE = 'DK2021' AND CODELIST_ID = (SELECT id FROM codelist WHERE CODELIST_KEY = '10080')), 1);</v>
      </c>
      <c r="D84" t="str">
        <v>INSERT INTO public.codelist_item (item_code, uieditable, valid_from, valid_to, codelist_id) VALUES('DK2021', false, to_timestamp('2020-01-01 00:00:00', 'YYYY-MM-DD HH24:MI:SS'), null, (SELECT id FROM codelist WHERE CODELIST_KEY = '10040')) ON CONFLICT (codelist_id, item_code) DO UPDATE SET valid_from=EXCLUDED.valid_from, valid_to=EXCLUDED.valid_to;</v>
      </c>
      <c r="E84" t="str">
        <v>INSERT INTO PUBLIC.CODELIST_ITEM_LABEL (DESCRIPTION, VALID_FROM, VALID_TO, ITEM_ID, LANGUAGE_ID) VALUES('Ugyldig kombination af told koder.', TO_TIMESTAMP('2020-01-01 00:00:00', 'YYYY-MM-DD HH24:MI:SS'), null, (SELECT id FROM CODELIST_ITEM CI WHERE ITEM_CODE = 'DK2021' AND CODELIST_ID = (SELECT id FROM codelist WHERE CODELIST_KEY = '10040')), 3);</v>
      </c>
      <c r="F84" t="str">
        <v>INSERT INTO PUBLIC.CODELIST_ITEM_LABEL (DESCRIPTION, VALID_FROM, VALID_TO, ITEM_ID, LANGUAGE_ID) VALUES('Invalid combination of duty type codes.', TO_TIMESTAMP('2020-01-01 00:00:00', 'YYYY-MM-DD HH24:MI:SS'), null, (SELECT id FROM CODELIST_ITEM CI WHERE ITEM_CODE = 'DK2021' AND CODELIST_ID = (SELECT id FROM codelist WHERE CODELIST_KEY = '10040')), 1);</v>
      </c>
      <c r="G8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84" t="str">
        <v>/*INSERT INTO PUBLIC.CODELIST_ITEM_LABEL (DESCRIPTION, VALID_FROM, VALID_TO, ITEM_ID, LANGUAGE_ID) VALUES('Ugyldig kombination af told koder.', TO_TIMESTAMP('2020-01-01 00:00:00', 'YYYY-MM-DD HH24:MI:SS'), null, (SELECT id FROM CODELIST_ITEM CI WHERE ITEM_CODE = '' AND CODELIST_ID = (SELECT id FROM codelist WHERE CODELIST_KEY = '')), 3);*/</v>
      </c>
      <c r="I84" t="str">
        <v>/*INSERT INTO PUBLIC.CODELIST_ITEM_LABEL (DESCRIPTION, VALID_FROM, VALID_TO, ITEM_ID, LANGUAGE_ID) VALUES('Invalid combination of duty type codes.', TO_TIMESTAMP('2020-01-01 00:00:00', 'YYYY-MM-DD HH24:MI:SS'), null, (SELECT id FROM CODELIST_ITEM CI WHERE ITEM_CODE = '' AND CODELIST_ID = (SELECT id FROM codelist WHERE CODELIST_KEY = '')), 1);*/</v>
      </c>
      <c r="J8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84" t="str">
        <v>/*INSERT INTO PUBLIC.CODELIST_ITEM_LABEL (DESCRIPTION, VALID_FROM, VALID_TO, ITEM_ID, LANGUAGE_ID) VALUES('Ugyldig kombination af told koder.', TO_TIMESTAMP('2020-01-01 00:00:00', 'YYYY-MM-DD HH24:MI:SS'), null, (SELECT id FROM CODELIST_ITEM CI WHERE ITEM_CODE = '' AND CODELIST_ID = (SELECT id FROM codelist WHERE CODELIST_KEY = '10040')), 3);*/</v>
      </c>
      <c r="L84" s="10" t="str">
        <v>/*INSERT INTO PUBLIC.CODELIST_ITEM_LABEL (DESCRIPTION, VALID_FROM, VALID_TO, ITEM_ID, LANGUAGE_ID) VALUES('Invalid combination of duty type codes.', TO_TIMESTAMP('2020-01-01 00:00:00', 'YYYY-MM-DD HH24:MI:SS'), null, (SELECT id FROM CODELIST_ITEM CI WHERE ITEM_CODE = '' AND CODELIST_ID = (SELECT id FROM codelist WHERE CODELIST_KEY = '10040')), 1);*/</v>
      </c>
      <c r="N84" s="10" t="str">
        <v>INSERT INTO public.codelist_items (itemcode, valid_from, valid_to, codelist_id, extensions_id) VALUES('DK2021', to_timestamp('2020-01-01 00:00:00', 'YYYY-MM-DD HH24:MI:SS'), null, (SELECT id FROM codelists WHERE CODELISTKEY = '10249'), null) ON CONFLICT (codelist_id, itemcode) DO UPDATE SET valid_from=EXCLUDED.valid_from, valid_to=EXCLUDED.valid_to;</v>
      </c>
      <c r="O84" s="10" t="str">
        <v>INSERT INTO PUBLIC.labels_codelist_items (DESCRIPTION, langcode, VALID_FROM, VALID_TO, ITEM_ID) VALUES('Ugyldig kombination af told koder.', 'DA',TO_TIMESTAMP('2020-01-01 00:00:00', 'YYYY-MM-DD HH24:MI:SS'), null, (SELECT id FROM codelist_items CI WHERE ITEMCODE = 'DK2021' AND CODELIST_ID = (SELECT id FROM codelists WHERE CODELISTKEY = '10249'))) ON CONFLICT (item_id, langcode, valid_to) DO UPDATE SET valid_from=EXCLUDED.valid_from, description=EXCLUDED.description;</v>
      </c>
      <c r="P84" s="10" t="str">
        <v>INSERT INTO PUBLIC.labels_codelist_items (DESCRIPTION, langcode, VALID_FROM, VALID_TO, ITEM_ID) VALUES('Invalid combination of duty type codes.', 'EN',TO_TIMESTAMP('2020-01-01 00:00:00', 'YYYY-MM-DD HH24:MI:SS'), null, (SELECT id FROM codelist_items CI WHERE ITEMCODE = 'DK2021' AND CODELIST_ID = (SELECT id FROM codelists WHERE CODELISTKEY = '10249'))) ON CONFLICT (item_id, langcode, valid_to) DO UPDATE SET valid_from=EXCLUDED.valid_from, description=EXCLUDED.description;</v>
      </c>
      <c r="Q8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84" s="10" t="str">
        <v>/*INSERT INTO PUBLIC.labels_codelist_items (DESCRIPTION, langcode, VALID_FROM, VALID_TO, ITEM_ID) VALUES('Ugyldig kombination af told koder.',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84" s="10" t="str">
        <v>/*INSERT INTO PUBLIC.labels_codelist_items (DESCRIPTION, langcode, VALID_FROM, VALID_TO, ITEM_ID) VALUES('Invalid combination of duty type codes.',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85" spans="1:19" ht="409.5" x14ac:dyDescent="0.25">
      <c r="A85" t="str">
        <v>INSERT INTO public.codelist_item (item_code, uieditable, valid_from, valid_to, codelist_id) VALUES('DK1009', false, to_timestamp('2020-01-01 00:00:00', 'YYYY-MM-DD HH24:MI:SS'), null, (SELECT id FROM codelist WHERE CODELIST_KEY = '10080')) ON CONFLICT (codelist_id, item_code) DO UPDATE SET valid_from=EXCLUDED.valid_from, valid_to=EXCLUDED.valid_to;</v>
      </c>
      <c r="C85" t="str">
        <v>INSERT INTO PUBLIC.CODELIST_ITEM_LABEL (DESCRIPTION, VALID_FROM, VALID_TO, ITEM_ID, LANGUAGE_ID) VALUES('Information on Representative is filled in and the identification numbers for the representative and declarant are the same.', TO_TIMESTAMP('2020-01-01 00:00:00', 'YYYY-MM-DD HH24:MI:SS'), null, (SELECT id FROM CODELIST_ITEM CI WHERE ITEM_CODE = 'DK1009' AND CODELIST_ID = (SELECT id FROM codelist WHERE CODELIST_KEY = '10080')), 1);</v>
      </c>
      <c r="D85" t="str">
        <v>INSERT INTO public.codelist_item (item_code, uieditable, valid_from, valid_to, codelist_id) VALUES('DK1009', false, to_timestamp('2020-01-01 00:00:00', 'YYYY-MM-DD HH24:MI:SS'), null, (SELECT id FROM codelist WHERE CODELIST_KEY = '10040')) ON CONFLICT (codelist_id, item_code) DO UPDATE SET valid_from=EXCLUDED.valid_from, valid_to=EXCLUDED.valid_to;</v>
      </c>
      <c r="E85" t="str">
        <v>INSERT INTO PUBLIC.CODELIST_ITEM_LABEL (DESCRIPTION, VALID_FROM, VALID_TO, ITEM_ID, LANGUAGE_ID) VALUES('Fejl, "Repræsentant identifikationsnummer" (13 06 017 000) og "Klarerer idetifikationsnummer" (13 05 017 000) må ikke være det samme.', TO_TIMESTAMP('2020-01-01 00:00:00', 'YYYY-MM-DD HH24:MI:SS'), null, (SELECT id FROM CODELIST_ITEM CI WHERE ITEM_CODE = 'DK1009' AND CODELIST_ID = (SELECT id FROM codelist WHERE CODELIST_KEY = '10040')), 3);</v>
      </c>
      <c r="F85" t="str">
        <v>INSERT INTO PUBLIC.CODELIST_ITEM_LABEL (DESCRIPTION, VALID_FROM, VALID_TO, ITEM_ID, LANGUAGE_ID) VALUES('Information on Representative is filled in and the identification numbers for the representative and declarant are the same.', TO_TIMESTAMP('2020-01-01 00:00:00', 'YYYY-MM-DD HH24:MI:SS'), null, (SELECT id FROM CODELIST_ITEM CI WHERE ITEM_CODE = 'DK1009' AND CODELIST_ID = (SELECT id FROM codelist WHERE CODELIST_KEY = '10040')), 1);</v>
      </c>
      <c r="G8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85" t="str">
        <v>/*INSERT INTO PUBLIC.CODELIST_ITEM_LABEL (DESCRIPTION, VALID_FROM, VALID_TO, ITEM_ID, LANGUAGE_ID) VALUES('Fejl, "Repræsentant identifikationsnummer" (13 06 017 000) og "Klarerer idetifikationsnummer" (13 05 017 000) må ikke være det samme.', TO_TIMESTAMP('2020-01-01 00:00:00', 'YYYY-MM-DD HH24:MI:SS'), null, (SELECT id FROM CODELIST_ITEM CI WHERE ITEM_CODE = '' AND CODELIST_ID = (SELECT id FROM codelist WHERE CODELIST_KEY = '10075')), 3);*/</v>
      </c>
      <c r="I85" t="str">
        <v>/*INSERT INTO PUBLIC.CODELIST_ITEM_LABEL (DESCRIPTION, VALID_FROM, VALID_TO, ITEM_ID, LANGUAGE_ID) VALUES('Information on Representative is filled in and the identification numbers for the representative and declarant are the same.', TO_TIMESTAMP('2020-01-01 00:00:00', 'YYYY-MM-DD HH24:MI:SS'), null, (SELECT id FROM CODELIST_ITEM CI WHERE ITEM_CODE = '' AND CODELIST_ID = (SELECT id FROM codelist WHERE CODELIST_KEY = '10075')), 1);*/</v>
      </c>
      <c r="J8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85" t="str">
        <v>/*INSERT INTO PUBLIC.CODELIST_ITEM_LABEL (DESCRIPTION, VALID_FROM, VALID_TO, ITEM_ID, LANGUAGE_ID) VALUES('Fejl, "Repræsentant identifikationsnummer" (13 06 017 000) og "Klarerer idetifikationsnummer" (13 05 017 000) må ikke være det samme.', TO_TIMESTAMP('2020-01-01 00:00:00', 'YYYY-MM-DD HH24:MI:SS'), null, (SELECT id FROM CODELIST_ITEM CI WHERE ITEM_CODE = '' AND CODELIST_ID = (SELECT id FROM codelist WHERE CODELIST_KEY = '10040')), 3);*/</v>
      </c>
      <c r="L85" s="10" t="str">
        <v>/*INSERT INTO PUBLIC.CODELIST_ITEM_LABEL (DESCRIPTION, VALID_FROM, VALID_TO, ITEM_ID, LANGUAGE_ID) VALUES('Information on Representative is filled in and the identification numbers for the representative and declarant are the same.', TO_TIMESTAMP('2020-01-01 00:00:00', 'YYYY-MM-DD HH24:MI:SS'), null, (SELECT id FROM CODELIST_ITEM CI WHERE ITEM_CODE = '' AND CODELIST_ID = (SELECT id FROM codelist WHERE CODELIST_KEY = '10040')), 1);*/</v>
      </c>
      <c r="N85" s="10" t="str">
        <v>INSERT INTO public.codelist_items (itemcode, valid_from, valid_to, codelist_id, extensions_id) VALUES('DK1009', to_timestamp('2020-01-01 00:00:00', 'YYYY-MM-DD HH24:MI:SS'), null, (SELECT id FROM codelists WHERE CODELISTKEY = '10249'), null) ON CONFLICT (codelist_id, itemcode) DO UPDATE SET valid_from=EXCLUDED.valid_from, valid_to=EXCLUDED.valid_to;</v>
      </c>
      <c r="O85" s="10" t="str">
        <v>INSERT INTO PUBLIC.labels_codelist_items (DESCRIPTION, langcode, VALID_FROM, VALID_TO, ITEM_ID) VALUES('Fejl, "Repræsentant identifikationsnummer" (13 06 017 000) og "Klarerer idetifikationsnummer" (13 05 017 000) må ikke være det samme.', 'DA',TO_TIMESTAMP('2020-01-01 00:00:00', 'YYYY-MM-DD HH24:MI:SS'), null, (SELECT id FROM codelist_items CI WHERE ITEMCODE = 'DK1009' AND CODELIST_ID = (SELECT id FROM codelists WHERE CODELISTKEY = '10249'))) ON CONFLICT (item_id, langcode, valid_to) DO UPDATE SET valid_from=EXCLUDED.valid_from, description=EXCLUDED.description;</v>
      </c>
      <c r="P85" s="10" t="str">
        <v>INSERT INTO PUBLIC.labels_codelist_items (DESCRIPTION, langcode, VALID_FROM, VALID_TO, ITEM_ID) VALUES('Information on Representative is filled in and the identification numbers for the representative and declarant are the same.', 'EN',TO_TIMESTAMP('2020-01-01 00:00:00', 'YYYY-MM-DD HH24:MI:SS'), null, (SELECT id FROM codelist_items CI WHERE ITEMCODE = 'DK1009' AND CODELIST_ID = (SELECT id FROM codelists WHERE CODELISTKEY = '10249'))) ON CONFLICT (item_id, langcode, valid_to) DO UPDATE SET valid_from=EXCLUDED.valid_from, description=EXCLUDED.description;</v>
      </c>
      <c r="Q8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85" s="10" t="str">
        <v>/*INSERT INTO PUBLIC.labels_codelist_items (DESCRIPTION, langcode, VALID_FROM, VALID_TO, ITEM_ID) VALUES('Fejl, "Repræsentant identifikationsnummer" (13 06 017 000) og "Klarerer idetifikationsnummer" (13 05 017 000) må ikke være det samme.',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85" s="10" t="str">
        <v>/*INSERT INTO PUBLIC.labels_codelist_items (DESCRIPTION, langcode, VALID_FROM, VALID_TO, ITEM_ID) VALUES('Information on Representative is filled in and the identification numbers for the representative and declarant are the same.',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86" spans="1:19" ht="409.5" x14ac:dyDescent="0.25">
      <c r="A86" t="str">
        <v>/*INSERT INTO public.codelist_item (item_code, uieditable, valid_from, valid_to, codelist_id) VALUES('DK1262', false, to_timestamp('2020-01-01 00:00:00', 'YYYY-MM-DD HH24:MI:SS'), null, (SELECT id FROM codelist WHERE CODELIST_KEY = '')) ON CONFLICT (codelist_id, item_code) DO UPDATE SET valid_from=EXCLUDED.valid_from, valid_to=EXCLUDED.valid_to;*/</v>
      </c>
      <c r="C86" t="str">
        <v>/*INSERT INTO PUBLIC.CODELIST_ITEM_LABEL (DESCRIPTION, VALID_FROM, VALID_TO, ITEM_ID, LANGUAGE_ID) VALUES('If the Importer Identification Number (13 04 017 000) = DK09999981, then name and adress must be populated in Importer (13 04 000 000) and the Country (13 04 018 020) must be DK', TO_TIMESTAMP('2020-01-01 00:00:00', 'YYYY-MM-DD HH24:MI:SS'), null, (SELECT id FROM CODELIST_ITEM CI WHERE ITEM_CODE = 'DK1262' AND CODELIST_ID = (SELECT id FROM codelist WHERE CODELIST_KEY = '')), 1);*/</v>
      </c>
      <c r="D86" t="str">
        <v>/*INSERT INTO public.codelist_item (item_code, uieditable, valid_from, valid_to, codelist_id) VALUES('DK1262', false, to_timestamp('2020-01-01 00:00:00', 'YYYY-MM-DD HH24:MI:SS'), null, (SELECT id FROM codelist WHERE CODELIST_KEY = '10040')) ON CONFLICT (codelist_id, item_code) DO UPDATE SET valid_from=EXCLUDED.valid_from, valid_to=EXCLUDED.valid_to;*/</v>
      </c>
      <c r="E86" t="str">
        <v>/*INSERT INTO PUBLIC.CODELIST_ITEM_LABEL (DESCRIPTION, VALID_FROM, VALID_TO, ITEM_ID, LANGUAGE_ID) VALUES('Hvis Importør identifikations-nummer (13 04 017 000) = DK09999981, så skal navn og adresse være angivet for Importør (13 04 000 000) og Land (13 04 018 020) skal være DK', TO_TIMESTAMP('2020-01-01 00:00:00', 'YYYY-MM-DD HH24:MI:SS'), null, (SELECT id FROM CODELIST_ITEM CI WHERE ITEM_CODE = 'DK1262' AND CODELIST_ID = (SELECT id FROM codelist WHERE CODELIST_KEY = '10040')), 3);*/</v>
      </c>
      <c r="F86" t="str">
        <v>/*INSERT INTO PUBLIC.CODELIST_ITEM_LABEL (DESCRIPTION, VALID_FROM, VALID_TO, ITEM_ID, LANGUAGE_ID) VALUES('If the Importer Identification Number (13 04 017 000) = DK09999981, then name and adress must be populated in Importer (13 04 000 000) and the Country (13 04 018 020) must be DK', TO_TIMESTAMP('2020-01-01 00:00:00', 'YYYY-MM-DD HH24:MI:SS'), null, (SELECT id FROM CODELIST_ITEM CI WHERE ITEM_CODE = 'DK1262' AND CODELIST_ID = (SELECT id FROM codelist WHERE CODELIST_KEY = '10040')), 1);*/</v>
      </c>
      <c r="G86" t="str">
        <v>INSERT INTO public.codelist_item (item_code, uieditable, valid_from, valid_to, codelist_id) VALUES('DKW1262', false, to_timestamp('2020-01-01 00:00:00', 'YYYY-MM-DD HH24:MI:SS'), null, (SELECT id FROM codelist WHERE CODELIST_KEY = '10075')) ON CONFLICT (codelist_id, item_code) DO UPDATE SET valid_from=EXCLUDED.valid_from, valid_to=EXCLUDED.valid_to;</v>
      </c>
      <c r="H86" t="str">
        <v>INSERT INTO PUBLIC.CODELIST_ITEM_LABEL (DESCRIPTION, VALID_FROM, VALID_TO, ITEM_ID, LANGUAGE_ID) VALUES('Hvis Importør identifikations-nummer (13 04 017 000) = DK09999981, så skal navn og adresse være angivet for Importør (13 04 000 000) og Land (13 04 018 020) skal være DK', TO_TIMESTAMP('2020-01-01 00:00:00', 'YYYY-MM-DD HH24:MI:SS'), null, (SELECT id FROM CODELIST_ITEM CI WHERE ITEM_CODE = 'DKW1262' AND CODELIST_ID = (SELECT id FROM codelist WHERE CODELIST_KEY = '10075')), 3);</v>
      </c>
      <c r="I86" t="str">
        <v>INSERT INTO PUBLIC.CODELIST_ITEM_LABEL (DESCRIPTION, VALID_FROM, VALID_TO, ITEM_ID, LANGUAGE_ID) VALUES('If the Importer Identification Number (13 04 017 000) = DK09999981, then name and adress must be populated in Importer (13 04 000 000) and the Country (13 04 018 020) must be DK', TO_TIMESTAMP('2020-01-01 00:00:00', 'YYYY-MM-DD HH24:MI:SS'), null, (SELECT id FROM CODELIST_ITEM CI WHERE ITEM_CODE = 'DKW1262' AND CODELIST_ID = (SELECT id FROM codelist WHERE CODELIST_KEY = '10075')), 1);</v>
      </c>
      <c r="J86" t="str">
        <v>INSERT INTO public.codelist_item (item_code, uieditable, valid_from, valid_to, codelist_id) VALUES('DKW1262', false, to_timestamp('2020-01-01 00:00:00', 'YYYY-MM-DD HH24:MI:SS'), null, (SELECT id FROM codelist WHERE CODELIST_KEY = '10040')) ON CONFLICT (codelist_id, item_code) DO UPDATE SET valid_from=EXCLUDED.valid_from, valid_to=EXCLUDED.valid_to;</v>
      </c>
      <c r="K86" t="str">
        <v>INSERT INTO PUBLIC.CODELIST_ITEM_LABEL (DESCRIPTION, VALID_FROM, VALID_TO, ITEM_ID, LANGUAGE_ID) VALUES('Hvis Importør identifikations-nummer (13 04 017 000) = DK09999981, så skal navn og adresse være angivet for Importør (13 04 000 000) og Land (13 04 018 020) skal være DK', TO_TIMESTAMP('2020-01-01 00:00:00', 'YYYY-MM-DD HH24:MI:SS'), null, (SELECT id FROM CODELIST_ITEM CI WHERE ITEM_CODE = 'DKW1262' AND CODELIST_ID = (SELECT id FROM codelist WHERE CODELIST_KEY = '10040')), 3);</v>
      </c>
      <c r="L86" s="10" t="str">
        <v>INSERT INTO PUBLIC.CODELIST_ITEM_LABEL (DESCRIPTION, VALID_FROM, VALID_TO, ITEM_ID, LANGUAGE_ID) VALUES('If the Importer Identification Number (13 04 017 000) = DK09999981, then name and adress must be populated in Importer (13 04 000 000) and the Country (13 04 018 020) must be DK', TO_TIMESTAMP('2020-01-01 00:00:00', 'YYYY-MM-DD HH24:MI:SS'), null, (SELECT id FROM CODELIST_ITEM CI WHERE ITEM_CODE = 'DKW1262' AND CODELIST_ID = (SELECT id FROM codelist WHERE CODELIST_KEY = '10040')), 1);</v>
      </c>
      <c r="N86" s="10" t="str">
        <v>/*INSERT INTO public.codelist_items (itemcode, valid_from, valid_to, codelist_id, extensions_id) VALUES('DK1262', to_timestamp('2020-01-01 00:00:00', 'YYYY-MM-DD HH24:MI:SS'), null, (SELECT id FROM codelists WHERE CODELISTKEY = '10249'), null) ON CONFLICT (codelist_id, itemcode) DO UPDATE SET valid_from=EXCLUDED.valid_from, valid_to=EXCLUDED.valid_to;*/</v>
      </c>
      <c r="O86" s="10" t="str">
        <v>/*INSERT INTO PUBLIC.labels_codelist_items (DESCRIPTION, langcode, VALID_FROM, VALID_TO, ITEM_ID) VALUES('Hvis Importør identifikations-nummer (13 04 017 000) = DK09999981, så skal navn og adresse være angivet for Importør (13 04 000 000) og Land (13 04 018 020) skal være DK', 'DA',TO_TIMESTAMP('2020-01-01 00:00:00', 'YYYY-MM-DD HH24:MI:SS'), null, (SELECT id FROM codelist_items CI WHERE ITEMCODE = 'DK1262' AND CODELIST_ID = (SELECT id FROM codelists WHERE CODELISTKEY = '10249'))) ON CONFLICT (item_id, langcode, valid_to) DO UPDATE SET valid_from=EXCLUDED.valid_from, description=EXCLUDED.description;*/</v>
      </c>
      <c r="P86" s="10" t="str">
        <v>/*INSERT INTO PUBLIC.labels_codelist_items (DESCRIPTION, langcode, VALID_FROM, VALID_TO, ITEM_ID) VALUES('If the Importer Identification Number (13 04 017 000) = DK09999981, then name and adress must be populated in Importer (13 04 000 000) and the Country (13 04 018 020) must be DK', 'EN',TO_TIMESTAMP('2020-01-01 00:00:00', 'YYYY-MM-DD HH24:MI:SS'), null, (SELECT id FROM codelist_items CI WHERE ITEMCODE = 'DK1262' AND CODELIST_ID = (SELECT id FROM codelists WHERE CODELISTKEY = '10249'))) ON CONFLICT (item_id, langcode, valid_to) DO UPDATE SET valid_from=EXCLUDED.valid_from, description=EXCLUDED.description;*/</v>
      </c>
      <c r="Q86" s="10" t="str">
        <v>INSERT INTO public.codelist_items (itemcode, valid_from, valid_to, codelist_id, extensions_id) VALUES('DKW1262', to_timestamp('2020-01-01 00:00:00', 'YYYY-MM-DD HH24:MI:SS'), null, (SELECT id FROM codelists WHERE CODELISTKEY = '10249'), null) ON CONFLICT (codelist_id, itemcode) DO UPDATE SET valid_from=EXCLUDED.valid_from, valid_to=EXCLUDED.valid_to;</v>
      </c>
      <c r="R86" s="10" t="str">
        <v>INSERT INTO PUBLIC.labels_codelist_items (DESCRIPTION, langcode, VALID_FROM, VALID_TO, ITEM_ID) VALUES('Hvis Importør identifikations-nummer (13 04 017 000) = DK09999981, så skal navn og adresse være angivet for Importør (13 04 000 000) og Land (13 04 018 020) skal være DK', 'DA',TO_TIMESTAMP('2020-01-01 00:00:00', 'YYYY-MM-DD HH24:MI:SS'), null, (SELECT id FROM codelist_items CI WHERE ITEMCODE = 'DKW1262' AND CODELIST_ID = (SELECT id FROM codelists WHERE CODELISTKEY = '10249'))) ON CONFLICT (item_id, langcode, valid_to) DO UPDATE SET valid_from=EXCLUDED.valid_from, description=EXCLUDED.description;</v>
      </c>
      <c r="S86" s="10" t="str">
        <v>INSERT INTO PUBLIC.labels_codelist_items (DESCRIPTION, langcode, VALID_FROM, VALID_TO, ITEM_ID) VALUES('If the Importer Identification Number (13 04 017 000) = DK09999981, then name and adress must be populated in Importer (13 04 000 000) and the Country (13 04 018 020) must be DK', 'EN',TO_TIMESTAMP('2020-01-01 00:00:00', 'YYYY-MM-DD HH24:MI:SS'), null, (SELECT id FROM codelist_items CI WHERE ITEMCODE = 'DKW1262' AND CODELIST_ID = (SELECT id FROM codelists WHERE CODELISTKEY = '10249'))) ON CONFLICT (item_id, langcode, valid_to) DO UPDATE SET valid_from=EXCLUDED.valid_from, description=EXCLUDED.description;</v>
      </c>
    </row>
    <row r="87" spans="1:19" ht="409.5" x14ac:dyDescent="0.25">
      <c r="A87" t="str">
        <v>INSERT INTO public.codelist_item (item_code, uieditable, valid_from, valid_to, codelist_id) VALUES('DK1279', false, to_timestamp('2020-01-01 00:00:00', 'YYYY-MM-DD HH24:MI:SS'), null, (SELECT id FROM codelist WHERE CODELIST_KEY = '10080')) ON CONFLICT (codelist_id, item_code) DO UPDATE SET valid_from=EXCLUDED.valid_from, valid_to=EXCLUDED.valid_to;</v>
      </c>
      <c r="C87" t="str">
        <v>INSERT INTO PUBLIC.CODELIST_ITEM_LABEL (DESCRIPTION, VALID_FROM, VALID_TO, ITEM_ID, LANGUAGE_ID) VALUES('If the Exporter Identification Number (13 01 017 000) = DK12619863, then name and address must be populated in Exporter and the Country must not be DK', TO_TIMESTAMP('2020-01-01 00:00:00', 'YYYY-MM-DD HH24:MI:SS'), null, (SELECT id FROM CODELIST_ITEM CI WHERE ITEM_CODE = 'DK1279' AND CODELIST_ID = (SELECT id FROM codelist WHERE CODELIST_KEY = '10080')), 1);</v>
      </c>
      <c r="D87" t="str">
        <v>INSERT INTO public.codelist_item (item_code, uieditable, valid_from, valid_to, codelist_id) VALUES('DK1279', false, to_timestamp('2020-01-01 00:00:00', 'YYYY-MM-DD HH24:MI:SS'), null, (SELECT id FROM codelist WHERE CODELIST_KEY = '10040')) ON CONFLICT (codelist_id, item_code) DO UPDATE SET valid_from=EXCLUDED.valid_from, valid_to=EXCLUDED.valid_to;</v>
      </c>
      <c r="E87" t="str">
        <v>INSERT INTO PUBLIC.CODELIST_ITEM_LABEL (DESCRIPTION, VALID_FROM, VALID_TO, ITEM_ID, LANGUAGE_ID) VALUES('Hvis Exportør identifikations-nummer (13 04 017 000) = DK09999981, så skal navn og adresse være angivet for Exportør (13 04 000 000) og Land (13 04 018 020) skal være forsekllig fra DK', TO_TIMESTAMP('2020-01-01 00:00:00', 'YYYY-MM-DD HH24:MI:SS'), null, (SELECT id FROM CODELIST_ITEM CI WHERE ITEM_CODE = 'DK1279' AND CODELIST_ID = (SELECT id FROM codelist WHERE CODELIST_KEY = '10040')), 3);</v>
      </c>
      <c r="F87" t="str">
        <v>INSERT INTO PUBLIC.CODELIST_ITEM_LABEL (DESCRIPTION, VALID_FROM, VALID_TO, ITEM_ID, LANGUAGE_ID) VALUES('If the Exporter Identification Number (13 01 017 000) = DK12619863, then name and address must be populated in Exporter and the Country must not be DK', TO_TIMESTAMP('2020-01-01 00:00:00', 'YYYY-MM-DD HH24:MI:SS'), null, (SELECT id FROM CODELIST_ITEM CI WHERE ITEM_CODE = 'DK1279' AND CODELIST_ID = (SELECT id FROM codelist WHERE CODELIST_KEY = '10040')), 1);</v>
      </c>
      <c r="G8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87" t="str">
        <v>/*INSERT INTO PUBLIC.CODELIST_ITEM_LABEL (DESCRIPTION, VALID_FROM, VALID_TO, ITEM_ID, LANGUAGE_ID) VALUES('Hvis Exportør identifikations-nummer (13 04 017 000) = DK09999981, så skal navn og adresse være angivet for Exportør (13 04 000 000) og Land (13 04 018 020) skal være forsekllig fra DK', TO_TIMESTAMP('2020-01-01 00:00:00', 'YYYY-MM-DD HH24:MI:SS'), null, (SELECT id FROM CODELIST_ITEM CI WHERE ITEM_CODE = '' AND CODELIST_ID = (SELECT id FROM codelist WHERE CODELIST_KEY = '')), 3);*/</v>
      </c>
      <c r="I87" t="str">
        <v>/*INSERT INTO PUBLIC.CODELIST_ITEM_LABEL (DESCRIPTION, VALID_FROM, VALID_TO, ITEM_ID, LANGUAGE_ID) VALUES('If the Exporter Identification Number (13 01 017 000) = DK12619863, then name and address must be populated in Exporter and the Country must not be DK', TO_TIMESTAMP('2020-01-01 00:00:00', 'YYYY-MM-DD HH24:MI:SS'), null, (SELECT id FROM CODELIST_ITEM CI WHERE ITEM_CODE = '' AND CODELIST_ID = (SELECT id FROM codelist WHERE CODELIST_KEY = '')), 1);*/</v>
      </c>
      <c r="J8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87" t="str">
        <v>/*INSERT INTO PUBLIC.CODELIST_ITEM_LABEL (DESCRIPTION, VALID_FROM, VALID_TO, ITEM_ID, LANGUAGE_ID) VALUES('Hvis Exportør identifikations-nummer (13 04 017 000) = DK09999981, så skal navn og adresse være angivet for Exportør (13 04 000 000) og Land (13 04 018 020) skal være forsekllig fra DK', TO_TIMESTAMP('2020-01-01 00:00:00', 'YYYY-MM-DD HH24:MI:SS'), null, (SELECT id FROM CODELIST_ITEM CI WHERE ITEM_CODE = '' AND CODELIST_ID = (SELECT id FROM codelist WHERE CODELIST_KEY = '10040')), 3);*/</v>
      </c>
      <c r="L87" s="10" t="str">
        <v>/*INSERT INTO PUBLIC.CODELIST_ITEM_LABEL (DESCRIPTION, VALID_FROM, VALID_TO, ITEM_ID, LANGUAGE_ID) VALUES('If the Exporter Identification Number (13 01 017 000) = DK12619863, then name and address must be populated in Exporter and the Country must not be DK', TO_TIMESTAMP('2020-01-01 00:00:00', 'YYYY-MM-DD HH24:MI:SS'), null, (SELECT id FROM CODELIST_ITEM CI WHERE ITEM_CODE = '' AND CODELIST_ID = (SELECT id FROM codelist WHERE CODELIST_KEY = '10040')), 1);*/</v>
      </c>
      <c r="N87" s="10" t="str">
        <v>INSERT INTO public.codelist_items (itemcode, valid_from, valid_to, codelist_id, extensions_id) VALUES('DK1279', to_timestamp('2020-01-01 00:00:00', 'YYYY-MM-DD HH24:MI:SS'), null, (SELECT id FROM codelists WHERE CODELISTKEY = '10249'), null) ON CONFLICT (codelist_id, itemcode) DO UPDATE SET valid_from=EXCLUDED.valid_from, valid_to=EXCLUDED.valid_to;</v>
      </c>
      <c r="O87" s="10" t="str">
        <v>INSERT INTO PUBLIC.labels_codelist_items (DESCRIPTION, langcode, VALID_FROM, VALID_TO, ITEM_ID) VALUES('Hvis Exportør identifikations-nummer (13 04 017 000) = DK09999981, så skal navn og adresse være angivet for Exportør (13 04 000 000) og Land (13 04 018 020) skal være forsekllig fra DK', 'DA',TO_TIMESTAMP('2020-01-01 00:00:00', 'YYYY-MM-DD HH24:MI:SS'), null, (SELECT id FROM codelist_items CI WHERE ITEMCODE = 'DK1279' AND CODELIST_ID = (SELECT id FROM codelists WHERE CODELISTKEY = '10249'))) ON CONFLICT (item_id, langcode, valid_to) DO UPDATE SET valid_from=EXCLUDED.valid_from, description=EXCLUDED.description;</v>
      </c>
      <c r="P87" s="10" t="str">
        <v>INSERT INTO PUBLIC.labels_codelist_items (DESCRIPTION, langcode, VALID_FROM, VALID_TO, ITEM_ID) VALUES('If the Exporter Identification Number (13 01 017 000) = DK12619863, then name and address must be populated in Exporter and the Country must not be DK', 'EN',TO_TIMESTAMP('2020-01-01 00:00:00', 'YYYY-MM-DD HH24:MI:SS'), null, (SELECT id FROM codelist_items CI WHERE ITEMCODE = 'DK1279' AND CODELIST_ID = (SELECT id FROM codelists WHERE CODELISTKEY = '10249'))) ON CONFLICT (item_id, langcode, valid_to) DO UPDATE SET valid_from=EXCLUDED.valid_from, description=EXCLUDED.description;</v>
      </c>
      <c r="Q8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87" s="10" t="str">
        <v>/*INSERT INTO PUBLIC.labels_codelist_items (DESCRIPTION, langcode, VALID_FROM, VALID_TO, ITEM_ID) VALUES('Hvis Exportør identifikations-nummer (13 04 017 000) = DK09999981, så skal navn og adresse være angivet for Exportør (13 04 000 000) og Land (13 04 018 020) skal være forsekllig fra DK',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87" s="10" t="str">
        <v>/*INSERT INTO PUBLIC.labels_codelist_items (DESCRIPTION, langcode, VALID_FROM, VALID_TO, ITEM_ID) VALUES('If the Exporter Identification Number (13 01 017 000) = DK12619863, then name and address must be populated in Exporter and the Country must not be DK',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88" spans="1:19" ht="409.5" x14ac:dyDescent="0.25">
      <c r="A88" t="str">
        <v>INSERT INTO public.codelist_item (item_code, uieditable, valid_from, valid_to, codelist_id) VALUES('DK1271', false, to_timestamp('2020-01-01 00:00:00', 'YYYY-MM-DD HH24:MI:SS'), null, (SELECT id FROM codelist WHERE CODELIST_KEY = '10080')) ON CONFLICT (codelist_id, item_code) DO UPDATE SET valid_from=EXCLUDED.valid_from, valid_to=EXCLUDED.valid_to;</v>
      </c>
      <c r="C88" t="str">
        <v>INSERT INTO PUBLIC.CODELIST_ITEM_LABEL (DESCRIPTION, VALID_FROM, VALID_TO, ITEM_ID, LANGUAGE_ID) VALUES('If the Exporter Identification Number (13 01 017 000) = DK09999981, then name and adress must be populated in Exporter (13 01 000 000) and the Country (13 01 018 020) must be DK', TO_TIMESTAMP('2020-01-01 00:00:00', 'YYYY-MM-DD HH24:MI:SS'), null, (SELECT id FROM CODELIST_ITEM CI WHERE ITEM_CODE = 'DK1271' AND CODELIST_ID = (SELECT id FROM codelist WHERE CODELIST_KEY = '10080')), 1);</v>
      </c>
      <c r="D88" t="str">
        <v>INSERT INTO public.codelist_item (item_code, uieditable, valid_from, valid_to, codelist_id) VALUES('DK1271', false, to_timestamp('2020-01-01 00:00:00', 'YYYY-MM-DD HH24:MI:SS'), null, (SELECT id FROM codelist WHERE CODELIST_KEY = '10040')) ON CONFLICT (codelist_id, item_code) DO UPDATE SET valid_from=EXCLUDED.valid_from, valid_to=EXCLUDED.valid_to;</v>
      </c>
      <c r="E88" t="str">
        <v>INSERT INTO PUBLIC.CODELIST_ITEM_LABEL (DESCRIPTION, VALID_FROM, VALID_TO, ITEM_ID, LANGUAGE_ID) VALUES('Hvis Exportør identifikations-nummer (13 01 017 000) = DK09999981, så skal navn og adresse være angivet forExportør (13 01 000 000) og Land (13 01 018 020) skal være DK', TO_TIMESTAMP('2020-01-01 00:00:00', 'YYYY-MM-DD HH24:MI:SS'), null, (SELECT id FROM CODELIST_ITEM CI WHERE ITEM_CODE = 'DK1271' AND CODELIST_ID = (SELECT id FROM codelist WHERE CODELIST_KEY = '10040')), 3);</v>
      </c>
      <c r="F88" t="str">
        <v>INSERT INTO PUBLIC.CODELIST_ITEM_LABEL (DESCRIPTION, VALID_FROM, VALID_TO, ITEM_ID, LANGUAGE_ID) VALUES('If the Exporter Identification Number (13 01 017 000) = DK09999981, then name and adress must be populated in Exporter (13 01 000 000) and the Country (13 01 018 020) must be DK', TO_TIMESTAMP('2020-01-01 00:00:00', 'YYYY-MM-DD HH24:MI:SS'), null, (SELECT id FROM CODELIST_ITEM CI WHERE ITEM_CODE = 'DK1271' AND CODELIST_ID = (SELECT id FROM codelist WHERE CODELIST_KEY = '10040')), 1);</v>
      </c>
      <c r="G8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88" t="str">
        <v>/*INSERT INTO PUBLIC.CODELIST_ITEM_LABEL (DESCRIPTION, VALID_FROM, VALID_TO, ITEM_ID, LANGUAGE_ID) VALUES('Hvis Exportør identifikations-nummer (13 01 017 000) = DK09999981, så skal navn og adresse være angivet forExportør (13 01 000 000) og Land (13 01 018 020) skal være DK', TO_TIMESTAMP('2020-01-01 00:00:00', 'YYYY-MM-DD HH24:MI:SS'), null, (SELECT id FROM CODELIST_ITEM CI WHERE ITEM_CODE = '' AND CODELIST_ID = (SELECT id FROM codelist WHERE CODELIST_KEY = '')), 3);*/</v>
      </c>
      <c r="I88" t="str">
        <v>/*INSERT INTO PUBLIC.CODELIST_ITEM_LABEL (DESCRIPTION, VALID_FROM, VALID_TO, ITEM_ID, LANGUAGE_ID) VALUES('If the Exporter Identification Number (13 01 017 000) = DK09999981, then name and adress must be populated in Exporter (13 01 000 000) and the Country (13 01 018 020) must be DK', TO_TIMESTAMP('2020-01-01 00:00:00', 'YYYY-MM-DD HH24:MI:SS'), null, (SELECT id FROM CODELIST_ITEM CI WHERE ITEM_CODE = '' AND CODELIST_ID = (SELECT id FROM codelist WHERE CODELIST_KEY = '')), 1);*/</v>
      </c>
      <c r="J8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88" t="str">
        <v>/*INSERT INTO PUBLIC.CODELIST_ITEM_LABEL (DESCRIPTION, VALID_FROM, VALID_TO, ITEM_ID, LANGUAGE_ID) VALUES('Hvis Exportør identifikations-nummer (13 01 017 000) = DK09999981, så skal navn og adresse være angivet forExportør (13 01 000 000) og Land (13 01 018 020) skal være DK', TO_TIMESTAMP('2020-01-01 00:00:00', 'YYYY-MM-DD HH24:MI:SS'), null, (SELECT id FROM CODELIST_ITEM CI WHERE ITEM_CODE = '' AND CODELIST_ID = (SELECT id FROM codelist WHERE CODELIST_KEY = '10040')), 3);*/</v>
      </c>
      <c r="L88" s="10" t="str">
        <v>/*INSERT INTO PUBLIC.CODELIST_ITEM_LABEL (DESCRIPTION, VALID_FROM, VALID_TO, ITEM_ID, LANGUAGE_ID) VALUES('If the Exporter Identification Number (13 01 017 000) = DK09999981, then name and adress must be populated in Exporter (13 01 000 000) and the Country (13 01 018 020) must be DK', TO_TIMESTAMP('2020-01-01 00:00:00', 'YYYY-MM-DD HH24:MI:SS'), null, (SELECT id FROM CODELIST_ITEM CI WHERE ITEM_CODE = '' AND CODELIST_ID = (SELECT id FROM codelist WHERE CODELIST_KEY = '10040')), 1);*/</v>
      </c>
      <c r="N88" s="10" t="str">
        <v>INSERT INTO public.codelist_items (itemcode, valid_from, valid_to, codelist_id, extensions_id) VALUES('DK1271', to_timestamp('2020-01-01 00:00:00', 'YYYY-MM-DD HH24:MI:SS'), null, (SELECT id FROM codelists WHERE CODELISTKEY = '10249'), null) ON CONFLICT (codelist_id, itemcode) DO UPDATE SET valid_from=EXCLUDED.valid_from, valid_to=EXCLUDED.valid_to;</v>
      </c>
      <c r="O88" s="10" t="str">
        <v>INSERT INTO PUBLIC.labels_codelist_items (DESCRIPTION, langcode, VALID_FROM, VALID_TO, ITEM_ID) VALUES('Hvis Exportør identifikations-nummer (13 01 017 000) = DK09999981, så skal navn og adresse være angivet forExportør (13 01 000 000) og Land (13 01 018 020) skal være DK', 'DA',TO_TIMESTAMP('2020-01-01 00:00:00', 'YYYY-MM-DD HH24:MI:SS'), null, (SELECT id FROM codelist_items CI WHERE ITEMCODE = 'DK1271' AND CODELIST_ID = (SELECT id FROM codelists WHERE CODELISTKEY = '10249'))) ON CONFLICT (item_id, langcode, valid_to) DO UPDATE SET valid_from=EXCLUDED.valid_from, description=EXCLUDED.description;</v>
      </c>
      <c r="P88" s="10" t="str">
        <v>INSERT INTO PUBLIC.labels_codelist_items (DESCRIPTION, langcode, VALID_FROM, VALID_TO, ITEM_ID) VALUES('If the Exporter Identification Number (13 01 017 000) = DK09999981, then name and adress must be populated in Exporter (13 01 000 000) and the Country (13 01 018 020) must be DK', 'EN',TO_TIMESTAMP('2020-01-01 00:00:00', 'YYYY-MM-DD HH24:MI:SS'), null, (SELECT id FROM codelist_items CI WHERE ITEMCODE = 'DK1271' AND CODELIST_ID = (SELECT id FROM codelists WHERE CODELISTKEY = '10249'))) ON CONFLICT (item_id, langcode, valid_to) DO UPDATE SET valid_from=EXCLUDED.valid_from, description=EXCLUDED.description;</v>
      </c>
      <c r="Q8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88" s="10" t="str">
        <v>/*INSERT INTO PUBLIC.labels_codelist_items (DESCRIPTION, langcode, VALID_FROM, VALID_TO, ITEM_ID) VALUES('Hvis Exportør identifikations-nummer (13 01 017 000) = DK09999981, så skal navn og adresse være angivet forExportør (13 01 000 000) og Land (13 01 018 020) skal være DK',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88" s="10" t="str">
        <v>/*INSERT INTO PUBLIC.labels_codelist_items (DESCRIPTION, langcode, VALID_FROM, VALID_TO, ITEM_ID) VALUES('If the Exporter Identification Number (13 01 017 000) = DK09999981, then name and adress must be populated in Exporter (13 01 000 000) and the Country (13 01 018 020) must be DK',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89" spans="1:19" ht="409.5" x14ac:dyDescent="0.25">
      <c r="A89" t="str">
        <v>/*INSERT INTO public.codelist_item (item_code, uieditable, valid_from, valid_to, codelist_id) VALUES('DK1263', false, to_timestamp('2020-01-01 00:00:00', 'YYYY-MM-DD HH24:MI:SS'), null, (SELECT id FROM codelist WHERE CODELIST_KEY = '')) ON CONFLICT (codelist_id, item_code) DO UPDATE SET valid_from=EXCLUDED.valid_from, valid_to=EXCLUDED.valid_to;*/</v>
      </c>
      <c r="C89" t="str">
        <v>/*INSERT INTO PUBLIC.CODELIST_ITEM_LABEL (DESCRIPTION, VALID_FROM, VALID_TO, ITEM_ID, LANGUAGE_ID) VALUES('If the Declarant Identification Number (13 05 017 000) = DK09999981, then name and adress must be populated in 13 05 000 000 and the Country (13 05 018 020) must exist in the list of EU-countries', TO_TIMESTAMP('2020-01-01 00:00:00', 'YYYY-MM-DD HH24:MI:SS'), null, (SELECT id FROM CODELIST_ITEM CI WHERE ITEM_CODE = 'DK1263' AND CODELIST_ID = (SELECT id FROM codelist WHERE CODELIST_KEY = '')), 1);*/</v>
      </c>
      <c r="D89" t="str">
        <v>/*INSERT INTO public.codelist_item (item_code, uieditable, valid_from, valid_to, codelist_id) VALUES('DK1263', false, to_timestamp('2020-01-01 00:00:00', 'YYYY-MM-DD HH24:MI:SS'), null, (SELECT id FROM codelist WHERE CODELIST_KEY = '10040')) ON CONFLICT (codelist_id, item_code) DO UPDATE SET valid_from=EXCLUDED.valid_from, valid_to=EXCLUDED.valid_to;*/</v>
      </c>
      <c r="E89" t="str">
        <v>/*INSERT INTO PUBLIC.CODELIST_ITEM_LABEL (DESCRIPTION, VALID_FROM, VALID_TO, ITEM_ID, LANGUAGE_ID) VALUES('Hvis Klarerer identifikations-nummer (13 05 017 000) = DK09999981, så skal navn og adresse angives i 13 05 000 000 og Land (13 05 018 020) skal eksistere i listen for EU-lande', TO_TIMESTAMP('2020-01-01 00:00:00', 'YYYY-MM-DD HH24:MI:SS'), null, (SELECT id FROM CODELIST_ITEM CI WHERE ITEM_CODE = 'DK1263' AND CODELIST_ID = (SELECT id FROM codelist WHERE CODELIST_KEY = '10040')), 3);*/</v>
      </c>
      <c r="F89" t="str">
        <v>/*INSERT INTO PUBLIC.CODELIST_ITEM_LABEL (DESCRIPTION, VALID_FROM, VALID_TO, ITEM_ID, LANGUAGE_ID) VALUES('If the Declarant Identification Number (13 05 017 000) = DK09999981, then name and adress must be populated in 13 05 000 000 and the Country (13 05 018 020) must exist in the list of EU-countries', TO_TIMESTAMP('2020-01-01 00:00:00', 'YYYY-MM-DD HH24:MI:SS'), null, (SELECT id FROM CODELIST_ITEM CI WHERE ITEM_CODE = 'DK1263' AND CODELIST_ID = (SELECT id FROM codelist WHERE CODELIST_KEY = '10040')), 1);*/</v>
      </c>
      <c r="G89" t="str">
        <v>INSERT INTO public.codelist_item (item_code, uieditable, valid_from, valid_to, codelist_id) VALUES('DKW1263', false, to_timestamp('2020-01-01 00:00:00', 'YYYY-MM-DD HH24:MI:SS'), null, (SELECT id FROM codelist WHERE CODELIST_KEY = '10075')) ON CONFLICT (codelist_id, item_code) DO UPDATE SET valid_from=EXCLUDED.valid_from, valid_to=EXCLUDED.valid_to;</v>
      </c>
      <c r="H89" t="str">
        <v>INSERT INTO PUBLIC.CODELIST_ITEM_LABEL (DESCRIPTION, VALID_FROM, VALID_TO, ITEM_ID, LANGUAGE_ID) VALUES('Hvis Klarerer identifikations-nummer (13 05 017 000) = DK09999981, så skal navn og adresse angives i 13 05 000 000 og Land (13 05 018 020) skal eksistere i listen for EU-lande', TO_TIMESTAMP('2020-01-01 00:00:00', 'YYYY-MM-DD HH24:MI:SS'), null, (SELECT id FROM CODELIST_ITEM CI WHERE ITEM_CODE = 'DKW1263' AND CODELIST_ID = (SELECT id FROM codelist WHERE CODELIST_KEY = '10075')), 3);</v>
      </c>
      <c r="I89" t="str">
        <v>INSERT INTO PUBLIC.CODELIST_ITEM_LABEL (DESCRIPTION, VALID_FROM, VALID_TO, ITEM_ID, LANGUAGE_ID) VALUES('If the Declarant Identification Number (13 05 017 000) = DK09999981, then name and adress must be populated in 13 05 000 000 and the Country (13 05 018 020) must exist in the list of EU-countries', TO_TIMESTAMP('2020-01-01 00:00:00', 'YYYY-MM-DD HH24:MI:SS'), null, (SELECT id FROM CODELIST_ITEM CI WHERE ITEM_CODE = 'DKW1263' AND CODELIST_ID = (SELECT id FROM codelist WHERE CODELIST_KEY = '10075')), 1);</v>
      </c>
      <c r="J89" t="str">
        <v>INSERT INTO public.codelist_item (item_code, uieditable, valid_from, valid_to, codelist_id) VALUES('DKW1263', false, to_timestamp('2020-01-01 00:00:00', 'YYYY-MM-DD HH24:MI:SS'), null, (SELECT id FROM codelist WHERE CODELIST_KEY = '10040')) ON CONFLICT (codelist_id, item_code) DO UPDATE SET valid_from=EXCLUDED.valid_from, valid_to=EXCLUDED.valid_to;</v>
      </c>
      <c r="K89" t="str">
        <v>INSERT INTO PUBLIC.CODELIST_ITEM_LABEL (DESCRIPTION, VALID_FROM, VALID_TO, ITEM_ID, LANGUAGE_ID) VALUES('Hvis Klarerer identifikations-nummer (13 05 017 000) = DK09999981, så skal navn og adresse angives i 13 05 000 000 og Land (13 05 018 020) skal eksistere i listen for EU-lande', TO_TIMESTAMP('2020-01-01 00:00:00', 'YYYY-MM-DD HH24:MI:SS'), null, (SELECT id FROM CODELIST_ITEM CI WHERE ITEM_CODE = 'DKW1263' AND CODELIST_ID = (SELECT id FROM codelist WHERE CODELIST_KEY = '10040')), 3);</v>
      </c>
      <c r="L89" s="10" t="str">
        <v>INSERT INTO PUBLIC.CODELIST_ITEM_LABEL (DESCRIPTION, VALID_FROM, VALID_TO, ITEM_ID, LANGUAGE_ID) VALUES('If the Declarant Identification Number (13 05 017 000) = DK09999981, then name and adress must be populated in 13 05 000 000 and the Country (13 05 018 020) must exist in the list of EU-countries', TO_TIMESTAMP('2020-01-01 00:00:00', 'YYYY-MM-DD HH24:MI:SS'), null, (SELECT id FROM CODELIST_ITEM CI WHERE ITEM_CODE = 'DKW1263' AND CODELIST_ID = (SELECT id FROM codelist WHERE CODELIST_KEY = '10040')), 1);</v>
      </c>
      <c r="N89" s="10" t="str">
        <v>/*INSERT INTO public.codelist_items (itemcode, valid_from, valid_to, codelist_id, extensions_id) VALUES('DK1263', to_timestamp('2020-01-01 00:00:00', 'YYYY-MM-DD HH24:MI:SS'), null, (SELECT id FROM codelists WHERE CODELISTKEY = '10249'), null) ON CONFLICT (codelist_id, itemcode) DO UPDATE SET valid_from=EXCLUDED.valid_from, valid_to=EXCLUDED.valid_to;*/</v>
      </c>
      <c r="O89" s="10" t="str">
        <v>/*INSERT INTO PUBLIC.labels_codelist_items (DESCRIPTION, langcode, VALID_FROM, VALID_TO, ITEM_ID) VALUES('Hvis Klarerer identifikations-nummer (13 05 017 000) = DK09999981, så skal navn og adresse angives i 13 05 000 000 og Land (13 05 018 020) skal eksistere i listen for EU-lande', 'DA',TO_TIMESTAMP('2020-01-01 00:00:00', 'YYYY-MM-DD HH24:MI:SS'), null, (SELECT id FROM codelist_items CI WHERE ITEMCODE = 'DK1263' AND CODELIST_ID = (SELECT id FROM codelists WHERE CODELISTKEY = '10249'))) ON CONFLICT (item_id, langcode, valid_to) DO UPDATE SET valid_from=EXCLUDED.valid_from, description=EXCLUDED.description;*/</v>
      </c>
      <c r="P89" s="10" t="str">
        <v>/*INSERT INTO PUBLIC.labels_codelist_items (DESCRIPTION, langcode, VALID_FROM, VALID_TO, ITEM_ID) VALUES('If the Declarant Identification Number (13 05 017 000) = DK09999981, then name and adress must be populated in 13 05 000 000 and the Country (13 05 018 020) must exist in the list of EU-countries', 'EN',TO_TIMESTAMP('2020-01-01 00:00:00', 'YYYY-MM-DD HH24:MI:SS'), null, (SELECT id FROM codelist_items CI WHERE ITEMCODE = 'DK1263' AND CODELIST_ID = (SELECT id FROM codelists WHERE CODELISTKEY = '10249'))) ON CONFLICT (item_id, langcode, valid_to) DO UPDATE SET valid_from=EXCLUDED.valid_from, description=EXCLUDED.description;*/</v>
      </c>
      <c r="Q89" s="10" t="str">
        <v>INSERT INTO public.codelist_items (itemcode, valid_from, valid_to, codelist_id, extensions_id) VALUES('DKW1263', to_timestamp('2020-01-01 00:00:00', 'YYYY-MM-DD HH24:MI:SS'), null, (SELECT id FROM codelists WHERE CODELISTKEY = '10249'), null) ON CONFLICT (codelist_id, itemcode) DO UPDATE SET valid_from=EXCLUDED.valid_from, valid_to=EXCLUDED.valid_to;</v>
      </c>
      <c r="R89" s="10" t="str">
        <v>INSERT INTO PUBLIC.labels_codelist_items (DESCRIPTION, langcode, VALID_FROM, VALID_TO, ITEM_ID) VALUES('Hvis Klarerer identifikations-nummer (13 05 017 000) = DK09999981, så skal navn og adresse angives i 13 05 000 000 og Land (13 05 018 020) skal eksistere i listen for EU-lande', 'DA',TO_TIMESTAMP('2020-01-01 00:00:00', 'YYYY-MM-DD HH24:MI:SS'), null, (SELECT id FROM codelist_items CI WHERE ITEMCODE = 'DKW1263' AND CODELIST_ID = (SELECT id FROM codelists WHERE CODELISTKEY = '10249'))) ON CONFLICT (item_id, langcode, valid_to) DO UPDATE SET valid_from=EXCLUDED.valid_from, description=EXCLUDED.description;</v>
      </c>
      <c r="S89" s="10" t="str">
        <v>INSERT INTO PUBLIC.labels_codelist_items (DESCRIPTION, langcode, VALID_FROM, VALID_TO, ITEM_ID) VALUES('If the Declarant Identification Number (13 05 017 000) = DK09999981, then name and adress must be populated in 13 05 000 000 and the Country (13 05 018 020) must exist in the list of EU-countries', 'EN',TO_TIMESTAMP('2020-01-01 00:00:00', 'YYYY-MM-DD HH24:MI:SS'), null, (SELECT id FROM codelist_items CI WHERE ITEMCODE = 'DKW1263' AND CODELIST_ID = (SELECT id FROM codelists WHERE CODELISTKEY = '10249'))) ON CONFLICT (item_id, langcode, valid_to) DO UPDATE SET valid_from=EXCLUDED.valid_from, description=EXCLUDED.description;</v>
      </c>
    </row>
    <row r="90" spans="1:19" ht="409.5" x14ac:dyDescent="0.25">
      <c r="A90" t="str">
        <v>INSERT INTO public.codelist_item (item_code, uieditable, valid_from, valid_to, codelist_id) VALUES('DK1281', false, to_timestamp('2020-01-01 00:00:00', 'YYYY-MM-DD HH24:MI:SS'), null, (SELECT id FROM codelist WHERE CODELIST_KEY = '10080')) ON CONFLICT (codelist_id, item_code) DO UPDATE SET valid_from=EXCLUDED.valid_from, valid_to=EXCLUDED.valid_to;</v>
      </c>
      <c r="C90" t="str">
        <v>INSERT INTO PUBLIC.CODELIST_ITEM_LABEL (DESCRIPTION, VALID_FROM, VALID_TO, ITEM_ID, LANGUAGE_ID) VALUES('If supporting document type contains C100 or (U164, U165, U113 or U114) then the other must also be contained', TO_TIMESTAMP('2020-01-01 00:00:00', 'YYYY-MM-DD HH24:MI:SS'), null, (SELECT id FROM CODELIST_ITEM CI WHERE ITEM_CODE = 'DK1281' AND CODELIST_ID = (SELECT id FROM codelist WHERE CODELIST_KEY = '10080')), 1);</v>
      </c>
      <c r="D90" t="str">
        <v>INSERT INTO public.codelist_item (item_code, uieditable, valid_from, valid_to, codelist_id) VALUES('DK1281', false, to_timestamp('2020-01-01 00:00:00', 'YYYY-MM-DD HH24:MI:SS'), null, (SELECT id FROM codelist WHERE CODELIST_KEY = '10040')) ON CONFLICT (codelist_id, item_code) DO UPDATE SET valid_from=EXCLUDED.valid_from, valid_to=EXCLUDED.valid_to;</v>
      </c>
      <c r="E90" t="str">
        <v>INSERT INTO PUBLIC.CODELIST_ITEM_LABEL (DESCRIPTION, VALID_FROM, VALID_TO, ITEM_ID, LANGUAGE_ID) VALUES('Hvis supplerende dokument typen (12 03 002 000) indeholder C100 eller (U164, U165, U113 or U114), så skal den anden også indeholdes', TO_TIMESTAMP('2020-01-01 00:00:00', 'YYYY-MM-DD HH24:MI:SS'), null, (SELECT id FROM CODELIST_ITEM CI WHERE ITEM_CODE = 'DK1281' AND CODELIST_ID = (SELECT id FROM codelist WHERE CODELIST_KEY = '10040')), 3);</v>
      </c>
      <c r="F90" t="str">
        <v>INSERT INTO PUBLIC.CODELIST_ITEM_LABEL (DESCRIPTION, VALID_FROM, VALID_TO, ITEM_ID, LANGUAGE_ID) VALUES('If supporting document type contains C100 or (U164, U165, U113 or U114) then the other must also be contained', TO_TIMESTAMP('2020-01-01 00:00:00', 'YYYY-MM-DD HH24:MI:SS'), null, (SELECT id FROM CODELIST_ITEM CI WHERE ITEM_CODE = 'DK1281' AND CODELIST_ID = (SELECT id FROM codelist WHERE CODELIST_KEY = '10040')), 1);</v>
      </c>
      <c r="G9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90" t="str">
        <v>/*INSERT INTO PUBLIC.CODELIST_ITEM_LABEL (DESCRIPTION, VALID_FROM, VALID_TO, ITEM_ID, LANGUAGE_ID) VALUES('Hvis supplerende dokument typen (12 03 002 000) indeholder C100 eller (U164, U165, U113 or U114), så skal den anden også indeholdes', TO_TIMESTAMP('2020-01-01 00:00:00', 'YYYY-MM-DD HH24:MI:SS'), null, (SELECT id FROM CODELIST_ITEM CI WHERE ITEM_CODE = '' AND CODELIST_ID = (SELECT id FROM codelist WHERE CODELIST_KEY = '')), 3);*/</v>
      </c>
      <c r="I90" t="str">
        <v>/*INSERT INTO PUBLIC.CODELIST_ITEM_LABEL (DESCRIPTION, VALID_FROM, VALID_TO, ITEM_ID, LANGUAGE_ID) VALUES('If supporting document type contains C100 or (U164, U165, U113 or U114) then the other must also be contained', TO_TIMESTAMP('2020-01-01 00:00:00', 'YYYY-MM-DD HH24:MI:SS'), null, (SELECT id FROM CODELIST_ITEM CI WHERE ITEM_CODE = '' AND CODELIST_ID = (SELECT id FROM codelist WHERE CODELIST_KEY = '')), 1);*/</v>
      </c>
      <c r="J9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90" t="str">
        <v>/*INSERT INTO PUBLIC.CODELIST_ITEM_LABEL (DESCRIPTION, VALID_FROM, VALID_TO, ITEM_ID, LANGUAGE_ID) VALUES('Hvis supplerende dokument typen (12 03 002 000) indeholder C100 eller (U164, U165, U113 or U114), så skal den anden også indeholdes', TO_TIMESTAMP('2020-01-01 00:00:00', 'YYYY-MM-DD HH24:MI:SS'), null, (SELECT id FROM CODELIST_ITEM CI WHERE ITEM_CODE = '' AND CODELIST_ID = (SELECT id FROM codelist WHERE CODELIST_KEY = '10040')), 3);*/</v>
      </c>
      <c r="L90" s="10" t="str">
        <v>/*INSERT INTO PUBLIC.CODELIST_ITEM_LABEL (DESCRIPTION, VALID_FROM, VALID_TO, ITEM_ID, LANGUAGE_ID) VALUES('If supporting document type contains C100 or (U164, U165, U113 or U114) then the other must also be contained', TO_TIMESTAMP('2020-01-01 00:00:00', 'YYYY-MM-DD HH24:MI:SS'), null, (SELECT id FROM CODELIST_ITEM CI WHERE ITEM_CODE = '' AND CODELIST_ID = (SELECT id FROM codelist WHERE CODELIST_KEY = '10040')), 1);*/</v>
      </c>
      <c r="N90" s="10" t="str">
        <v>INSERT INTO public.codelist_items (itemcode, valid_from, valid_to, codelist_id, extensions_id) VALUES('DK1281', to_timestamp('2020-01-01 00:00:00', 'YYYY-MM-DD HH24:MI:SS'), null, (SELECT id FROM codelists WHERE CODELISTKEY = '10249'), null) ON CONFLICT (codelist_id, itemcode) DO UPDATE SET valid_from=EXCLUDED.valid_from, valid_to=EXCLUDED.valid_to;</v>
      </c>
      <c r="O90" s="10" t="str">
        <v>INSERT INTO PUBLIC.labels_codelist_items (DESCRIPTION, langcode, VALID_FROM, VALID_TO, ITEM_ID) VALUES('Hvis supplerende dokument typen (12 03 002 000) indeholder C100 eller (U164, U165, U113 or U114), så skal den anden også indeholdes', 'DA',TO_TIMESTAMP('2020-01-01 00:00:00', 'YYYY-MM-DD HH24:MI:SS'), null, (SELECT id FROM codelist_items CI WHERE ITEMCODE = 'DK1281' AND CODELIST_ID = (SELECT id FROM codelists WHERE CODELISTKEY = '10249'))) ON CONFLICT (item_id, langcode, valid_to) DO UPDATE SET valid_from=EXCLUDED.valid_from, description=EXCLUDED.description;</v>
      </c>
      <c r="P90" s="10" t="str">
        <v>INSERT INTO PUBLIC.labels_codelist_items (DESCRIPTION, langcode, VALID_FROM, VALID_TO, ITEM_ID) VALUES('If supporting document type contains C100 or (U164, U165, U113 or U114) then the other must also be contained', 'EN',TO_TIMESTAMP('2020-01-01 00:00:00', 'YYYY-MM-DD HH24:MI:SS'), null, (SELECT id FROM codelist_items CI WHERE ITEMCODE = 'DK1281' AND CODELIST_ID = (SELECT id FROM codelists WHERE CODELISTKEY = '10249'))) ON CONFLICT (item_id, langcode, valid_to) DO UPDATE SET valid_from=EXCLUDED.valid_from, description=EXCLUDED.description;</v>
      </c>
      <c r="Q9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90" s="10" t="str">
        <v>/*INSERT INTO PUBLIC.labels_codelist_items (DESCRIPTION, langcode, VALID_FROM, VALID_TO, ITEM_ID) VALUES('Hvis supplerende dokument typen (12 03 002 000) indeholder C100 eller (U164, U165, U113 or U114), så skal den anden også indeholdes',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90" s="10" t="str">
        <v>/*INSERT INTO PUBLIC.labels_codelist_items (DESCRIPTION, langcode, VALID_FROM, VALID_TO, ITEM_ID) VALUES('If supporting document type contains C100 or (U164, U165, U113 or U114) then the other must also be contained',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91" spans="1:19" ht="409.5" x14ac:dyDescent="0.25">
      <c r="A91" t="str">
        <v>INSERT INTO public.codelist_item (item_code, uieditable, valid_from, valid_to, codelist_id) VALUES('DK1280', false, to_timestamp('2020-01-01 00:00:00', 'YYYY-MM-DD HH24:MI:SS'), null, (SELECT id FROM codelist WHERE CODELIST_KEY = '10080')) ON CONFLICT (codelist_id, item_code) DO UPDATE SET valid_from=EXCLUDED.valid_from, valid_to=EXCLUDED.valid_to;</v>
      </c>
      <c r="C91" t="str">
        <v>INSERT INTO PUBLIC.CODELIST_ITEM_LABEL (DESCRIPTION, VALID_FROM, VALID_TO, ITEM_ID, LANGUAGE_ID) VALUES('If Representative/Declarant Contact person Name (13 06/05 074 016) is populated, then Contact Person Phone number (13 06/05 074 075) and Contact Person Email address (13 06/05 074 076) must be populated', TO_TIMESTAMP('2020-01-01 00:00:00', 'YYYY-MM-DD HH24:MI:SS'), null, (SELECT id FROM CODELIST_ITEM CI WHERE ITEM_CODE = 'DK1280' AND CODELIST_ID = (SELECT id FROM codelist WHERE CODELIST_KEY = '10080')), 1);</v>
      </c>
      <c r="D91" t="str">
        <v>INSERT INTO public.codelist_item (item_code, uieditable, valid_from, valid_to, codelist_id) VALUES('DK1280', false, to_timestamp('2020-01-01 00:00:00', 'YYYY-MM-DD HH24:MI:SS'), null, (SELECT id FROM codelist WHERE CODELIST_KEY = '10040')) ON CONFLICT (codelist_id, item_code) DO UPDATE SET valid_from=EXCLUDED.valid_from, valid_to=EXCLUDED.valid_to;</v>
      </c>
      <c r="E91" t="str">
        <v>INSERT INTO PUBLIC.CODELIST_ITEM_LABEL (DESCRIPTION, VALID_FROM, VALID_TO, ITEM_ID, LANGUAGE_ID) VALUES('Hvis Representant/Klarerer Kontakt Person Navn (13 06/05 074 016) er udfyldt, så skal Kontakt Person Telefon Nummer (13 06/05 074 075) og Kontakt Person Email Adresse (13 06/05 074 076) også være udfyldt', TO_TIMESTAMP('2020-01-01 00:00:00', 'YYYY-MM-DD HH24:MI:SS'), null, (SELECT id FROM CODELIST_ITEM CI WHERE ITEM_CODE = 'DK1280' AND CODELIST_ID = (SELECT id FROM codelist WHERE CODELIST_KEY = '10040')), 3);</v>
      </c>
      <c r="F91" t="str">
        <v>INSERT INTO PUBLIC.CODELIST_ITEM_LABEL (DESCRIPTION, VALID_FROM, VALID_TO, ITEM_ID, LANGUAGE_ID) VALUES('If Representative/Declarant Contact person Name (13 06/05 074 016) is populated, then Contact Person Phone number (13 06/05 074 075) and Contact Person Email address (13 06/05 074 076) must be populated', TO_TIMESTAMP('2020-01-01 00:00:00', 'YYYY-MM-DD HH24:MI:SS'), null, (SELECT id FROM CODELIST_ITEM CI WHERE ITEM_CODE = 'DK1280' AND CODELIST_ID = (SELECT id FROM codelist WHERE CODELIST_KEY = '10040')), 1);</v>
      </c>
      <c r="G9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91" t="str">
        <v>/*INSERT INTO PUBLIC.CODELIST_ITEM_LABEL (DESCRIPTION, VALID_FROM, VALID_TO, ITEM_ID, LANGUAGE_ID) VALUES('Hvis Representant/Klarerer Kontakt Person Navn (13 06/05 074 016) er udfyldt, så skal Kontakt Person Telefon Nummer (13 06/05 074 075) og Kontakt Person Email Adresse (13 06/05 074 076) også være udfyldt', TO_TIMESTAMP('2020-01-01 00:00:00', 'YYYY-MM-DD HH24:MI:SS'), null, (SELECT id FROM CODELIST_ITEM CI WHERE ITEM_CODE = '' AND CODELIST_ID = (SELECT id FROM codelist WHERE CODELIST_KEY = '')), 3);*/</v>
      </c>
      <c r="I91" t="str">
        <v>/*INSERT INTO PUBLIC.CODELIST_ITEM_LABEL (DESCRIPTION, VALID_FROM, VALID_TO, ITEM_ID, LANGUAGE_ID) VALUES('If Representative/Declarant Contact person Name (13 06/05 074 016) is populated, then Contact Person Phone number (13 06/05 074 075) and Contact Person Email address (13 06/05 074 076) must be populated', TO_TIMESTAMP('2020-01-01 00:00:00', 'YYYY-MM-DD HH24:MI:SS'), null, (SELECT id FROM CODELIST_ITEM CI WHERE ITEM_CODE = '' AND CODELIST_ID = (SELECT id FROM codelist WHERE CODELIST_KEY = '')), 1);*/</v>
      </c>
      <c r="J9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91" t="str">
        <v>/*INSERT INTO PUBLIC.CODELIST_ITEM_LABEL (DESCRIPTION, VALID_FROM, VALID_TO, ITEM_ID, LANGUAGE_ID) VALUES('Hvis Representant/Klarerer Kontakt Person Navn (13 06/05 074 016) er udfyldt, så skal Kontakt Person Telefon Nummer (13 06/05 074 075) og Kontakt Person Email Adresse (13 06/05 074 076) også være udfyldt', TO_TIMESTAMP('2020-01-01 00:00:00', 'YYYY-MM-DD HH24:MI:SS'), null, (SELECT id FROM CODELIST_ITEM CI WHERE ITEM_CODE = '' AND CODELIST_ID = (SELECT id FROM codelist WHERE CODELIST_KEY = '10040')), 3);*/</v>
      </c>
      <c r="L91" s="10" t="str">
        <v>/*INSERT INTO PUBLIC.CODELIST_ITEM_LABEL (DESCRIPTION, VALID_FROM, VALID_TO, ITEM_ID, LANGUAGE_ID) VALUES('If Representative/Declarant Contact person Name (13 06/05 074 016) is populated, then Contact Person Phone number (13 06/05 074 075) and Contact Person Email address (13 06/05 074 076) must be populated', TO_TIMESTAMP('2020-01-01 00:00:00', 'YYYY-MM-DD HH24:MI:SS'), null, (SELECT id FROM CODELIST_ITEM CI WHERE ITEM_CODE = '' AND CODELIST_ID = (SELECT id FROM codelist WHERE CODELIST_KEY = '10040')), 1);*/</v>
      </c>
      <c r="N91" s="10" t="str">
        <v>INSERT INTO public.codelist_items (itemcode, valid_from, valid_to, codelist_id, extensions_id) VALUES('DK1280', to_timestamp('2020-01-01 00:00:00', 'YYYY-MM-DD HH24:MI:SS'), null, (SELECT id FROM codelists WHERE CODELISTKEY = '10249'), null) ON CONFLICT (codelist_id, itemcode) DO UPDATE SET valid_from=EXCLUDED.valid_from, valid_to=EXCLUDED.valid_to;</v>
      </c>
      <c r="O91" s="10" t="str">
        <v>INSERT INTO PUBLIC.labels_codelist_items (DESCRIPTION, langcode, VALID_FROM, VALID_TO, ITEM_ID) VALUES('Hvis Representant/Klarerer Kontakt Person Navn (13 06/05 074 016) er udfyldt, så skal Kontakt Person Telefon Nummer (13 06/05 074 075) og Kontakt Person Email Adresse (13 06/05 074 076) også være udfyldt', 'DA',TO_TIMESTAMP('2020-01-01 00:00:00', 'YYYY-MM-DD HH24:MI:SS'), null, (SELECT id FROM codelist_items CI WHERE ITEMCODE = 'DK1280' AND CODELIST_ID = (SELECT id FROM codelists WHERE CODELISTKEY = '10249'))) ON CONFLICT (item_id, langcode, valid_to) DO UPDATE SET valid_from=EXCLUDED.valid_from, description=EXCLUDED.description;</v>
      </c>
      <c r="P91" s="10" t="str">
        <v>INSERT INTO PUBLIC.labels_codelist_items (DESCRIPTION, langcode, VALID_FROM, VALID_TO, ITEM_ID) VALUES('If Representative/Declarant Contact person Name (13 06/05 074 016) is populated, then Contact Person Phone number (13 06/05 074 075) and Contact Person Email address (13 06/05 074 076) must be populated', 'EN',TO_TIMESTAMP('2020-01-01 00:00:00', 'YYYY-MM-DD HH24:MI:SS'), null, (SELECT id FROM codelist_items CI WHERE ITEMCODE = 'DK1280' AND CODELIST_ID = (SELECT id FROM codelists WHERE CODELISTKEY = '10249'))) ON CONFLICT (item_id, langcode, valid_to) DO UPDATE SET valid_from=EXCLUDED.valid_from, description=EXCLUDED.description;</v>
      </c>
      <c r="Q9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91" s="10" t="str">
        <v>/*INSERT INTO PUBLIC.labels_codelist_items (DESCRIPTION, langcode, VALID_FROM, VALID_TO, ITEM_ID) VALUES('Hvis Representant/Klarerer Kontakt Person Navn (13 06/05 074 016) er udfyldt, så skal Kontakt Person Telefon Nummer (13 06/05 074 075) og Kontakt Person Email Adresse (13 06/05 074 076) også være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91" s="10" t="str">
        <v>/*INSERT INTO PUBLIC.labels_codelist_items (DESCRIPTION, langcode, VALID_FROM, VALID_TO, ITEM_ID) VALUES('If Representative/Declarant Contact person Name (13 06/05 074 016) is populated, then Contact Person Phone number (13 06/05 074 075) and Contact Person Email address (13 06/05 074 076) must be populated',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92" spans="1:19" ht="409.5" x14ac:dyDescent="0.25">
      <c r="A92" t="str">
        <v>/*INSERT INTO public.codelist_item (item_code, uieditable, valid_from, valid_to, codelist_id) VALUES('DK1110', false, to_timestamp('2020-01-01 00:00:00', 'YYYY-MM-DD HH24:MI:SS'), null, (SELECT id FROM codelist WHERE CODELIST_KEY = '')) ON CONFLICT (codelist_id, item_code) DO UPDATE SET valid_from=EXCLUDED.valid_from, valid_to=EXCLUDED.valid_to;*/</v>
      </c>
      <c r="C92" t="str">
        <v>/*INSERT INTO PUBLIC.CODELIST_ITEM_LABEL (DESCRIPTION, VALID_FROM, VALID_TO, ITEM_ID, LANGUAGE_ID) VALUES('If Representative EORI (13 06 017 000) is provided on the I2 presentation notification, then Status (13 06 030 000) must also be provided on the I2 presentation notification', TO_TIMESTAMP('2020-01-01 00:00:00', 'YYYY-MM-DD HH24:MI:SS'), null, (SELECT id FROM CODELIST_ITEM CI WHERE ITEM_CODE = 'DK1110' AND CODELIST_ID = (SELECT id FROM codelist WHERE CODELIST_KEY = '')), 1);*/</v>
      </c>
      <c r="D92" t="str">
        <v>/*INSERT INTO public.codelist_item (item_code, uieditable, valid_from, valid_to, codelist_id) VALUES('DK1110', false, to_timestamp('2020-01-01 00:00:00', 'YYYY-MM-DD HH24:MI:SS'), null, (SELECT id FROM codelist WHERE CODELIST_KEY = '10040')) ON CONFLICT (codelist_id, item_code) DO UPDATE SET valid_from=EXCLUDED.valid_from, valid_to=EXCLUDED.valid_to;*/</v>
      </c>
      <c r="E92" t="str">
        <v>/*INSERT INTO PUBLIC.CODELIST_ITEM_LABEL (DESCRIPTION, VALID_FROM, VALID_TO, ITEM_ID, LANGUAGE_ID) VALUES('Hvis Klarer EORI (13 06 017 000) er angivet på I2 frembydelsesmeddelelsen, så skal Status (13 06 030 000) også angives på I2 frembydelsesmeddelelsen', TO_TIMESTAMP('2020-01-01 00:00:00', 'YYYY-MM-DD HH24:MI:SS'), null, (SELECT id FROM CODELIST_ITEM CI WHERE ITEM_CODE = 'DK1110' AND CODELIST_ID = (SELECT id FROM codelist WHERE CODELIST_KEY = '10040')), 3);*/</v>
      </c>
      <c r="F92" t="str">
        <v>/*INSERT INTO PUBLIC.CODELIST_ITEM_LABEL (DESCRIPTION, VALID_FROM, VALID_TO, ITEM_ID, LANGUAGE_ID) VALUES('If Representative EORI (13 06 017 000) is provided on the I2 presentation notification, then Status (13 06 030 000) must also be provided on the I2 presentation notification', TO_TIMESTAMP('2020-01-01 00:00:00', 'YYYY-MM-DD HH24:MI:SS'), null, (SELECT id FROM CODELIST_ITEM CI WHERE ITEM_CODE = 'DK1110' AND CODELIST_ID = (SELECT id FROM codelist WHERE CODELIST_KEY = '10040')), 1);*/</v>
      </c>
      <c r="G9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92" t="str">
        <v>/*INSERT INTO PUBLIC.CODELIST_ITEM_LABEL (DESCRIPTION, VALID_FROM, VALID_TO, ITEM_ID, LANGUAGE_ID) VALUES('Hvis Klarer EORI (13 06 017 000) er angivet på I2 frembydelsesmeddelelsen, så skal Status (13 06 030 000) også angives på I2 frembydelsesmeddelelsen', TO_TIMESTAMP('2020-01-01 00:00:00', 'YYYY-MM-DD HH24:MI:SS'), null, (SELECT id FROM CODELIST_ITEM CI WHERE ITEM_CODE = '' AND CODELIST_ID = (SELECT id FROM codelist WHERE CODELIST_KEY = '')), 3);*/</v>
      </c>
      <c r="I92" t="str">
        <v>/*INSERT INTO PUBLIC.CODELIST_ITEM_LABEL (DESCRIPTION, VALID_FROM, VALID_TO, ITEM_ID, LANGUAGE_ID) VALUES('If Representative EORI (13 06 017 000) is provided on the I2 presentation notification, then Status (13 06 030 000) must also be provided on the I2 presentation notification', TO_TIMESTAMP('2020-01-01 00:00:00', 'YYYY-MM-DD HH24:MI:SS'), null, (SELECT id FROM CODELIST_ITEM CI WHERE ITEM_CODE = '' AND CODELIST_ID = (SELECT id FROM codelist WHERE CODELIST_KEY = '')), 1);*/</v>
      </c>
      <c r="J9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92" t="str">
        <v>/*INSERT INTO PUBLIC.CODELIST_ITEM_LABEL (DESCRIPTION, VALID_FROM, VALID_TO, ITEM_ID, LANGUAGE_ID) VALUES('Hvis Klarer EORI (13 06 017 000) er angivet på I2 frembydelsesmeddelelsen, så skal Status (13 06 030 000) også angives på I2 frembydelsesmeddelelsen', TO_TIMESTAMP('2020-01-01 00:00:00', 'YYYY-MM-DD HH24:MI:SS'), null, (SELECT id FROM CODELIST_ITEM CI WHERE ITEM_CODE = '' AND CODELIST_ID = (SELECT id FROM codelist WHERE CODELIST_KEY = '10040')), 3);*/</v>
      </c>
      <c r="L92" s="10" t="str">
        <v>/*INSERT INTO PUBLIC.CODELIST_ITEM_LABEL (DESCRIPTION, VALID_FROM, VALID_TO, ITEM_ID, LANGUAGE_ID) VALUES('If Representative EORI (13 06 017 000) is provided on the I2 presentation notification, then Status (13 06 030 000) must also be provided on the I2 presentation notification', TO_TIMESTAMP('2020-01-01 00:00:00', 'YYYY-MM-DD HH24:MI:SS'), null, (SELECT id FROM CODELIST_ITEM CI WHERE ITEM_CODE = '' AND CODELIST_ID = (SELECT id FROM codelist WHERE CODELIST_KEY = '10040')), 1);*/</v>
      </c>
      <c r="N92" s="10" t="str">
        <v>/*INSERT INTO public.codelist_items (itemcode, valid_from, valid_to, codelist_id, extensions_id) VALUES('DK1110', to_timestamp('2020-01-01 00:00:00', 'YYYY-MM-DD HH24:MI:SS'), null, (SELECT id FROM codelists WHERE CODELISTKEY = '10249'), null) ON CONFLICT (codelist_id, itemcode) DO UPDATE SET valid_from=EXCLUDED.valid_from, valid_to=EXCLUDED.valid_to;*/</v>
      </c>
      <c r="O92" s="10" t="str">
        <v>/*INSERT INTO PUBLIC.labels_codelist_items (DESCRIPTION, langcode, VALID_FROM, VALID_TO, ITEM_ID) VALUES('Hvis Klarer EORI (13 06 017 000) er angivet på I2 frembydelsesmeddelelsen, så skal Status (13 06 030 000) også angives på I2 frembydelsesmeddelelsen', 'DA',TO_TIMESTAMP('2020-01-01 00:00:00', 'YYYY-MM-DD HH24:MI:SS'), null, (SELECT id FROM codelist_items CI WHERE ITEMCODE = 'DK1110' AND CODELIST_ID = (SELECT id FROM codelists WHERE CODELISTKEY = '10249'))) ON CONFLICT (item_id, langcode, valid_to) DO UPDATE SET valid_from=EXCLUDED.valid_from, description=EXCLUDED.description;*/</v>
      </c>
      <c r="P92" s="10" t="str">
        <v>/*INSERT INTO PUBLIC.labels_codelist_items (DESCRIPTION, langcode, VALID_FROM, VALID_TO, ITEM_ID) VALUES('If Representative EORI (13 06 017 000) is provided on the I2 presentation notification, then Status (13 06 030 000) must also be provided on the I2 presentation notification', 'EN',TO_TIMESTAMP('2020-01-01 00:00:00', 'YYYY-MM-DD HH24:MI:SS'), null, (SELECT id FROM codelist_items CI WHERE ITEMCODE = 'DK1110' AND CODELIST_ID = (SELECT id FROM codelists WHERE CODELISTKEY = '10249'))) ON CONFLICT (item_id, langcode, valid_to) DO UPDATE SET valid_from=EXCLUDED.valid_from, description=EXCLUDED.description;*/</v>
      </c>
      <c r="Q9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92" s="10" t="str">
        <v>/*INSERT INTO PUBLIC.labels_codelist_items (DESCRIPTION, langcode, VALID_FROM, VALID_TO, ITEM_ID) VALUES('Hvis Klarer EORI (13 06 017 000) er angivet på I2 frembydelsesmeddelelsen, så skal Status (13 06 030 000) også angives på I2 frembydelsesmeddelelsen',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92" s="10" t="str">
        <v>/*INSERT INTO PUBLIC.labels_codelist_items (DESCRIPTION, langcode, VALID_FROM, VALID_TO, ITEM_ID) VALUES('If Representative EORI (13 06 017 000) is provided on the I2 presentation notification, then Status (13 06 030 000) must also be provided on the I2 presentation notification',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93" spans="1:19" ht="409.5" x14ac:dyDescent="0.25">
      <c r="A93" t="str">
        <v>/*INSERT INTO public.codelist_item (item_code, uieditable, valid_from, valid_to, codelist_id) VALUES('DK2033', false, to_timestamp('2020-01-01 00:00:00', 'YYYY-MM-DD HH24:MI:SS'), null, (SELECT id FROM codelist WHERE CODELIST_KEY = '')) ON CONFLICT (codelist_id, item_code) DO UPDATE SET valid_from=EXCLUDED.valid_from, valid_to=EXCLUDED.valid_to;*/</v>
      </c>
      <c r="C93" t="str">
        <v>/*INSERT INTO PUBLIC.CODELIST_ITEM_LABEL (DESCRIPTION, VALID_FROM, VALID_TO, ITEM_ID, LANGUAGE_ID) VALUES('If Qualifier of identification (16 15 046 000) is Y and Previous procedure (11 09 002 000) is not 71, then Authorisation number (16 15 052 000) must be provided.', TO_TIMESTAMP('2020-01-01 00:00:00', 'YYYY-MM-DD HH24:MI:SS'), null, (SELECT id FROM CODELIST_ITEM CI WHERE ITEM_CODE = 'DK2033' AND CODELIST_ID = (SELECT id FROM codelist WHERE CODELIST_KEY = '')), 1);*/</v>
      </c>
      <c r="D93" t="str">
        <v>/*INSERT INTO public.codelist_item (item_code, uieditable, valid_from, valid_to, codelist_id) VALUES('DK2033', false, to_timestamp('2020-01-01 00:00:00', 'YYYY-MM-DD HH24:MI:SS'), null, (SELECT id FROM codelist WHERE CODELIST_KEY = '10040')) ON CONFLICT (codelist_id, item_code) DO UPDATE SET valid_from=EXCLUDED.valid_from, valid_to=EXCLUDED.valid_to;*/</v>
      </c>
      <c r="E93" t="str">
        <v>/*INSERT INTO PUBLIC.CODELIST_ITEM_LABEL (DESCRIPTION, VALID_FROM, VALID_TO, ITEM_ID, LANGUAGE_ID) VALUES('Hvis Identifikations-kvalifikator (16 15 046 000) er Y og Forudgående Procedure (11 09 002 000) ikke er 71, så skal Bevillings-nummer (16 15 052 000) også angives.', TO_TIMESTAMP('2020-01-01 00:00:00', 'YYYY-MM-DD HH24:MI:SS'), null, (SELECT id FROM CODELIST_ITEM CI WHERE ITEM_CODE = 'DK2033' AND CODELIST_ID = (SELECT id FROM codelist WHERE CODELIST_KEY = '10040')), 3);*/</v>
      </c>
      <c r="F93" t="str">
        <v>/*INSERT INTO PUBLIC.CODELIST_ITEM_LABEL (DESCRIPTION, VALID_FROM, VALID_TO, ITEM_ID, LANGUAGE_ID) VALUES('If Qualifier of identification (16 15 046 000) is Y and Previous procedure (11 09 002 000) is not 71, then Authorisation number (16 15 052 000) must be provided.', TO_TIMESTAMP('2020-01-01 00:00:00', 'YYYY-MM-DD HH24:MI:SS'), null, (SELECT id FROM CODELIST_ITEM CI WHERE ITEM_CODE = 'DK2033' AND CODELIST_ID = (SELECT id FROM codelist WHERE CODELIST_KEY = '10040')), 1);*/</v>
      </c>
      <c r="G9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93" t="str">
        <v>/*INSERT INTO PUBLIC.CODELIST_ITEM_LABEL (DESCRIPTION, VALID_FROM, VALID_TO, ITEM_ID, LANGUAGE_ID) VALUES('Hvis Identifikations-kvalifikator (16 15 046 000) er Y og Forudgående Procedure (11 09 002 000) ikke er 71, så skal Bevillings-nummer (16 15 052 000) også angives.', TO_TIMESTAMP('2020-01-01 00:00:00', 'YYYY-MM-DD HH24:MI:SS'), null, (SELECT id FROM CODELIST_ITEM CI WHERE ITEM_CODE = '' AND CODELIST_ID = (SELECT id FROM codelist WHERE CODELIST_KEY = '')), 3);*/</v>
      </c>
      <c r="I93" t="str">
        <v>/*INSERT INTO PUBLIC.CODELIST_ITEM_LABEL (DESCRIPTION, VALID_FROM, VALID_TO, ITEM_ID, LANGUAGE_ID) VALUES('If Qualifier of identification (16 15 046 000) is Y and Previous procedure (11 09 002 000) is not 71, then Authorisation number (16 15 052 000) must be provided.', TO_TIMESTAMP('2020-01-01 00:00:00', 'YYYY-MM-DD HH24:MI:SS'), null, (SELECT id FROM CODELIST_ITEM CI WHERE ITEM_CODE = '' AND CODELIST_ID = (SELECT id FROM codelist WHERE CODELIST_KEY = '')), 1);*/</v>
      </c>
      <c r="J9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93" t="str">
        <v>/*INSERT INTO PUBLIC.CODELIST_ITEM_LABEL (DESCRIPTION, VALID_FROM, VALID_TO, ITEM_ID, LANGUAGE_ID) VALUES('Hvis Identifikations-kvalifikator (16 15 046 000) er Y og Forudgående Procedure (11 09 002 000) ikke er 71, så skal Bevillings-nummer (16 15 052 000) også angives.', TO_TIMESTAMP('2020-01-01 00:00:00', 'YYYY-MM-DD HH24:MI:SS'), null, (SELECT id FROM CODELIST_ITEM CI WHERE ITEM_CODE = '' AND CODELIST_ID = (SELECT id FROM codelist WHERE CODELIST_KEY = '10040')), 3);*/</v>
      </c>
      <c r="L93" t="str">
        <v>/*INSERT INTO PUBLIC.CODELIST_ITEM_LABEL (DESCRIPTION, VALID_FROM, VALID_TO, ITEM_ID, LANGUAGE_ID) VALUES('If Qualifier of identification (16 15 046 000) is Y and Previous procedure (11 09 002 000) is not 71, then Authorisation number (16 15 052 000) must be provided.', TO_TIMESTAMP('2020-01-01 00:00:00', 'YYYY-MM-DD HH24:MI:SS'), null, (SELECT id FROM CODELIST_ITEM CI WHERE ITEM_CODE = '' AND CODELIST_ID = (SELECT id FROM codelist WHERE CODELIST_KEY = '10040')), 1);*/</v>
      </c>
      <c r="N93" s="10" t="str">
        <v>/*INSERT INTO public.codelist_items (itemcode, valid_from, valid_to, codelist_id, extensions_id) VALUES('DK2033', to_timestamp('2020-01-01 00:00:00', 'YYYY-MM-DD HH24:MI:SS'), null, (SELECT id FROM codelists WHERE CODELISTKEY = '10249'), null) ON CONFLICT (codelist_id, itemcode) DO UPDATE SET valid_from=EXCLUDED.valid_from, valid_to=EXCLUDED.valid_to;*/</v>
      </c>
      <c r="O93" s="10" t="str">
        <v>/*INSERT INTO PUBLIC.labels_codelist_items (DESCRIPTION, langcode, VALID_FROM, VALID_TO, ITEM_ID) VALUES('Hvis Identifikations-kvalifikator (16 15 046 000) er Y og Forudgående Procedure (11 09 002 000) ikke er 71, så skal Bevillings-nummer (16 15 052 000) også angives.', 'DA',TO_TIMESTAMP('2020-01-01 00:00:00', 'YYYY-MM-DD HH24:MI:SS'), null, (SELECT id FROM codelist_items CI WHERE ITEMCODE = 'DK2033' AND CODELIST_ID = (SELECT id FROM codelists WHERE CODELISTKEY = '10249'))) ON CONFLICT (item_id, langcode, valid_to) DO UPDATE SET valid_from=EXCLUDED.valid_from, description=EXCLUDED.description;*/</v>
      </c>
      <c r="P93" s="10" t="str">
        <v>/*INSERT INTO PUBLIC.labels_codelist_items (DESCRIPTION, langcode, VALID_FROM, VALID_TO, ITEM_ID) VALUES('If Qualifier of identification (16 15 046 000) is Y and Previous procedure (11 09 002 000) is not 71, then Authorisation number (16 15 052 000) must be provided.', 'EN',TO_TIMESTAMP('2020-01-01 00:00:00', 'YYYY-MM-DD HH24:MI:SS'), null, (SELECT id FROM codelist_items CI WHERE ITEMCODE = 'DK2033' AND CODELIST_ID = (SELECT id FROM codelists WHERE CODELISTKEY = '10249'))) ON CONFLICT (item_id, langcode, valid_to) DO UPDATE SET valid_from=EXCLUDED.valid_from, description=EXCLUDED.description;*/</v>
      </c>
      <c r="Q9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93" s="10" t="str">
        <v>/*INSERT INTO PUBLIC.labels_codelist_items (DESCRIPTION, langcode, VALID_FROM, VALID_TO, ITEM_ID) VALUES('Hvis Identifikations-kvalifikator (16 15 046 000) er Y og Forudgående Procedure (11 09 002 000) ikke er 71, så skal Bevillings-nummer (16 15 052 000) også angives.',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93" s="10" t="str">
        <v>/*INSERT INTO PUBLIC.labels_codelist_items (DESCRIPTION, langcode, VALID_FROM, VALID_TO, ITEM_ID) VALUES('If Qualifier of identification (16 15 046 000) is Y and Previous procedure (11 09 002 000) is not 71, then Authorisation number (16 15 052 000)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94" spans="1:19" ht="409.5" x14ac:dyDescent="0.25">
      <c r="A94" t="str">
        <v>/*INSERT INTO public.codelist_item (item_code, uieditable, valid_from, valid_to, codelist_id) VALUES('DK2037', false, to_timestamp('2020-01-01 00:00:00', 'YYYY-MM-DD HH24:MI:SS'), null, (SELECT id FROM codelist WHERE CODELIST_KEY = '')) ON CONFLICT (codelist_id, item_code) DO UPDATE SET valid_from=EXCLUDED.valid_from, valid_to=EXCLUDED.valid_to;*/</v>
      </c>
      <c r="C94" t="str">
        <v>/*INSERT INTO PUBLIC.CODELIST_ITEM_LABEL (DESCRIPTION, VALID_FROM, VALID_TO, ITEM_ID, LANGUAGE_ID) VALUES('If Qualifier of identification (16 15 046 000) is Y and Previous procedure (11 09 002 000) is 71,  then Authorisation number (16 15 052 000) must be DKCW1 + 9 digits, DKCW2 + 9 digits or DKCWP + 9 digits', TO_TIMESTAMP('2020-01-01 00:00:00', 'YYYY-MM-DD HH24:MI:SS'), null, (SELECT id FROM CODELIST_ITEM CI WHERE ITEM_CODE = 'DK2037' AND CODELIST_ID = (SELECT id FROM codelist WHERE CODELIST_KEY = '')), 1);*/</v>
      </c>
      <c r="D94" t="str">
        <v>/*INSERT INTO public.codelist_item (item_code, uieditable, valid_from, valid_to, codelist_id) VALUES('DK2037', false, to_timestamp('2020-01-01 00:00:00', 'YYYY-MM-DD HH24:MI:SS'), null, (SELECT id FROM codelist WHERE CODELIST_KEY = '10040')) ON CONFLICT (codelist_id, item_code) DO UPDATE SET valid_from=EXCLUDED.valid_from, valid_to=EXCLUDED.valid_to;*/</v>
      </c>
      <c r="E94" t="str">
        <v>/*INSERT INTO PUBLIC.CODELIST_ITEM_LABEL (DESCRIPTION, VALID_FROM, VALID_TO, ITEM_ID, LANGUAGE_ID) VALUES('Hvis Identifikations-kvalifikator (16 15 046 000) er Y og Forudgående procedure (11 09 002 000) er 71, så skal Bevillings-nummer (16 15 052 000) være DKCW1 + 9 cifre, DKCW2 + 9 cifre eller DKCWP + 9 cifre', TO_TIMESTAMP('2020-01-01 00:00:00', 'YYYY-MM-DD HH24:MI:SS'), null, (SELECT id FROM CODELIST_ITEM CI WHERE ITEM_CODE = 'DK2037' AND CODELIST_ID = (SELECT id FROM codelist WHERE CODELIST_KEY = '10040')), 3);*/</v>
      </c>
      <c r="F94" t="str">
        <v>/*INSERT INTO PUBLIC.CODELIST_ITEM_LABEL (DESCRIPTION, VALID_FROM, VALID_TO, ITEM_ID, LANGUAGE_ID) VALUES('If Qualifier of identification (16 15 046 000) is Y and Previous procedure (11 09 002 000) is 71,  then Authorisation number (16 15 052 000) must be DKCW1 + 9 digits, DKCW2 + 9 digits or DKCWP + 9 digits', TO_TIMESTAMP('2020-01-01 00:00:00', 'YYYY-MM-DD HH24:MI:SS'), null, (SELECT id FROM CODELIST_ITEM CI WHERE ITEM_CODE = 'DK2037' AND CODELIST_ID = (SELECT id FROM codelist WHERE CODELIST_KEY = '10040')), 1);*/</v>
      </c>
      <c r="G9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94" t="str">
        <v>/*INSERT INTO PUBLIC.CODELIST_ITEM_LABEL (DESCRIPTION, VALID_FROM, VALID_TO, ITEM_ID, LANGUAGE_ID) VALUES('Hvis Identifikations-kvalifikator (16 15 046 000) er Y og Forudgående procedure (11 09 002 000) er 71, så skal Bevillings-nummer (16 15 052 000) være DKCW1 + 9 cifre, DKCW2 + 9 cifre eller DKCWP + 9 cifre', TO_TIMESTAMP('2020-01-01 00:00:00', 'YYYY-MM-DD HH24:MI:SS'), null, (SELECT id FROM CODELIST_ITEM CI WHERE ITEM_CODE = '' AND CODELIST_ID = (SELECT id FROM codelist WHERE CODELIST_KEY = '')), 3);*/</v>
      </c>
      <c r="I94" t="str">
        <v>/*INSERT INTO PUBLIC.CODELIST_ITEM_LABEL (DESCRIPTION, VALID_FROM, VALID_TO, ITEM_ID, LANGUAGE_ID) VALUES('If Qualifier of identification (16 15 046 000) is Y and Previous procedure (11 09 002 000) is 71,  then Authorisation number (16 15 052 000) must be DKCW1 + 9 digits, DKCW2 + 9 digits or DKCWP + 9 digits', TO_TIMESTAMP('2020-01-01 00:00:00', 'YYYY-MM-DD HH24:MI:SS'), null, (SELECT id FROM CODELIST_ITEM CI WHERE ITEM_CODE = '' AND CODELIST_ID = (SELECT id FROM codelist WHERE CODELIST_KEY = '')), 1);*/</v>
      </c>
      <c r="J9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94" t="str">
        <v>/*INSERT INTO PUBLIC.CODELIST_ITEM_LABEL (DESCRIPTION, VALID_FROM, VALID_TO, ITEM_ID, LANGUAGE_ID) VALUES('Hvis Identifikations-kvalifikator (16 15 046 000) er Y og Forudgående procedure (11 09 002 000) er 71, så skal Bevillings-nummer (16 15 052 000) være DKCW1 + 9 cifre, DKCW2 + 9 cifre eller DKCWP + 9 cifre', TO_TIMESTAMP('2020-01-01 00:00:00', 'YYYY-MM-DD HH24:MI:SS'), null, (SELECT id FROM CODELIST_ITEM CI WHERE ITEM_CODE = '' AND CODELIST_ID = (SELECT id FROM codelist WHERE CODELIST_KEY = '10040')), 3);*/</v>
      </c>
      <c r="L94" t="str">
        <v>/*INSERT INTO PUBLIC.CODELIST_ITEM_LABEL (DESCRIPTION, VALID_FROM, VALID_TO, ITEM_ID, LANGUAGE_ID) VALUES('If Qualifier of identification (16 15 046 000) is Y and Previous procedure (11 09 002 000) is 71,  then Authorisation number (16 15 052 000) must be DKCW1 + 9 digits, DKCW2 + 9 digits or DKCWP + 9 digits', TO_TIMESTAMP('2020-01-01 00:00:00', 'YYYY-MM-DD HH24:MI:SS'), null, (SELECT id FROM CODELIST_ITEM CI WHERE ITEM_CODE = '' AND CODELIST_ID = (SELECT id FROM codelist WHERE CODELIST_KEY = '10040')), 1);*/</v>
      </c>
      <c r="N94" s="10" t="str">
        <v>/*INSERT INTO public.codelist_items (itemcode, valid_from, valid_to, codelist_id, extensions_id) VALUES('DK2037', to_timestamp('2020-01-01 00:00:00', 'YYYY-MM-DD HH24:MI:SS'), null, (SELECT id FROM codelists WHERE CODELISTKEY = '10249'), null) ON CONFLICT (codelist_id, itemcode) DO UPDATE SET valid_from=EXCLUDED.valid_from, valid_to=EXCLUDED.valid_to;*/</v>
      </c>
      <c r="O94" s="10" t="str">
        <v>/*INSERT INTO PUBLIC.labels_codelist_items (DESCRIPTION, langcode, VALID_FROM, VALID_TO, ITEM_ID) VALUES('Hvis Identifikations-kvalifikator (16 15 046 000) er Y og Forudgående procedure (11 09 002 000) er 71, så skal Bevillings-nummer (16 15 052 000) være DKCW1 + 9 cifre, DKCW2 + 9 cifre eller DKCWP + 9 cifre', 'DA',TO_TIMESTAMP('2020-01-01 00:00:00', 'YYYY-MM-DD HH24:MI:SS'), null, (SELECT id FROM codelist_items CI WHERE ITEMCODE = 'DK2037' AND CODELIST_ID = (SELECT id FROM codelists WHERE CODELISTKEY = '10249'))) ON CONFLICT (item_id, langcode, valid_to) DO UPDATE SET valid_from=EXCLUDED.valid_from, description=EXCLUDED.description;*/</v>
      </c>
      <c r="P94" s="10" t="str">
        <v>/*INSERT INTO PUBLIC.labels_codelist_items (DESCRIPTION, langcode, VALID_FROM, VALID_TO, ITEM_ID) VALUES('If Qualifier of identification (16 15 046 000) is Y and Previous procedure (11 09 002 000) is 71,  then Authorisation number (16 15 052 000) must be DKCW1 + 9 digits, DKCW2 + 9 digits or DKCWP + 9 digits', 'EN',TO_TIMESTAMP('2020-01-01 00:00:00', 'YYYY-MM-DD HH24:MI:SS'), null, (SELECT id FROM codelist_items CI WHERE ITEMCODE = 'DK2037' AND CODELIST_ID = (SELECT id FROM codelists WHERE CODELISTKEY = '10249'))) ON CONFLICT (item_id, langcode, valid_to) DO UPDATE SET valid_from=EXCLUDED.valid_from, description=EXCLUDED.description;*/</v>
      </c>
      <c r="Q9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94" s="10" t="str">
        <v>/*INSERT INTO PUBLIC.labels_codelist_items (DESCRIPTION, langcode, VALID_FROM, VALID_TO, ITEM_ID) VALUES('Hvis Identifikations-kvalifikator (16 15 046 000) er Y og Forudgående procedure (11 09 002 000) er 71, så skal Bevillings-nummer (16 15 052 000) være DKCW1 + 9 cifre, DKCW2 + 9 cifre eller DKCWP + 9 cifre',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94" s="10" t="str">
        <v>/*INSERT INTO PUBLIC.labels_codelist_items (DESCRIPTION, langcode, VALID_FROM, VALID_TO, ITEM_ID) VALUES('If Qualifier of identification (16 15 046 000) is Y and Previous procedure (11 09 002 000) is 71,  then Authorisation number (16 15 052 000) must be DKCW1 + 9 digits, DKCW2 + 9 digits or DKCWP + 9 digits',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95" spans="1:19" ht="409.5" x14ac:dyDescent="0.25">
      <c r="A95" t="str">
        <v>/*INSERT INTO public.codelist_item (item_code, uieditable, valid_from, valid_to, codelist_id) VALUES('DK2035', false, to_timestamp('2020-01-01 00:00:00', 'YYYY-MM-DD HH24:MI:SS'), null, (SELECT id FROM codelist WHERE CODELIST_KEY = '')) ON CONFLICT (codelist_id, item_code) DO UPDATE SET valid_from=EXCLUDED.valid_from, valid_to=EXCLUDED.valid_to;*/</v>
      </c>
      <c r="C95" t="str">
        <v>/*INSERT INTO PUBLIC.CODELIST_ITEM_LABEL (DESCRIPTION, VALID_FROM, VALID_TO, ITEM_ID, LANGUAGE_ID) VALUES('If Qualifier of identification (16 15 046 000) is V, then a valid Customs Office (16 15 047 001) must be provided.', TO_TIMESTAMP('2020-01-01 00:00:00', 'YYYY-MM-DD HH24:MI:SS'), null, (SELECT id FROM CODELIST_ITEM CI WHERE ITEM_CODE = 'DK2035' AND CODELIST_ID = (SELECT id FROM codelist WHERE CODELIST_KEY = '')), 1);*/</v>
      </c>
      <c r="D95" t="str">
        <v>/*INSERT INTO public.codelist_item (item_code, uieditable, valid_from, valid_to, codelist_id) VALUES('DK2035', false, to_timestamp('2020-01-01 00:00:00', 'YYYY-MM-DD HH24:MI:SS'), null, (SELECT id FROM codelist WHERE CODELIST_KEY = '10040')) ON CONFLICT (codelist_id, item_code) DO UPDATE SET valid_from=EXCLUDED.valid_from, valid_to=EXCLUDED.valid_to;*/</v>
      </c>
      <c r="E95" t="str">
        <v>/*INSERT INTO PUBLIC.CODELIST_ITEM_LABEL (DESCRIPTION, VALID_FROM, VALID_TO, ITEM_ID, LANGUAGE_ID) VALUES('Hvis Identifikations-kvalifikator (16 15 046 000) er V, så skal et gyldigt Toldsted (16 15 047 001) også angives.', TO_TIMESTAMP('2020-01-01 00:00:00', 'YYYY-MM-DD HH24:MI:SS'), null, (SELECT id FROM CODELIST_ITEM CI WHERE ITEM_CODE = 'DK2035' AND CODELIST_ID = (SELECT id FROM codelist WHERE CODELIST_KEY = '10040')), 3);*/</v>
      </c>
      <c r="F95" t="str">
        <v>/*INSERT INTO PUBLIC.CODELIST_ITEM_LABEL (DESCRIPTION, VALID_FROM, VALID_TO, ITEM_ID, LANGUAGE_ID) VALUES('If Qualifier of identification (16 15 046 000) is V, then a valid Customs Office (16 15 047 001) must be provided.', TO_TIMESTAMP('2020-01-01 00:00:00', 'YYYY-MM-DD HH24:MI:SS'), null, (SELECT id FROM CODELIST_ITEM CI WHERE ITEM_CODE = 'DK2035' AND CODELIST_ID = (SELECT id FROM codelist WHERE CODELIST_KEY = '10040')), 1);*/</v>
      </c>
      <c r="G9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95" t="str">
        <v>/*INSERT INTO PUBLIC.CODELIST_ITEM_LABEL (DESCRIPTION, VALID_FROM, VALID_TO, ITEM_ID, LANGUAGE_ID) VALUES('Hvis Identifikations-kvalifikator (16 15 046 000) er V, så skal et gyldigt Toldsted (16 15 047 001) også angives.', TO_TIMESTAMP('2020-01-01 00:00:00', 'YYYY-MM-DD HH24:MI:SS'), null, (SELECT id FROM CODELIST_ITEM CI WHERE ITEM_CODE = '' AND CODELIST_ID = (SELECT id FROM codelist WHERE CODELIST_KEY = '')), 3);*/</v>
      </c>
      <c r="I95" t="str">
        <v>/*INSERT INTO PUBLIC.CODELIST_ITEM_LABEL (DESCRIPTION, VALID_FROM, VALID_TO, ITEM_ID, LANGUAGE_ID) VALUES('If Qualifier of identification (16 15 046 000) is V, then a valid Customs Office (16 15 047 001) must be provided.', TO_TIMESTAMP('2020-01-01 00:00:00', 'YYYY-MM-DD HH24:MI:SS'), null, (SELECT id FROM CODELIST_ITEM CI WHERE ITEM_CODE = '' AND CODELIST_ID = (SELECT id FROM codelist WHERE CODELIST_KEY = '')), 1);*/</v>
      </c>
      <c r="J9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95" t="str">
        <v>/*INSERT INTO PUBLIC.CODELIST_ITEM_LABEL (DESCRIPTION, VALID_FROM, VALID_TO, ITEM_ID, LANGUAGE_ID) VALUES('Hvis Identifikations-kvalifikator (16 15 046 000) er V, så skal et gyldigt Toldsted (16 15 047 001) også angives.', TO_TIMESTAMP('2020-01-01 00:00:00', 'YYYY-MM-DD HH24:MI:SS'), null, (SELECT id FROM CODELIST_ITEM CI WHERE ITEM_CODE = '' AND CODELIST_ID = (SELECT id FROM codelist WHERE CODELIST_KEY = '10040')), 3);*/</v>
      </c>
      <c r="L95" t="str">
        <v>/*INSERT INTO PUBLIC.CODELIST_ITEM_LABEL (DESCRIPTION, VALID_FROM, VALID_TO, ITEM_ID, LANGUAGE_ID) VALUES('If Qualifier of identification (16 15 046 000) is V, then a valid Customs Office (16 15 047 001) must be provided.', TO_TIMESTAMP('2020-01-01 00:00:00', 'YYYY-MM-DD HH24:MI:SS'), null, (SELECT id FROM CODELIST_ITEM CI WHERE ITEM_CODE = '' AND CODELIST_ID = (SELECT id FROM codelist WHERE CODELIST_KEY = '10040')), 1);*/</v>
      </c>
      <c r="N95" s="10" t="str">
        <v>/*INSERT INTO public.codelist_items (itemcode, valid_from, valid_to, codelist_id, extensions_id) VALUES('DK2035', to_timestamp('2020-01-01 00:00:00', 'YYYY-MM-DD HH24:MI:SS'), null, (SELECT id FROM codelists WHERE CODELISTKEY = '10249'), null) ON CONFLICT (codelist_id, itemcode) DO UPDATE SET valid_from=EXCLUDED.valid_from, valid_to=EXCLUDED.valid_to;*/</v>
      </c>
      <c r="O95" s="10" t="str">
        <v>/*INSERT INTO PUBLIC.labels_codelist_items (DESCRIPTION, langcode, VALID_FROM, VALID_TO, ITEM_ID) VALUES('Hvis Identifikations-kvalifikator (16 15 046 000) er V, så skal et gyldigt Toldsted (16 15 047 001) også angives.', 'DA',TO_TIMESTAMP('2020-01-01 00:00:00', 'YYYY-MM-DD HH24:MI:SS'), null, (SELECT id FROM codelist_items CI WHERE ITEMCODE = 'DK2035' AND CODELIST_ID = (SELECT id FROM codelists WHERE CODELISTKEY = '10249'))) ON CONFLICT (item_id, langcode, valid_to) DO UPDATE SET valid_from=EXCLUDED.valid_from, description=EXCLUDED.description;*/</v>
      </c>
      <c r="P95" s="10" t="str">
        <v>/*INSERT INTO PUBLIC.labels_codelist_items (DESCRIPTION, langcode, VALID_FROM, VALID_TO, ITEM_ID) VALUES('If Qualifier of identification (16 15 046 000) is V, then a valid Customs Office (16 15 047 001) must be provided.', 'EN',TO_TIMESTAMP('2020-01-01 00:00:00', 'YYYY-MM-DD HH24:MI:SS'), null, (SELECT id FROM codelist_items CI WHERE ITEMCODE = 'DK2035' AND CODELIST_ID = (SELECT id FROM codelists WHERE CODELISTKEY = '10249'))) ON CONFLICT (item_id, langcode, valid_to) DO UPDATE SET valid_from=EXCLUDED.valid_from, description=EXCLUDED.description;*/</v>
      </c>
      <c r="Q9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95" s="10" t="str">
        <v>/*INSERT INTO PUBLIC.labels_codelist_items (DESCRIPTION, langcode, VALID_FROM, VALID_TO, ITEM_ID) VALUES('Hvis Identifikations-kvalifikator (16 15 046 000) er V, så skal et gyldigt Toldsted (16 15 047 001) også angives.',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95" s="10" t="str">
        <v>/*INSERT INTO PUBLIC.labels_codelist_items (DESCRIPTION, langcode, VALID_FROM, VALID_TO, ITEM_ID) VALUES('If Qualifier of identification (16 15 046 000) is V, then a valid Customs Office (16 15 047 001)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96" spans="1:19" ht="409.5" x14ac:dyDescent="0.25">
      <c r="A96" t="str">
        <v>/*INSERT INTO public.codelist_item (item_code, uieditable, valid_from, valid_to, codelist_id) VALUES('DK2034', false, to_timestamp('2020-01-01 00:00:00', 'YYYY-MM-DD HH24:MI:SS'), null, (SELECT id FROM codelist WHERE CODELIST_KEY = '')) ON CONFLICT (codelist_id, item_code) DO UPDATE SET valid_from=EXCLUDED.valid_from, valid_to=EXCLUDED.valid_to;*/</v>
      </c>
      <c r="C96" t="str">
        <v>/*INSERT INTO PUBLIC.CODELIST_ITEM_LABEL (DESCRIPTION, VALID_FROM, VALID_TO, ITEM_ID, LANGUAGE_ID) VALUES('If Qualifier of identification (16 15 046 000) is U, then a valid UN/LOCODE (16 15 036 000) must be provided.', TO_TIMESTAMP('2020-01-01 00:00:00', 'YYYY-MM-DD HH24:MI:SS'), null, (SELECT id FROM CODELIST_ITEM CI WHERE ITEM_CODE = 'DK2034' AND CODELIST_ID = (SELECT id FROM codelist WHERE CODELIST_KEY = '')), 1);*/</v>
      </c>
      <c r="D96" t="str">
        <v>/*INSERT INTO public.codelist_item (item_code, uieditable, valid_from, valid_to, codelist_id) VALUES('DK2034', false, to_timestamp('2020-01-01 00:00:00', 'YYYY-MM-DD HH24:MI:SS'), null, (SELECT id FROM codelist WHERE CODELIST_KEY = '10040')) ON CONFLICT (codelist_id, item_code) DO UPDATE SET valid_from=EXCLUDED.valid_from, valid_to=EXCLUDED.valid_to;*/</v>
      </c>
      <c r="E96" t="str">
        <v>/*INSERT INTO PUBLIC.CODELIST_ITEM_LABEL (DESCRIPTION, VALID_FROM, VALID_TO, ITEM_ID, LANGUAGE_ID) VALUES('Hvis Identifikations-kvalifikator (16 15 046 000) er U, så skal en gyldig UN/LOCODE (16 15 036 000) også angives.', TO_TIMESTAMP('2020-01-01 00:00:00', 'YYYY-MM-DD HH24:MI:SS'), null, (SELECT id FROM CODELIST_ITEM CI WHERE ITEM_CODE = 'DK2034' AND CODELIST_ID = (SELECT id FROM codelist WHERE CODELIST_KEY = '10040')), 3);*/</v>
      </c>
      <c r="F96" t="str">
        <v>/*INSERT INTO PUBLIC.CODELIST_ITEM_LABEL (DESCRIPTION, VALID_FROM, VALID_TO, ITEM_ID, LANGUAGE_ID) VALUES('If Qualifier of identification (16 15 046 000) is U, then a valid UN/LOCODE (16 15 036 000) must be provided.', TO_TIMESTAMP('2020-01-01 00:00:00', 'YYYY-MM-DD HH24:MI:SS'), null, (SELECT id FROM CODELIST_ITEM CI WHERE ITEM_CODE = 'DK2034' AND CODELIST_ID = (SELECT id FROM codelist WHERE CODELIST_KEY = '10040')), 1);*/</v>
      </c>
      <c r="G9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96" t="str">
        <v>/*INSERT INTO PUBLIC.CODELIST_ITEM_LABEL (DESCRIPTION, VALID_FROM, VALID_TO, ITEM_ID, LANGUAGE_ID) VALUES('Hvis Identifikations-kvalifikator (16 15 046 000) er U, så skal en gyldig UN/LOCODE (16 15 036 000) også angives.', TO_TIMESTAMP('2020-01-01 00:00:00', 'YYYY-MM-DD HH24:MI:SS'), null, (SELECT id FROM CODELIST_ITEM CI WHERE ITEM_CODE = '' AND CODELIST_ID = (SELECT id FROM codelist WHERE CODELIST_KEY = '')), 3);*/</v>
      </c>
      <c r="I96" t="str">
        <v>/*INSERT INTO PUBLIC.CODELIST_ITEM_LABEL (DESCRIPTION, VALID_FROM, VALID_TO, ITEM_ID, LANGUAGE_ID) VALUES('If Qualifier of identification (16 15 046 000) is U, then a valid UN/LOCODE (16 15 036 000) must be provided.', TO_TIMESTAMP('2020-01-01 00:00:00', 'YYYY-MM-DD HH24:MI:SS'), null, (SELECT id FROM CODELIST_ITEM CI WHERE ITEM_CODE = '' AND CODELIST_ID = (SELECT id FROM codelist WHERE CODELIST_KEY = '')), 1);*/</v>
      </c>
      <c r="J9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96" t="str">
        <v>/*INSERT INTO PUBLIC.CODELIST_ITEM_LABEL (DESCRIPTION, VALID_FROM, VALID_TO, ITEM_ID, LANGUAGE_ID) VALUES('Hvis Identifikations-kvalifikator (16 15 046 000) er U, så skal en gyldig UN/LOCODE (16 15 036 000) også angives.', TO_TIMESTAMP('2020-01-01 00:00:00', 'YYYY-MM-DD HH24:MI:SS'), null, (SELECT id FROM CODELIST_ITEM CI WHERE ITEM_CODE = '' AND CODELIST_ID = (SELECT id FROM codelist WHERE CODELIST_KEY = '10040')), 3);*/</v>
      </c>
      <c r="L96" t="str">
        <v>/*INSERT INTO PUBLIC.CODELIST_ITEM_LABEL (DESCRIPTION, VALID_FROM, VALID_TO, ITEM_ID, LANGUAGE_ID) VALUES('If Qualifier of identification (16 15 046 000) is U, then a valid UN/LOCODE (16 15 036 000) must be provided.', TO_TIMESTAMP('2020-01-01 00:00:00', 'YYYY-MM-DD HH24:MI:SS'), null, (SELECT id FROM CODELIST_ITEM CI WHERE ITEM_CODE = '' AND CODELIST_ID = (SELECT id FROM codelist WHERE CODELIST_KEY = '10040')), 1);*/</v>
      </c>
      <c r="N96" s="10" t="str">
        <v>/*INSERT INTO public.codelist_items (itemcode, valid_from, valid_to, codelist_id, extensions_id) VALUES('DK2034', to_timestamp('2020-01-01 00:00:00', 'YYYY-MM-DD HH24:MI:SS'), null, (SELECT id FROM codelists WHERE CODELISTKEY = '10249'), null) ON CONFLICT (codelist_id, itemcode) DO UPDATE SET valid_from=EXCLUDED.valid_from, valid_to=EXCLUDED.valid_to;*/</v>
      </c>
      <c r="O96" s="10" t="str">
        <v>/*INSERT INTO PUBLIC.labels_codelist_items (DESCRIPTION, langcode, VALID_FROM, VALID_TO, ITEM_ID) VALUES('Hvis Identifikations-kvalifikator (16 15 046 000) er U, så skal en gyldig UN/LOCODE (16 15 036 000) også angives.', 'DA',TO_TIMESTAMP('2020-01-01 00:00:00', 'YYYY-MM-DD HH24:MI:SS'), null, (SELECT id FROM codelist_items CI WHERE ITEMCODE = 'DK2034' AND CODELIST_ID = (SELECT id FROM codelists WHERE CODELISTKEY = '10249'))) ON CONFLICT (item_id, langcode, valid_to) DO UPDATE SET valid_from=EXCLUDED.valid_from, description=EXCLUDED.description;*/</v>
      </c>
      <c r="P96" s="10" t="str">
        <v>/*INSERT INTO PUBLIC.labels_codelist_items (DESCRIPTION, langcode, VALID_FROM, VALID_TO, ITEM_ID) VALUES('If Qualifier of identification (16 15 046 000) is U, then a valid UN/LOCODE (16 15 036 000) must be provided.', 'EN',TO_TIMESTAMP('2020-01-01 00:00:00', 'YYYY-MM-DD HH24:MI:SS'), null, (SELECT id FROM codelist_items CI WHERE ITEMCODE = 'DK2034' AND CODELIST_ID = (SELECT id FROM codelists WHERE CODELISTKEY = '10249'))) ON CONFLICT (item_id, langcode, valid_to) DO UPDATE SET valid_from=EXCLUDED.valid_from, description=EXCLUDED.description;*/</v>
      </c>
      <c r="Q9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96" s="10" t="str">
        <v>/*INSERT INTO PUBLIC.labels_codelist_items (DESCRIPTION, langcode, VALID_FROM, VALID_TO, ITEM_ID) VALUES('Hvis Identifikations-kvalifikator (16 15 046 000) er U, så skal en gyldig UN/LOCODE (16 15 036 000) også angives.',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96" s="10" t="str">
        <v>/*INSERT INTO PUBLIC.labels_codelist_items (DESCRIPTION, langcode, VALID_FROM, VALID_TO, ITEM_ID) VALUES('If Qualifier of identification (16 15 046 000) is U, then a valid UN/LOCODE (16 15 036 000)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97" spans="1:19" ht="409.5" x14ac:dyDescent="0.25">
      <c r="A97" t="str">
        <v>INSERT INTO public.codelist_item (item_code, uieditable, valid_from, valid_to, codelist_id) VALUES('DK1274', false, to_timestamp('2020-01-01 00:00:00', 'YYYY-MM-DD HH24:MI:SS'), null, (SELECT id FROM codelist WHERE CODELIST_KEY = '10080')) ON CONFLICT (codelist_id, item_code) DO UPDATE SET valid_from=EXCLUDED.valid_from, valid_to=EXCLUDED.valid_to;</v>
      </c>
      <c r="C97" t="str">
        <v>INSERT INTO PUBLIC.CODELIST_ITEM_LABEL (DESCRIPTION, VALID_FROM, VALID_TO, ITEM_ID, LANGUAGE_ID) VALUES('If Qualifier of identification (16 15 046 000) = Y, then authorisation number must be provided and of valid format', TO_TIMESTAMP('2020-01-01 00:00:00', 'YYYY-MM-DD HH24:MI:SS'), null, (SELECT id FROM CODELIST_ITEM CI WHERE ITEM_CODE = 'DK1274' AND CODELIST_ID = (SELECT id FROM codelist WHERE CODELIST_KEY = '10080')), 1);</v>
      </c>
      <c r="D97" t="str">
        <v>INSERT INTO public.codelist_item (item_code, uieditable, valid_from, valid_to, codelist_id) VALUES('DK1274', false, to_timestamp('2020-01-01 00:00:00', 'YYYY-MM-DD HH24:MI:SS'), null, (SELECT id FROM codelist WHERE CODELIST_KEY = '10040')) ON CONFLICT (codelist_id, item_code) DO UPDATE SET valid_from=EXCLUDED.valid_from, valid_to=EXCLUDED.valid_to;</v>
      </c>
      <c r="E97" t="str">
        <v>INSERT INTO PUBLIC.CODELIST_ITEM_LABEL (DESCRIPTION, VALID_FROM, VALID_TO, ITEM_ID, LANGUAGE_ID) VALUES('Hvis identifikationskoden (16 15 046 000) = Y, så skal Authoriserings nummer være valid format og udfyldt', TO_TIMESTAMP('2020-01-01 00:00:00', 'YYYY-MM-DD HH24:MI:SS'), null, (SELECT id FROM CODELIST_ITEM CI WHERE ITEM_CODE = 'DK1274' AND CODELIST_ID = (SELECT id FROM codelist WHERE CODELIST_KEY = '10040')), 3);</v>
      </c>
      <c r="F97" t="str">
        <v>INSERT INTO PUBLIC.CODELIST_ITEM_LABEL (DESCRIPTION, VALID_FROM, VALID_TO, ITEM_ID, LANGUAGE_ID) VALUES('If Qualifier of identification (16 15 046 000) = Y, then authorisation number must be provided and of valid format', TO_TIMESTAMP('2020-01-01 00:00:00', 'YYYY-MM-DD HH24:MI:SS'), null, (SELECT id FROM CODELIST_ITEM CI WHERE ITEM_CODE = 'DK1274' AND CODELIST_ID = (SELECT id FROM codelist WHERE CODELIST_KEY = '10040')), 1);</v>
      </c>
      <c r="G9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97" t="str">
        <v>/*INSERT INTO PUBLIC.CODELIST_ITEM_LABEL (DESCRIPTION, VALID_FROM, VALID_TO, ITEM_ID, LANGUAGE_ID) VALUES('Hvis identifikationskoden (16 15 046 000) = Y, så skal Authoriserings nummer være valid format og udfyldt', TO_TIMESTAMP('2020-01-01 00:00:00', 'YYYY-MM-DD HH24:MI:SS'), null, (SELECT id FROM CODELIST_ITEM CI WHERE ITEM_CODE = '' AND CODELIST_ID = (SELECT id FROM codelist WHERE CODELIST_KEY = '')), 3);*/</v>
      </c>
      <c r="I97" t="str">
        <v>/*INSERT INTO PUBLIC.CODELIST_ITEM_LABEL (DESCRIPTION, VALID_FROM, VALID_TO, ITEM_ID, LANGUAGE_ID) VALUES('If Qualifier of identification (16 15 046 000) = Y, then authorisation number must be provided and of valid format', TO_TIMESTAMP('2020-01-01 00:00:00', 'YYYY-MM-DD HH24:MI:SS'), null, (SELECT id FROM CODELIST_ITEM CI WHERE ITEM_CODE = '' AND CODELIST_ID = (SELECT id FROM codelist WHERE CODELIST_KEY = '')), 1);*/</v>
      </c>
      <c r="J9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97" t="str">
        <v>/*INSERT INTO PUBLIC.CODELIST_ITEM_LABEL (DESCRIPTION, VALID_FROM, VALID_TO, ITEM_ID, LANGUAGE_ID) VALUES('Hvis identifikationskoden (16 15 046 000) = Y, så skal Authoriserings nummer være valid format og udfyldt', TO_TIMESTAMP('2020-01-01 00:00:00', 'YYYY-MM-DD HH24:MI:SS'), null, (SELECT id FROM CODELIST_ITEM CI WHERE ITEM_CODE = '' AND CODELIST_ID = (SELECT id FROM codelist WHERE CODELIST_KEY = '10040')), 3);*/</v>
      </c>
      <c r="L97" t="str">
        <v>/*INSERT INTO PUBLIC.CODELIST_ITEM_LABEL (DESCRIPTION, VALID_FROM, VALID_TO, ITEM_ID, LANGUAGE_ID) VALUES('If Qualifier of identification (16 15 046 000) = Y, then authorisation number must be provided and of valid format', TO_TIMESTAMP('2020-01-01 00:00:00', 'YYYY-MM-DD HH24:MI:SS'), null, (SELECT id FROM CODELIST_ITEM CI WHERE ITEM_CODE = '' AND CODELIST_ID = (SELECT id FROM codelist WHERE CODELIST_KEY = '10040')), 1);*/</v>
      </c>
      <c r="N97" s="10" t="str">
        <v>INSERT INTO public.codelist_items (itemcode, valid_from, valid_to, codelist_id, extensions_id) VALUES('DK1274', to_timestamp('2020-01-01 00:00:00', 'YYYY-MM-DD HH24:MI:SS'), null, (SELECT id FROM codelists WHERE CODELISTKEY = '10249'), null) ON CONFLICT (codelist_id, itemcode) DO UPDATE SET valid_from=EXCLUDED.valid_from, valid_to=EXCLUDED.valid_to;</v>
      </c>
      <c r="O97" s="10" t="str">
        <v>INSERT INTO PUBLIC.labels_codelist_items (DESCRIPTION, langcode, VALID_FROM, VALID_TO, ITEM_ID) VALUES('Hvis identifikationskoden (16 15 046 000) = Y, så skal Authoriserings nummer være valid format og udfyldt', 'DA',TO_TIMESTAMP('2020-01-01 00:00:00', 'YYYY-MM-DD HH24:MI:SS'), null, (SELECT id FROM codelist_items CI WHERE ITEMCODE = 'DK1274' AND CODELIST_ID = (SELECT id FROM codelists WHERE CODELISTKEY = '10249'))) ON CONFLICT (item_id, langcode, valid_to) DO UPDATE SET valid_from=EXCLUDED.valid_from, description=EXCLUDED.description;</v>
      </c>
      <c r="P97" s="10" t="str">
        <v>INSERT INTO PUBLIC.labels_codelist_items (DESCRIPTION, langcode, VALID_FROM, VALID_TO, ITEM_ID) VALUES('If Qualifier of identification (16 15 046 000) = Y, then authorisation number must be provided and of valid format', 'EN',TO_TIMESTAMP('2020-01-01 00:00:00', 'YYYY-MM-DD HH24:MI:SS'), null, (SELECT id FROM codelist_items CI WHERE ITEMCODE = 'DK1274' AND CODELIST_ID = (SELECT id FROM codelists WHERE CODELISTKEY = '10249'))) ON CONFLICT (item_id, langcode, valid_to) DO UPDATE SET valid_from=EXCLUDED.valid_from, description=EXCLUDED.description;</v>
      </c>
      <c r="Q9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97" s="10" t="str">
        <v>/*INSERT INTO PUBLIC.labels_codelist_items (DESCRIPTION, langcode, VALID_FROM, VALID_TO, ITEM_ID) VALUES('Hvis identifikationskoden (16 15 046 000) = Y, så skal Authoriserings nummer være valid format og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97" s="10" t="str">
        <v>/*INSERT INTO PUBLIC.labels_codelist_items (DESCRIPTION, langcode, VALID_FROM, VALID_TO, ITEM_ID) VALUES('If Qualifier of identification (16 15 046 000) = Y, then authorisation number must be provided and of valid format',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98" spans="1:19" ht="409.5" x14ac:dyDescent="0.25">
      <c r="A98" t="str">
        <v>INSERT INTO public.codelist_item (item_code, uieditable, valid_from, valid_to, codelist_id) VALUES('DK1275', false, to_timestamp('2020-01-01 00:00:00', 'YYYY-MM-DD HH24:MI:SS'), null, (SELECT id FROM codelist WHERE CODELIST_KEY = '10080')) ON CONFLICT (codelist_id, item_code) DO UPDATE SET valid_from=EXCLUDED.valid_from, valid_to=EXCLUDED.valid_to;</v>
      </c>
      <c r="C98" t="str">
        <v>INSERT INTO PUBLIC.CODELIST_ITEM_LABEL (DESCRIPTION, VALID_FROM, VALID_TO, ITEM_ID, LANGUAGE_ID) VALUES('If Qualifier of identification (16 15 046 000) = Y, then Additional Identifier must be provided', TO_TIMESTAMP('2020-01-01 00:00:00', 'YYYY-MM-DD HH24:MI:SS'), null, (SELECT id FROM CODELIST_ITEM CI WHERE ITEM_CODE = 'DK1275' AND CODELIST_ID = (SELECT id FROM codelist WHERE CODELIST_KEY = '10080')), 1);</v>
      </c>
      <c r="D98" t="str">
        <v>INSERT INTO public.codelist_item (item_code, uieditable, valid_from, valid_to, codelist_id) VALUES('DK1275', false, to_timestamp('2020-01-01 00:00:00', 'YYYY-MM-DD HH24:MI:SS'), null, (SELECT id FROM codelist WHERE CODELIST_KEY = '10040')) ON CONFLICT (codelist_id, item_code) DO UPDATE SET valid_from=EXCLUDED.valid_from, valid_to=EXCLUDED.valid_to;</v>
      </c>
      <c r="E98" t="str">
        <v>INSERT INTO PUBLIC.CODELIST_ITEM_LABEL (DESCRIPTION, VALID_FROM, VALID_TO, ITEM_ID, LANGUAGE_ID) VALUES('Hvis identifikationskoden (16 15 046 000) = Y, så skal Supplerende identifikator være udfyldt', TO_TIMESTAMP('2020-01-01 00:00:00', 'YYYY-MM-DD HH24:MI:SS'), null, (SELECT id FROM CODELIST_ITEM CI WHERE ITEM_CODE = 'DK1275' AND CODELIST_ID = (SELECT id FROM codelist WHERE CODELIST_KEY = '10040')), 3);</v>
      </c>
      <c r="F98" t="str">
        <v>INSERT INTO PUBLIC.CODELIST_ITEM_LABEL (DESCRIPTION, VALID_FROM, VALID_TO, ITEM_ID, LANGUAGE_ID) VALUES('If Qualifier of identification (16 15 046 000) = Y, then Additional Identifier must be provided', TO_TIMESTAMP('2020-01-01 00:00:00', 'YYYY-MM-DD HH24:MI:SS'), null, (SELECT id FROM CODELIST_ITEM CI WHERE ITEM_CODE = 'DK1275' AND CODELIST_ID = (SELECT id FROM codelist WHERE CODELIST_KEY = '10040')), 1);</v>
      </c>
      <c r="G9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98" t="str">
        <v>/*INSERT INTO PUBLIC.CODELIST_ITEM_LABEL (DESCRIPTION, VALID_FROM, VALID_TO, ITEM_ID, LANGUAGE_ID) VALUES('Hvis identifikationskoden (16 15 046 000) = Y, så skal Supplerende identifikator være udfyldt', TO_TIMESTAMP('2020-01-01 00:00:00', 'YYYY-MM-DD HH24:MI:SS'), null, (SELECT id FROM CODELIST_ITEM CI WHERE ITEM_CODE = '' AND CODELIST_ID = (SELECT id FROM codelist WHERE CODELIST_KEY = '')), 3);*/</v>
      </c>
      <c r="I98" t="str">
        <v>/*INSERT INTO PUBLIC.CODELIST_ITEM_LABEL (DESCRIPTION, VALID_FROM, VALID_TO, ITEM_ID, LANGUAGE_ID) VALUES('If Qualifier of identification (16 15 046 000) = Y, then Additional Identifier must be provided', TO_TIMESTAMP('2020-01-01 00:00:00', 'YYYY-MM-DD HH24:MI:SS'), null, (SELECT id FROM CODELIST_ITEM CI WHERE ITEM_CODE = '' AND CODELIST_ID = (SELECT id FROM codelist WHERE CODELIST_KEY = '')), 1);*/</v>
      </c>
      <c r="J9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98" t="str">
        <v>/*INSERT INTO PUBLIC.CODELIST_ITEM_LABEL (DESCRIPTION, VALID_FROM, VALID_TO, ITEM_ID, LANGUAGE_ID) VALUES('Hvis identifikationskoden (16 15 046 000) = Y, så skal Supplerende identifikator være udfyldt', TO_TIMESTAMP('2020-01-01 00:00:00', 'YYYY-MM-DD HH24:MI:SS'), null, (SELECT id FROM CODELIST_ITEM CI WHERE ITEM_CODE = '' AND CODELIST_ID = (SELECT id FROM codelist WHERE CODELIST_KEY = '10040')), 3);*/</v>
      </c>
      <c r="L98" t="str">
        <v>/*INSERT INTO PUBLIC.CODELIST_ITEM_LABEL (DESCRIPTION, VALID_FROM, VALID_TO, ITEM_ID, LANGUAGE_ID) VALUES('If Qualifier of identification (16 15 046 000) = Y, then Additional Identifier must be provided', TO_TIMESTAMP('2020-01-01 00:00:00', 'YYYY-MM-DD HH24:MI:SS'), null, (SELECT id FROM CODELIST_ITEM CI WHERE ITEM_CODE = '' AND CODELIST_ID = (SELECT id FROM codelist WHERE CODELIST_KEY = '10040')), 1);*/</v>
      </c>
      <c r="N98" s="10" t="str">
        <v>INSERT INTO public.codelist_items (itemcode, valid_from, valid_to, codelist_id, extensions_id) VALUES('DK1275', to_timestamp('2020-01-01 00:00:00', 'YYYY-MM-DD HH24:MI:SS'), null, (SELECT id FROM codelists WHERE CODELISTKEY = '10249'), null) ON CONFLICT (codelist_id, itemcode) DO UPDATE SET valid_from=EXCLUDED.valid_from, valid_to=EXCLUDED.valid_to;</v>
      </c>
      <c r="O98" s="10" t="str">
        <v>INSERT INTO PUBLIC.labels_codelist_items (DESCRIPTION, langcode, VALID_FROM, VALID_TO, ITEM_ID) VALUES('Hvis identifikationskoden (16 15 046 000) = Y, så skal Supplerende identifikator være udfyldt', 'DA',TO_TIMESTAMP('2020-01-01 00:00:00', 'YYYY-MM-DD HH24:MI:SS'), null, (SELECT id FROM codelist_items CI WHERE ITEMCODE = 'DK1275' AND CODELIST_ID = (SELECT id FROM codelists WHERE CODELISTKEY = '10249'))) ON CONFLICT (item_id, langcode, valid_to) DO UPDATE SET valid_from=EXCLUDED.valid_from, description=EXCLUDED.description;</v>
      </c>
      <c r="P98" s="10" t="str">
        <v>INSERT INTO PUBLIC.labels_codelist_items (DESCRIPTION, langcode, VALID_FROM, VALID_TO, ITEM_ID) VALUES('If Qualifier of identification (16 15 046 000) = Y, then Additional Identifier must be provided', 'EN',TO_TIMESTAMP('2020-01-01 00:00:00', 'YYYY-MM-DD HH24:MI:SS'), null, (SELECT id FROM codelist_items CI WHERE ITEMCODE = 'DK1275' AND CODELIST_ID = (SELECT id FROM codelists WHERE CODELISTKEY = '10249'))) ON CONFLICT (item_id, langcode, valid_to) DO UPDATE SET valid_from=EXCLUDED.valid_from, description=EXCLUDED.description;</v>
      </c>
      <c r="Q9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98" s="10" t="str">
        <v>/*INSERT INTO PUBLIC.labels_codelist_items (DESCRIPTION, langcode, VALID_FROM, VALID_TO, ITEM_ID) VALUES('Hvis identifikationskoden (16 15 046 000) = Y, så skal Supplerende identifikator være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98" s="10" t="str">
        <v>/*INSERT INTO PUBLIC.labels_codelist_items (DESCRIPTION, langcode, VALID_FROM, VALID_TO, ITEM_ID) VALUES('If Qualifier of identification (16 15 046 000) = Y, then Additional Identifier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99" spans="1:19" ht="409.5" x14ac:dyDescent="0.25">
      <c r="A9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C99" t="str">
        <v>/*INSERT INTO PUBLIC.CODELIST_ITEM_LABEL (DESCRIPTION, VALID_FROM, VALID_TO, ITEM_ID, LANGUAGE_ID) VALUES('If Qualifier of identification (16 15 046 000) = Y, then Additional Identifier must be provided', TO_TIMESTAMP('2020-01-01 00:00:00', 'YYYY-MM-DD HH24:MI:SS'), null, (SELECT id FROM CODELIST_ITEM CI WHERE ITEM_CODE = '' AND CODELIST_ID = (SELECT id FROM codelist WHERE CODELIST_KEY = '')), 1);*/</v>
      </c>
      <c r="D9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99" t="str">
        <v>/*INSERT INTO PUBLIC.CODELIST_ITEM_LABEL (DESCRIPTION, VALID_FROM, VALID_TO, ITEM_ID, LANGUAGE_ID) VALUES('Hvis identifikationskoden (16 15 046 000) = Y, så skal Supplerende identifikator være udfyldt', TO_TIMESTAMP('2020-01-01 00:00:00', 'YYYY-MM-DD HH24:MI:SS'), null, (SELECT id FROM CODELIST_ITEM CI WHERE ITEM_CODE = '' AND CODELIST_ID = (SELECT id FROM codelist WHERE CODELIST_KEY = '10040')), 3);*/</v>
      </c>
      <c r="F99" t="str">
        <v>/*INSERT INTO PUBLIC.CODELIST_ITEM_LABEL (DESCRIPTION, VALID_FROM, VALID_TO, ITEM_ID, LANGUAGE_ID) VALUES('If Qualifier of identification (16 15 046 000) = Y, then Additional Identifier must be provided', TO_TIMESTAMP('2020-01-01 00:00:00', 'YYYY-MM-DD HH24:MI:SS'), null, (SELECT id FROM CODELIST_ITEM CI WHERE ITEM_CODE = '' AND CODELIST_ID = (SELECT id FROM codelist WHERE CODELIST_KEY = '10040')), 1);*/</v>
      </c>
      <c r="G99" t="str">
        <v>INSERT INTO public.codelist_item (item_code, uieditable, valid_from, valid_to, codelist_id) VALUES('DKW1275', false, to_timestamp('2020-01-01 00:00:00', 'YYYY-MM-DD HH24:MI:SS'), null, (SELECT id FROM codelist WHERE CODELIST_KEY = '10075')) ON CONFLICT (codelist_id, item_code) DO UPDATE SET valid_from=EXCLUDED.valid_from, valid_to=EXCLUDED.valid_to;</v>
      </c>
      <c r="H99" t="str">
        <v>INSERT INTO PUBLIC.CODELIST_ITEM_LABEL (DESCRIPTION, VALID_FROM, VALID_TO, ITEM_ID, LANGUAGE_ID) VALUES('Hvis identifikationskoden (16 15 046 000) = Y, så skal Supplerende identifikator være udfyldt', TO_TIMESTAMP('2020-01-01 00:00:00', 'YYYY-MM-DD HH24:MI:SS'), null, (SELECT id FROM CODELIST_ITEM CI WHERE ITEM_CODE = 'DKW1275' AND CODELIST_ID = (SELECT id FROM codelist WHERE CODELIST_KEY = '10075')), 3);</v>
      </c>
      <c r="I99" t="str">
        <v>INSERT INTO PUBLIC.CODELIST_ITEM_LABEL (DESCRIPTION, VALID_FROM, VALID_TO, ITEM_ID, LANGUAGE_ID) VALUES('If Qualifier of identification (16 15 046 000) = Y, then Additional Identifier must be provided', TO_TIMESTAMP('2020-01-01 00:00:00', 'YYYY-MM-DD HH24:MI:SS'), null, (SELECT id FROM CODELIST_ITEM CI WHERE ITEM_CODE = 'DKW1275' AND CODELIST_ID = (SELECT id FROM codelist WHERE CODELIST_KEY = '10075')), 1);</v>
      </c>
      <c r="J99" t="str">
        <v>INSERT INTO public.codelist_item (item_code, uieditable, valid_from, valid_to, codelist_id) VALUES('DKW1275', false, to_timestamp('2020-01-01 00:00:00', 'YYYY-MM-DD HH24:MI:SS'), null, (SELECT id FROM codelist WHERE CODELIST_KEY = '10040')) ON CONFLICT (codelist_id, item_code) DO UPDATE SET valid_from=EXCLUDED.valid_from, valid_to=EXCLUDED.valid_to;</v>
      </c>
      <c r="K99" t="str">
        <v>INSERT INTO PUBLIC.CODELIST_ITEM_LABEL (DESCRIPTION, VALID_FROM, VALID_TO, ITEM_ID, LANGUAGE_ID) VALUES('Hvis identifikationskoden (16 15 046 000) = Y, så skal Supplerende identifikator være udfyldt', TO_TIMESTAMP('2020-01-01 00:00:00', 'YYYY-MM-DD HH24:MI:SS'), null, (SELECT id FROM CODELIST_ITEM CI WHERE ITEM_CODE = 'DKW1275' AND CODELIST_ID = (SELECT id FROM codelist WHERE CODELIST_KEY = '10040')), 3);</v>
      </c>
      <c r="L99" t="str">
        <v>INSERT INTO PUBLIC.CODELIST_ITEM_LABEL (DESCRIPTION, VALID_FROM, VALID_TO, ITEM_ID, LANGUAGE_ID) VALUES('If Qualifier of identification (16 15 046 000) = Y, then Additional Identifier must be provided', TO_TIMESTAMP('2020-01-01 00:00:00', 'YYYY-MM-DD HH24:MI:SS'), null, (SELECT id FROM CODELIST_ITEM CI WHERE ITEM_CODE = 'DKW1275' AND CODELIST_ID = (SELECT id FROM codelist WHERE CODELIST_KEY = '10040')), 1);</v>
      </c>
      <c r="N9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99" s="10" t="str">
        <v>/*INSERT INTO PUBLIC.labels_codelist_items (DESCRIPTION, langcode, VALID_FROM, VALID_TO, ITEM_ID) VALUES('Hvis identifikationskoden (16 15 046 000) = Y, så skal Supplerende identifikator være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99" s="10" t="str">
        <v>/*INSERT INTO PUBLIC.labels_codelist_items (DESCRIPTION, langcode, VALID_FROM, VALID_TO, ITEM_ID) VALUES('If Qualifier of identification (16 15 046 000) = Y, then Additional Identifier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99" s="10" t="str">
        <v>INSERT INTO public.codelist_items (itemcode, valid_from, valid_to, codelist_id, extensions_id) VALUES('DKW1275', to_timestamp('2020-01-01 00:00:00', 'YYYY-MM-DD HH24:MI:SS'), null, (SELECT id FROM codelists WHERE CODELISTKEY = '10249'), null) ON CONFLICT (codelist_id, itemcode) DO UPDATE SET valid_from=EXCLUDED.valid_from, valid_to=EXCLUDED.valid_to;</v>
      </c>
      <c r="R99" s="10" t="str">
        <v>INSERT INTO PUBLIC.labels_codelist_items (DESCRIPTION, langcode, VALID_FROM, VALID_TO, ITEM_ID) VALUES('Hvis identifikationskoden (16 15 046 000) = Y, så skal Supplerende identifikator være udfyldt', 'DA',TO_TIMESTAMP('2020-01-01 00:00:00', 'YYYY-MM-DD HH24:MI:SS'), null, (SELECT id FROM codelist_items CI WHERE ITEMCODE = 'DKW1275' AND CODELIST_ID = (SELECT id FROM codelists WHERE CODELISTKEY = '10249'))) ON CONFLICT (item_id, langcode, valid_to) DO UPDATE SET valid_from=EXCLUDED.valid_from, description=EXCLUDED.description;</v>
      </c>
      <c r="S99" s="10" t="str">
        <v>INSERT INTO PUBLIC.labels_codelist_items (DESCRIPTION, langcode, VALID_FROM, VALID_TO, ITEM_ID) VALUES('If Qualifier of identification (16 15 046 000) = Y, then Additional Identifier must be provided', 'EN',TO_TIMESTAMP('2020-01-01 00:00:00', 'YYYY-MM-DD HH24:MI:SS'), null, (SELECT id FROM codelist_items CI WHERE ITEMCODE = 'DKW1275' AND CODELIST_ID = (SELECT id FROM codelists WHERE CODELISTKEY = '10249'))) ON CONFLICT (item_id, langcode, valid_to) DO UPDATE SET valid_from=EXCLUDED.valid_from, description=EXCLUDED.description;</v>
      </c>
    </row>
    <row r="100" spans="1:19" ht="409.5" x14ac:dyDescent="0.25">
      <c r="A100" t="str">
        <v>INSERT INTO public.codelist_item (item_code, uieditable, valid_from, valid_to, codelist_id) VALUES('DK1273', false, to_timestamp('2020-01-01 00:00:00', 'YYYY-MM-DD HH24:MI:SS'), null, (SELECT id FROM codelist WHERE CODELIST_KEY = '10080')) ON CONFLICT (codelist_id, item_code) DO UPDATE SET valid_from=EXCLUDED.valid_from, valid_to=EXCLUDED.valid_to;</v>
      </c>
      <c r="C100" t="str">
        <v>INSERT INTO PUBLIC.CODELIST_ITEM_LABEL (DESCRIPTION, VALID_FROM, VALID_TO, ITEM_ID, LANGUAGE_ID) VALUES('If Qualifier of identification (16 15 046 000) = Y and (11 09 002 000) previous procedure = 71, then authorisation number must be provided and of valid format', TO_TIMESTAMP('2020-01-01 00:00:00', 'YYYY-MM-DD HH24:MI:SS'), null, (SELECT id FROM CODELIST_ITEM CI WHERE ITEM_CODE = 'DK1273' AND CODELIST_ID = (SELECT id FROM codelist WHERE CODELIST_KEY = '10080')), 1);</v>
      </c>
      <c r="D100" t="str">
        <v>INSERT INTO public.codelist_item (item_code, uieditable, valid_from, valid_to, codelist_id) VALUES('DK1273', false, to_timestamp('2020-01-01 00:00:00', 'YYYY-MM-DD HH24:MI:SS'), null, (SELECT id FROM codelist WHERE CODELIST_KEY = '10040')) ON CONFLICT (codelist_id, item_code) DO UPDATE SET valid_from=EXCLUDED.valid_from, valid_to=EXCLUDED.valid_to;</v>
      </c>
      <c r="E100" t="str">
        <v>INSERT INTO PUBLIC.CODELIST_ITEM_LABEL (DESCRIPTION, VALID_FROM, VALID_TO, ITEM_ID, LANGUAGE_ID) VALUES('Hvis identifikationskoden (16 15 046 000) = Y og tidligere procedure (11 09 002 000) = 71, så skal Authoriserings nummer være valid format og udfyldt', TO_TIMESTAMP('2020-01-01 00:00:00', 'YYYY-MM-DD HH24:MI:SS'), null, (SELECT id FROM CODELIST_ITEM CI WHERE ITEM_CODE = 'DK1273' AND CODELIST_ID = (SELECT id FROM codelist WHERE CODELIST_KEY = '10040')), 3);</v>
      </c>
      <c r="F100" t="str">
        <v>INSERT INTO PUBLIC.CODELIST_ITEM_LABEL (DESCRIPTION, VALID_FROM, VALID_TO, ITEM_ID, LANGUAGE_ID) VALUES('If Qualifier of identification (16 15 046 000) = Y and (11 09 002 000) previous procedure = 71, then authorisation number must be provided and of valid format', TO_TIMESTAMP('2020-01-01 00:00:00', 'YYYY-MM-DD HH24:MI:SS'), null, (SELECT id FROM CODELIST_ITEM CI WHERE ITEM_CODE = 'DK1273' AND CODELIST_ID = (SELECT id FROM codelist WHERE CODELIST_KEY = '10040')), 1);</v>
      </c>
      <c r="G10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00" t="str">
        <v>/*INSERT INTO PUBLIC.CODELIST_ITEM_LABEL (DESCRIPTION, VALID_FROM, VALID_TO, ITEM_ID, LANGUAGE_ID) VALUES('Hvis identifikationskoden (16 15 046 000) = Y og tidligere procedure (11 09 002 000) = 71, så skal Authoriserings nummer være valid format og udfyldt', TO_TIMESTAMP('2020-01-01 00:00:00', 'YYYY-MM-DD HH24:MI:SS'), null, (SELECT id FROM CODELIST_ITEM CI WHERE ITEM_CODE = '' AND CODELIST_ID = (SELECT id FROM codelist WHERE CODELIST_KEY = '')), 3);*/</v>
      </c>
      <c r="I100" t="str">
        <v>/*INSERT INTO PUBLIC.CODELIST_ITEM_LABEL (DESCRIPTION, VALID_FROM, VALID_TO, ITEM_ID, LANGUAGE_ID) VALUES('If Qualifier of identification (16 15 046 000) = Y and (11 09 002 000) previous procedure = 71, then authorisation number must be provided and of valid format', TO_TIMESTAMP('2020-01-01 00:00:00', 'YYYY-MM-DD HH24:MI:SS'), null, (SELECT id FROM CODELIST_ITEM CI WHERE ITEM_CODE = '' AND CODELIST_ID = (SELECT id FROM codelist WHERE CODELIST_KEY = '')), 1);*/</v>
      </c>
      <c r="J10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00" t="str">
        <v>/*INSERT INTO PUBLIC.CODELIST_ITEM_LABEL (DESCRIPTION, VALID_FROM, VALID_TO, ITEM_ID, LANGUAGE_ID) VALUES('Hvis identifikationskoden (16 15 046 000) = Y og tidligere procedure (11 09 002 000) = 71, så skal Authoriserings nummer være valid format og udfyldt', TO_TIMESTAMP('2020-01-01 00:00:00', 'YYYY-MM-DD HH24:MI:SS'), null, (SELECT id FROM CODELIST_ITEM CI WHERE ITEM_CODE = '' AND CODELIST_ID = (SELECT id FROM codelist WHERE CODELIST_KEY = '10040')), 3);*/</v>
      </c>
      <c r="L100" t="str">
        <v>/*INSERT INTO PUBLIC.CODELIST_ITEM_LABEL (DESCRIPTION, VALID_FROM, VALID_TO, ITEM_ID, LANGUAGE_ID) VALUES('If Qualifier of identification (16 15 046 000) = Y and (11 09 002 000) previous procedure = 71, then authorisation number must be provided and of valid format', TO_TIMESTAMP('2020-01-01 00:00:00', 'YYYY-MM-DD HH24:MI:SS'), null, (SELECT id FROM CODELIST_ITEM CI WHERE ITEM_CODE = '' AND CODELIST_ID = (SELECT id FROM codelist WHERE CODELIST_KEY = '10040')), 1);*/</v>
      </c>
      <c r="N100" s="10" t="str">
        <v>INSERT INTO public.codelist_items (itemcode, valid_from, valid_to, codelist_id, extensions_id) VALUES('DK1273', to_timestamp('2020-01-01 00:00:00', 'YYYY-MM-DD HH24:MI:SS'), null, (SELECT id FROM codelists WHERE CODELISTKEY = '10249'), null) ON CONFLICT (codelist_id, itemcode) DO UPDATE SET valid_from=EXCLUDED.valid_from, valid_to=EXCLUDED.valid_to;</v>
      </c>
      <c r="O100" s="10" t="str">
        <v>INSERT INTO PUBLIC.labels_codelist_items (DESCRIPTION, langcode, VALID_FROM, VALID_TO, ITEM_ID) VALUES('Hvis identifikationskoden (16 15 046 000) = Y og tidligere procedure (11 09 002 000) = 71, så skal Authoriserings nummer være valid format og udfyldt', 'DA',TO_TIMESTAMP('2020-01-01 00:00:00', 'YYYY-MM-DD HH24:MI:SS'), null, (SELECT id FROM codelist_items CI WHERE ITEMCODE = 'DK1273' AND CODELIST_ID = (SELECT id FROM codelists WHERE CODELISTKEY = '10249'))) ON CONFLICT (item_id, langcode, valid_to) DO UPDATE SET valid_from=EXCLUDED.valid_from, description=EXCLUDED.description;</v>
      </c>
      <c r="P100" s="10" t="str">
        <v>INSERT INTO PUBLIC.labels_codelist_items (DESCRIPTION, langcode, VALID_FROM, VALID_TO, ITEM_ID) VALUES('If Qualifier of identification (16 15 046 000) = Y and (11 09 002 000) previous procedure = 71, then authorisation number must be provided and of valid format', 'EN',TO_TIMESTAMP('2020-01-01 00:00:00', 'YYYY-MM-DD HH24:MI:SS'), null, (SELECT id FROM codelist_items CI WHERE ITEMCODE = 'DK1273' AND CODELIST_ID = (SELECT id FROM codelists WHERE CODELISTKEY = '10249'))) ON CONFLICT (item_id, langcode, valid_to) DO UPDATE SET valid_from=EXCLUDED.valid_from, description=EXCLUDED.description;</v>
      </c>
      <c r="Q10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00" s="10" t="str">
        <v>/*INSERT INTO PUBLIC.labels_codelist_items (DESCRIPTION, langcode, VALID_FROM, VALID_TO, ITEM_ID) VALUES('Hvis identifikationskoden (16 15 046 000) = Y og tidligere procedure (11 09 002 000) = 71, så skal Authoriserings nummer være valid format og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00" s="10" t="str">
        <v>/*INSERT INTO PUBLIC.labels_codelist_items (DESCRIPTION, langcode, VALID_FROM, VALID_TO, ITEM_ID) VALUES('If Qualifier of identification (16 15 046 000) = Y and (11 09 002 000) previous procedure = 71, then authorisation number must be provided and of valid format',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01" spans="1:19" ht="409.5" x14ac:dyDescent="0.25">
      <c r="A101" t="str">
        <v>INSERT INTO public.codelist_item (item_code, uieditable, valid_from, valid_to, codelist_id) VALUES('DK1277', false, to_timestamp('2020-01-01 00:00:00', 'YYYY-MM-DD HH24:MI:SS'), null, (SELECT id FROM codelist WHERE CODELIST_KEY = '10080')) ON CONFLICT (codelist_id, item_code) DO UPDATE SET valid_from=EXCLUDED.valid_from, valid_to=EXCLUDED.valid_to;</v>
      </c>
      <c r="C101" t="str">
        <v>INSERT INTO PUBLIC.CODELIST_ITEM_LABEL (DESCRIPTION, VALID_FROM, VALID_TO, ITEM_ID, LANGUAGE_ID) VALUES('If Qualifier of identification (16 15 046 000) = X, then identification number (16 15 051 017) must be provided', TO_TIMESTAMP('2020-01-01 00:00:00', 'YYYY-MM-DD HH24:MI:SS'), null, (SELECT id FROM CODELIST_ITEM CI WHERE ITEM_CODE = 'DK1277' AND CODELIST_ID = (SELECT id FROM codelist WHERE CODELIST_KEY = '10080')), 1);</v>
      </c>
      <c r="D101" t="str">
        <v>INSERT INTO public.codelist_item (item_code, uieditable, valid_from, valid_to, codelist_id) VALUES('DK1277', false, to_timestamp('2020-01-01 00:00:00', 'YYYY-MM-DD HH24:MI:SS'), null, (SELECT id FROM codelist WHERE CODELIST_KEY = '10040')) ON CONFLICT (codelist_id, item_code) DO UPDATE SET valid_from=EXCLUDED.valid_from, valid_to=EXCLUDED.valid_to;</v>
      </c>
      <c r="E101" t="str">
        <v>INSERT INTO PUBLIC.CODELIST_ITEM_LABEL (DESCRIPTION, VALID_FROM, VALID_TO, ITEM_ID, LANGUAGE_ID) VALUES('Hvis identifikationskoden (16 15 046 000) =  X, så skal identifikations nummer (16 15 051 017) være udfyldt ', TO_TIMESTAMP('2020-01-01 00:00:00', 'YYYY-MM-DD HH24:MI:SS'), null, (SELECT id FROM CODELIST_ITEM CI WHERE ITEM_CODE = 'DK1277' AND CODELIST_ID = (SELECT id FROM codelist WHERE CODELIST_KEY = '10040')), 3);</v>
      </c>
      <c r="F101" t="str">
        <v>INSERT INTO PUBLIC.CODELIST_ITEM_LABEL (DESCRIPTION, VALID_FROM, VALID_TO, ITEM_ID, LANGUAGE_ID) VALUES('If Qualifier of identification (16 15 046 000) = X, then identification number (16 15 051 017) must be provided', TO_TIMESTAMP('2020-01-01 00:00:00', 'YYYY-MM-DD HH24:MI:SS'), null, (SELECT id FROM CODELIST_ITEM CI WHERE ITEM_CODE = 'DK1277' AND CODELIST_ID = (SELECT id FROM codelist WHERE CODELIST_KEY = '10040')), 1);</v>
      </c>
      <c r="G10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01" t="str">
        <v>/*INSERT INTO PUBLIC.CODELIST_ITEM_LABEL (DESCRIPTION, VALID_FROM, VALID_TO, ITEM_ID, LANGUAGE_ID) VALUES('Hvis identifikationskoden (16 15 046 000) =  X, så skal identifikations nummer (16 15 051 017) være udfyldt ', TO_TIMESTAMP('2020-01-01 00:00:00', 'YYYY-MM-DD HH24:MI:SS'), null, (SELECT id FROM CODELIST_ITEM CI WHERE ITEM_CODE = '' AND CODELIST_ID = (SELECT id FROM codelist WHERE CODELIST_KEY = '')), 3);*/</v>
      </c>
      <c r="I101" t="str">
        <v>/*INSERT INTO PUBLIC.CODELIST_ITEM_LABEL (DESCRIPTION, VALID_FROM, VALID_TO, ITEM_ID, LANGUAGE_ID) VALUES('If Qualifier of identification (16 15 046 000) = X, then identification number (16 15 051 017) must be provided', TO_TIMESTAMP('2020-01-01 00:00:00', 'YYYY-MM-DD HH24:MI:SS'), null, (SELECT id FROM CODELIST_ITEM CI WHERE ITEM_CODE = '' AND CODELIST_ID = (SELECT id FROM codelist WHERE CODELIST_KEY = '')), 1);*/</v>
      </c>
      <c r="J10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01" t="str">
        <v>/*INSERT INTO PUBLIC.CODELIST_ITEM_LABEL (DESCRIPTION, VALID_FROM, VALID_TO, ITEM_ID, LANGUAGE_ID) VALUES('Hvis identifikationskoden (16 15 046 000) =  X, så skal identifikations nummer (16 15 051 017) være udfyldt ', TO_TIMESTAMP('2020-01-01 00:00:00', 'YYYY-MM-DD HH24:MI:SS'), null, (SELECT id FROM CODELIST_ITEM CI WHERE ITEM_CODE = '' AND CODELIST_ID = (SELECT id FROM codelist WHERE CODELIST_KEY = '10040')), 3);*/</v>
      </c>
      <c r="L101" t="str">
        <v>/*INSERT INTO PUBLIC.CODELIST_ITEM_LABEL (DESCRIPTION, VALID_FROM, VALID_TO, ITEM_ID, LANGUAGE_ID) VALUES('If Qualifier of identification (16 15 046 000) = X, then identification number (16 15 051 017) must be provided', TO_TIMESTAMP('2020-01-01 00:00:00', 'YYYY-MM-DD HH24:MI:SS'), null, (SELECT id FROM CODELIST_ITEM CI WHERE ITEM_CODE = '' AND CODELIST_ID = (SELECT id FROM codelist WHERE CODELIST_KEY = '10040')), 1);*/</v>
      </c>
      <c r="N101" s="10" t="str">
        <v>INSERT INTO public.codelist_items (itemcode, valid_from, valid_to, codelist_id, extensions_id) VALUES('DK1277', to_timestamp('2020-01-01 00:00:00', 'YYYY-MM-DD HH24:MI:SS'), null, (SELECT id FROM codelists WHERE CODELISTKEY = '10249'), null) ON CONFLICT (codelist_id, itemcode) DO UPDATE SET valid_from=EXCLUDED.valid_from, valid_to=EXCLUDED.valid_to;</v>
      </c>
      <c r="O101" s="10" t="str">
        <v>INSERT INTO PUBLIC.labels_codelist_items (DESCRIPTION, langcode, VALID_FROM, VALID_TO, ITEM_ID) VALUES('Hvis identifikationskoden (16 15 046 000) =  X, så skal identifikations nummer (16 15 051 017) være udfyldt ', 'DA',TO_TIMESTAMP('2020-01-01 00:00:00', 'YYYY-MM-DD HH24:MI:SS'), null, (SELECT id FROM codelist_items CI WHERE ITEMCODE = 'DK1277' AND CODELIST_ID = (SELECT id FROM codelists WHERE CODELISTKEY = '10249'))) ON CONFLICT (item_id, langcode, valid_to) DO UPDATE SET valid_from=EXCLUDED.valid_from, description=EXCLUDED.description;</v>
      </c>
      <c r="P101" s="10" t="str">
        <v>INSERT INTO PUBLIC.labels_codelist_items (DESCRIPTION, langcode, VALID_FROM, VALID_TO, ITEM_ID) VALUES('If Qualifier of identification (16 15 046 000) = X, then identification number (16 15 051 017) must be provided', 'EN',TO_TIMESTAMP('2020-01-01 00:00:00', 'YYYY-MM-DD HH24:MI:SS'), null, (SELECT id FROM codelist_items CI WHERE ITEMCODE = 'DK1277' AND CODELIST_ID = (SELECT id FROM codelists WHERE CODELISTKEY = '10249'))) ON CONFLICT (item_id, langcode, valid_to) DO UPDATE SET valid_from=EXCLUDED.valid_from, description=EXCLUDED.description;</v>
      </c>
      <c r="Q10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01" s="10" t="str">
        <v>/*INSERT INTO PUBLIC.labels_codelist_items (DESCRIPTION, langcode, VALID_FROM, VALID_TO, ITEM_ID) VALUES('Hvis identifikationskoden (16 15 046 000) =  X, så skal identifikations nummer (16 15 051 017) være udfyldt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01" s="10" t="str">
        <v>/*INSERT INTO PUBLIC.labels_codelist_items (DESCRIPTION, langcode, VALID_FROM, VALID_TO, ITEM_ID) VALUES('If Qualifier of identification (16 15 046 000) = X, then identification number (16 15 051 017)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02" spans="1:19" ht="409.5" x14ac:dyDescent="0.25">
      <c r="A102" t="str">
        <v>INSERT INTO public.codelist_item (item_code, uieditable, valid_from, valid_to, codelist_id) VALUES('DK1278', false, to_timestamp('2020-01-01 00:00:00', 'YYYY-MM-DD HH24:MI:SS'), null, (SELECT id FROM codelist WHERE CODELIST_KEY = '10080')) ON CONFLICT (codelist_id, item_code) DO UPDATE SET valid_from=EXCLUDED.valid_from, valid_to=EXCLUDED.valid_to;</v>
      </c>
      <c r="C102" t="str">
        <v>INSERT INTO PUBLIC.CODELIST_ITEM_LABEL (DESCRIPTION, VALID_FROM, VALID_TO, ITEM_ID, LANGUAGE_ID) VALUES('If Qualifier of identification (16 15 046 000) = W, then Latitude (16 15 048 049) and Longitude (16 15 048 050) must be provided', TO_TIMESTAMP('2020-01-01 00:00:00', 'YYYY-MM-DD HH24:MI:SS'), null, (SELECT id FROM CODELIST_ITEM CI WHERE ITEM_CODE = 'DK1278' AND CODELIST_ID = (SELECT id FROM codelist WHERE CODELIST_KEY = '10080')), 1);</v>
      </c>
      <c r="D102" t="str">
        <v>INSERT INTO public.codelist_item (item_code, uieditable, valid_from, valid_to, codelist_id) VALUES('DK1278', false, to_timestamp('2020-01-01 00:00:00', 'YYYY-MM-DD HH24:MI:SS'), null, (SELECT id FROM codelist WHERE CODELIST_KEY = '10040')) ON CONFLICT (codelist_id, item_code) DO UPDATE SET valid_from=EXCLUDED.valid_from, valid_to=EXCLUDED.valid_to;</v>
      </c>
      <c r="E102" t="str">
        <v>INSERT INTO PUBLIC.CODELIST_ITEM_LABEL (DESCRIPTION, VALID_FROM, VALID_TO, ITEM_ID, LANGUAGE_ID) VALUES('Hvis identifikationskoden (16 15 046 000) = W, så skal Breddegrad (16 15 048 049) og Længdegrad (16 15 048 050) være udfyldt', TO_TIMESTAMP('2020-01-01 00:00:00', 'YYYY-MM-DD HH24:MI:SS'), null, (SELECT id FROM CODELIST_ITEM CI WHERE ITEM_CODE = 'DK1278' AND CODELIST_ID = (SELECT id FROM codelist WHERE CODELIST_KEY = '10040')), 3);</v>
      </c>
      <c r="F102" t="str">
        <v>INSERT INTO PUBLIC.CODELIST_ITEM_LABEL (DESCRIPTION, VALID_FROM, VALID_TO, ITEM_ID, LANGUAGE_ID) VALUES('If Qualifier of identification (16 15 046 000) = W, then Latitude (16 15 048 049) and Longitude (16 15 048 050) must be provided', TO_TIMESTAMP('2020-01-01 00:00:00', 'YYYY-MM-DD HH24:MI:SS'), null, (SELECT id FROM CODELIST_ITEM CI WHERE ITEM_CODE = 'DK1278' AND CODELIST_ID = (SELECT id FROM codelist WHERE CODELIST_KEY = '10040')), 1);</v>
      </c>
      <c r="G10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02" t="str">
        <v>/*INSERT INTO PUBLIC.CODELIST_ITEM_LABEL (DESCRIPTION, VALID_FROM, VALID_TO, ITEM_ID, LANGUAGE_ID) VALUES('Hvis identifikationskoden (16 15 046 000) = W, så skal Breddegrad (16 15 048 049) og Længdegrad (16 15 048 050) være udfyldt', TO_TIMESTAMP('2020-01-01 00:00:00', 'YYYY-MM-DD HH24:MI:SS'), null, (SELECT id FROM CODELIST_ITEM CI WHERE ITEM_CODE = '' AND CODELIST_ID = (SELECT id FROM codelist WHERE CODELIST_KEY = '')), 3);*/</v>
      </c>
      <c r="I102" t="str">
        <v>/*INSERT INTO PUBLIC.CODELIST_ITEM_LABEL (DESCRIPTION, VALID_FROM, VALID_TO, ITEM_ID, LANGUAGE_ID) VALUES('If Qualifier of identification (16 15 046 000) = W, then Latitude (16 15 048 049) and Longitude (16 15 048 050) must be provided', TO_TIMESTAMP('2020-01-01 00:00:00', 'YYYY-MM-DD HH24:MI:SS'), null, (SELECT id FROM CODELIST_ITEM CI WHERE ITEM_CODE = '' AND CODELIST_ID = (SELECT id FROM codelist WHERE CODELIST_KEY = '')), 1);*/</v>
      </c>
      <c r="J10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02" t="str">
        <v>/*INSERT INTO PUBLIC.CODELIST_ITEM_LABEL (DESCRIPTION, VALID_FROM, VALID_TO, ITEM_ID, LANGUAGE_ID) VALUES('Hvis identifikationskoden (16 15 046 000) = W, så skal Breddegrad (16 15 048 049) og Længdegrad (16 15 048 050) være udfyldt', TO_TIMESTAMP('2020-01-01 00:00:00', 'YYYY-MM-DD HH24:MI:SS'), null, (SELECT id FROM CODELIST_ITEM CI WHERE ITEM_CODE = '' AND CODELIST_ID = (SELECT id FROM codelist WHERE CODELIST_KEY = '10040')), 3);*/</v>
      </c>
      <c r="L102" t="str">
        <v>/*INSERT INTO PUBLIC.CODELIST_ITEM_LABEL (DESCRIPTION, VALID_FROM, VALID_TO, ITEM_ID, LANGUAGE_ID) VALUES('If Qualifier of identification (16 15 046 000) = W, then Latitude (16 15 048 049) and Longitude (16 15 048 050) must be provided', TO_TIMESTAMP('2020-01-01 00:00:00', 'YYYY-MM-DD HH24:MI:SS'), null, (SELECT id FROM CODELIST_ITEM CI WHERE ITEM_CODE = '' AND CODELIST_ID = (SELECT id FROM codelist WHERE CODELIST_KEY = '10040')), 1);*/</v>
      </c>
      <c r="N102" s="10" t="str">
        <v>INSERT INTO public.codelist_items (itemcode, valid_from, valid_to, codelist_id, extensions_id) VALUES('DK1278', to_timestamp('2020-01-01 00:00:00', 'YYYY-MM-DD HH24:MI:SS'), null, (SELECT id FROM codelists WHERE CODELISTKEY = '10249'), null) ON CONFLICT (codelist_id, itemcode) DO UPDATE SET valid_from=EXCLUDED.valid_from, valid_to=EXCLUDED.valid_to;</v>
      </c>
      <c r="O102" s="10" t="str">
        <v>INSERT INTO PUBLIC.labels_codelist_items (DESCRIPTION, langcode, VALID_FROM, VALID_TO, ITEM_ID) VALUES('Hvis identifikationskoden (16 15 046 000) = W, så skal Breddegrad (16 15 048 049) og Længdegrad (16 15 048 050) være udfyldt', 'DA',TO_TIMESTAMP('2020-01-01 00:00:00', 'YYYY-MM-DD HH24:MI:SS'), null, (SELECT id FROM codelist_items CI WHERE ITEMCODE = 'DK1278' AND CODELIST_ID = (SELECT id FROM codelists WHERE CODELISTKEY = '10249'))) ON CONFLICT (item_id, langcode, valid_to) DO UPDATE SET valid_from=EXCLUDED.valid_from, description=EXCLUDED.description;</v>
      </c>
      <c r="P102" s="10" t="str">
        <v>INSERT INTO PUBLIC.labels_codelist_items (DESCRIPTION, langcode, VALID_FROM, VALID_TO, ITEM_ID) VALUES('If Qualifier of identification (16 15 046 000) = W, then Latitude (16 15 048 049) and Longitude (16 15 048 050) must be provided', 'EN',TO_TIMESTAMP('2020-01-01 00:00:00', 'YYYY-MM-DD HH24:MI:SS'), null, (SELECT id FROM codelist_items CI WHERE ITEMCODE = 'DK1278' AND CODELIST_ID = (SELECT id FROM codelists WHERE CODELISTKEY = '10249'))) ON CONFLICT (item_id, langcode, valid_to) DO UPDATE SET valid_from=EXCLUDED.valid_from, description=EXCLUDED.description;</v>
      </c>
      <c r="Q10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02" s="10" t="str">
        <v>/*INSERT INTO PUBLIC.labels_codelist_items (DESCRIPTION, langcode, VALID_FROM, VALID_TO, ITEM_ID) VALUES('Hvis identifikationskoden (16 15 046 000) = W, så skal Breddegrad (16 15 048 049) og Længdegrad (16 15 048 050) være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02" s="10" t="str">
        <v>/*INSERT INTO PUBLIC.labels_codelist_items (DESCRIPTION, langcode, VALID_FROM, VALID_TO, ITEM_ID) VALUES('If Qualifier of identification (16 15 046 000) = W, then Latitude (16 15 048 049) and Longitude (16 15 048 050)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03" spans="1:19" ht="409.5" x14ac:dyDescent="0.25">
      <c r="A103" t="str">
        <v>/*INSERT INTO public.codelist_item (item_code, uieditable, valid_from, valid_to, codelist_id) VALUES('DK1404', false, to_timestamp('2020-01-01 00:00:00', 'YYYY-MM-DD HH24:MI:SS'), null, (SELECT id FROM codelist WHERE CODELIST_KEY = '')) ON CONFLICT (codelist_id, item_code) DO UPDATE SET valid_from=EXCLUDED.valid_from, valid_to=EXCLUDED.valid_to;*/</v>
      </c>
      <c r="C103" t="str">
        <v>/*INSERT INTO PUBLIC.CODELIST_ITEM_LABEL (DESCRIPTION, VALID_FROM, VALID_TO, ITEM_ID, LANGUAGE_ID) VALUES('If in 13 02 017 000 provided with DK09999981, then 13 02 016 000 and 13 02 018 000 (the group within included) must be filled out', TO_TIMESTAMP('2020-01-01 00:00:00', 'YYYY-MM-DD HH24:MI:SS'), null, (SELECT id FROM CODELIST_ITEM CI WHERE ITEM_CODE = 'DK1404' AND CODELIST_ID = (SELECT id FROM codelist WHERE CODELIST_KEY = '')), 1);*/</v>
      </c>
      <c r="D103" t="str">
        <v>/*INSERT INTO public.codelist_item (item_code, uieditable, valid_from, valid_to, codelist_id) VALUES('DK1404', false, to_timestamp('2020-01-01 00:00:00', 'YYYY-MM-DD HH24:MI:SS'), null, (SELECT id FROM codelist WHERE CODELIST_KEY = '10040')) ON CONFLICT (codelist_id, item_code) DO UPDATE SET valid_from=EXCLUDED.valid_from, valid_to=EXCLUDED.valid_to;*/</v>
      </c>
      <c r="E103" t="str">
        <v>/*INSERT INTO PUBLIC.CODELIST_ITEM_LABEL (DESCRIPTION, VALID_FROM, VALID_TO, ITEM_ID, LANGUAGE_ID) VALUES('Hvis 13 02 017 000 Consignor Identification number er udfyldt med "DK09999981", er 13 02 016 000 og 13 02 018 000 (inkluderet gruppen herunder) obligatoriske.', TO_TIMESTAMP('2020-01-01 00:00:00', 'YYYY-MM-DD HH24:MI:SS'), null, (SELECT id FROM CODELIST_ITEM CI WHERE ITEM_CODE = 'DK1404' AND CODELIST_ID = (SELECT id FROM codelist WHERE CODELIST_KEY = '10040')), 3);*/</v>
      </c>
      <c r="F103" t="str">
        <v>/*INSERT INTO PUBLIC.CODELIST_ITEM_LABEL (DESCRIPTION, VALID_FROM, VALID_TO, ITEM_ID, LANGUAGE_ID) VALUES('If in 13 02 017 000 provided with DK09999981, then 13 02 016 000 and 13 02 018 000 (the group within included) must be filled out', TO_TIMESTAMP('2020-01-01 00:00:00', 'YYYY-MM-DD HH24:MI:SS'), null, (SELECT id FROM CODELIST_ITEM CI WHERE ITEM_CODE = 'DK1404' AND CODELIST_ID = (SELECT id FROM codelist WHERE CODELIST_KEY = '10040')), 1);*/</v>
      </c>
      <c r="G103" t="str">
        <v>/*INSERT INTO public.codelist_item (item_code, uieditable, valid_from, valid_to, codelist_id) VALUES('DKW1404', false, to_timestamp('2020-01-01 00:00:00', 'YYYY-MM-DD HH24:MI:SS'), null, (SELECT id FROM codelist WHERE CODELIST_KEY = '')) ON CONFLICT (codelist_id, item_code) DO UPDATE SET valid_from=EXCLUDED.valid_from, valid_to=EXCLUDED.valid_to;*/</v>
      </c>
      <c r="H103" t="str">
        <v>/*INSERT INTO PUBLIC.CODELIST_ITEM_LABEL (DESCRIPTION, VALID_FROM, VALID_TO, ITEM_ID, LANGUAGE_ID) VALUES('Hvis 13 02 017 000 Consignor Identification number er udfyldt med "DK09999981", er 13 02 016 000 og 13 02 018 000 (inkluderet gruppen herunder) obligatoriske.', TO_TIMESTAMP('2020-01-01 00:00:00', 'YYYY-MM-DD HH24:MI:SS'), null, (SELECT id FROM CODELIST_ITEM CI WHERE ITEM_CODE = 'DKW1404' AND CODELIST_ID = (SELECT id FROM codelist WHERE CODELIST_KEY = '')), 3);*/</v>
      </c>
      <c r="I103" t="str">
        <v>/*INSERT INTO PUBLIC.CODELIST_ITEM_LABEL (DESCRIPTION, VALID_FROM, VALID_TO, ITEM_ID, LANGUAGE_ID) VALUES('If in 13 02 017 000 provided with DK09999981, then 13 02 016 000 and 13 02 018 000 (the group within included) must be filled out', TO_TIMESTAMP('2020-01-01 00:00:00', 'YYYY-MM-DD HH24:MI:SS'), null, (SELECT id FROM CODELIST_ITEM CI WHERE ITEM_CODE = 'DKW1404' AND CODELIST_ID = (SELECT id FROM codelist WHERE CODELIST_KEY = '')), 1);*/</v>
      </c>
      <c r="J103" t="str">
        <v>/*INSERT INTO public.codelist_item (item_code, uieditable, valid_from, valid_to, codelist_id) VALUES('DKW1404', false, to_timestamp('2020-01-01 00:00:00', 'YYYY-MM-DD HH24:MI:SS'), null, (SELECT id FROM codelist WHERE CODELIST_KEY = '10040')) ON CONFLICT (codelist_id, item_code) DO UPDATE SET valid_from=EXCLUDED.valid_from, valid_to=EXCLUDED.valid_to;*/</v>
      </c>
      <c r="K103" t="str">
        <v>/*INSERT INTO PUBLIC.CODELIST_ITEM_LABEL (DESCRIPTION, VALID_FROM, VALID_TO, ITEM_ID, LANGUAGE_ID) VALUES('Hvis 13 02 017 000 Consignor Identification number er udfyldt med "DK09999981", er 13 02 016 000 og 13 02 018 000 (inkluderet gruppen herunder) obligatoriske.', TO_TIMESTAMP('2020-01-01 00:00:00', 'YYYY-MM-DD HH24:MI:SS'), null, (SELECT id FROM CODELIST_ITEM CI WHERE ITEM_CODE = 'DKW1404' AND CODELIST_ID = (SELECT id FROM codelist WHERE CODELIST_KEY = '10040')), 3);*/</v>
      </c>
      <c r="L103" t="str">
        <v>/*INSERT INTO PUBLIC.CODELIST_ITEM_LABEL (DESCRIPTION, VALID_FROM, VALID_TO, ITEM_ID, LANGUAGE_ID) VALUES('If in 13 02 017 000 provided with DK09999981, then 13 02 016 000 and 13 02 018 000 (the group within included) must be filled out', TO_TIMESTAMP('2020-01-01 00:00:00', 'YYYY-MM-DD HH24:MI:SS'), null, (SELECT id FROM CODELIST_ITEM CI WHERE ITEM_CODE = 'DKW1404' AND CODELIST_ID = (SELECT id FROM codelist WHERE CODELIST_KEY = '10040')), 1);*/</v>
      </c>
      <c r="N103" s="10" t="str">
        <v>/*INSERT INTO public.codelist_items (itemcode, valid_from, valid_to, codelist_id, extensions_id) VALUES('DK1404', to_timestamp('2020-01-01 00:00:00', 'YYYY-MM-DD HH24:MI:SS'), null, (SELECT id FROM codelists WHERE CODELISTKEY = '10249'), null) ON CONFLICT (codelist_id, itemcode) DO UPDATE SET valid_from=EXCLUDED.valid_from, valid_to=EXCLUDED.valid_to;*/</v>
      </c>
      <c r="O103" s="10" t="str">
        <v>/*INSERT INTO PUBLIC.labels_codelist_items (DESCRIPTION, langcode, VALID_FROM, VALID_TO, ITEM_ID) VALUES('Hvis 13 02 017 000 Consignor Identification number er udfyldt med "DK09999981", er 13 02 016 000 og 13 02 018 000 (inkluderet gruppen herunder) obligatoriske.', 'DA',TO_TIMESTAMP('2020-01-01 00:00:00', 'YYYY-MM-DD HH24:MI:SS'), null, (SELECT id FROM codelist_items CI WHERE ITEMCODE = 'DK1404' AND CODELIST_ID = (SELECT id FROM codelists WHERE CODELISTKEY = '10249'))) ON CONFLICT (item_id, langcode, valid_to) DO UPDATE SET valid_from=EXCLUDED.valid_from, description=EXCLUDED.description;*/</v>
      </c>
      <c r="P103" s="10" t="str">
        <v>/*INSERT INTO PUBLIC.labels_codelist_items (DESCRIPTION, langcode, VALID_FROM, VALID_TO, ITEM_ID) VALUES('If in 13 02 017 000 provided with DK09999981, then 13 02 016 000 and 13 02 018 000 (the group within included) must be filled out', 'EN',TO_TIMESTAMP('2020-01-01 00:00:00', 'YYYY-MM-DD HH24:MI:SS'), null, (SELECT id FROM codelist_items CI WHERE ITEMCODE = 'DK1404' AND CODELIST_ID = (SELECT id FROM codelists WHERE CODELISTKEY = '10249'))) ON CONFLICT (item_id, langcode, valid_to) DO UPDATE SET valid_from=EXCLUDED.valid_from, description=EXCLUDED.description;*/</v>
      </c>
      <c r="Q103" s="10" t="str">
        <v>/*INSERT INTO public.codelist_items (itemcode, valid_from, valid_to, codelist_id, extensions_id) VALUES('DKW1404', to_timestamp('2020-01-01 00:00:00', 'YYYY-MM-DD HH24:MI:SS'), null, (SELECT id FROM codelists WHERE CODELISTKEY = '10249'), null) ON CONFLICT (codelist_id, itemcode) DO UPDATE SET valid_from=EXCLUDED.valid_from, valid_to=EXCLUDED.valid_to;*/</v>
      </c>
      <c r="R103" s="10" t="str">
        <v>/*INSERT INTO PUBLIC.labels_codelist_items (DESCRIPTION, langcode, VALID_FROM, VALID_TO, ITEM_ID) VALUES('Hvis 13 02 017 000 Consignor Identification number er udfyldt med "DK09999981", er 13 02 016 000 og 13 02 018 000 (inkluderet gruppen herunder) obligatoriske.', 'DA',TO_TIMESTAMP('2020-01-01 00:00:00', 'YYYY-MM-DD HH24:MI:SS'), null, (SELECT id FROM codelist_items CI WHERE ITEMCODE = 'DKW1404' AND CODELIST_ID = (SELECT id FROM codelists WHERE CODELISTKEY = '10249'))) ON CONFLICT (item_id, langcode, valid_to) DO UPDATE SET valid_from=EXCLUDED.valid_from, description=EXCLUDED.description;*/</v>
      </c>
      <c r="S103" s="10" t="str">
        <v>/*INSERT INTO PUBLIC.labels_codelist_items (DESCRIPTION, langcode, VALID_FROM, VALID_TO, ITEM_ID) VALUES('If in 13 02 017 000 provided with DK09999981, then 13 02 016 000 and 13 02 018 000 (the group within included) must be filled out', 'EN',TO_TIMESTAMP('2020-01-01 00:00:00', 'YYYY-MM-DD HH24:MI:SS'), null, (SELECT id FROM codelist_items CI WHERE ITEMCODE = 'DKW1404' AND CODELIST_ID = (SELECT id FROM codelists WHERE CODELISTKEY = '10249'))) ON CONFLICT (item_id, langcode, valid_to) DO UPDATE SET valid_from=EXCLUDED.valid_from, description=EXCLUDED.description;*/</v>
      </c>
    </row>
    <row r="104" spans="1:19" ht="409.5" x14ac:dyDescent="0.25">
      <c r="A104" t="str">
        <v>INSERT INTO public.codelist_item (item_code, uieditable, valid_from, valid_to, codelist_id) VALUES('DK1282', false, to_timestamp('2020-01-01 00:00:00', 'YYYY-MM-DD HH24:MI:SS'), null, (SELECT id FROM codelist WHERE CODELIST_KEY = '10080')) ON CONFLICT (codelist_id, item_code) DO UPDATE SET valid_from=EXCLUDED.valid_from, valid_to=EXCLUDED.valid_to;</v>
      </c>
      <c r="C104" t="str">
        <v>INSERT INTO PUBLIC.CODELIST_ITEM_LABEL (DESCRIPTION, VALID_FROM, VALID_TO, ITEM_ID, LANGUAGE_ID) VALUES('If Holder of the authorisation (12 12 080 000) is filled in, then Authorisation Type (12 12 002 000) = C626 or C627', TO_TIMESTAMP('2020-01-01 00:00:00', 'YYYY-MM-DD HH24:MI:SS'), null, (SELECT id FROM CODELIST_ITEM CI WHERE ITEM_CODE = 'DK1282' AND CODELIST_ID = (SELECT id FROM codelist WHERE CODELIST_KEY = '10080')), 1);</v>
      </c>
      <c r="D104" t="str">
        <v>INSERT INTO public.codelist_item (item_code, uieditable, valid_from, valid_to, codelist_id) VALUES('DK1282', false, to_timestamp('2020-01-01 00:00:00', 'YYYY-MM-DD HH24:MI:SS'), null, (SELECT id FROM codelist WHERE CODELIST_KEY = '10040')) ON CONFLICT (codelist_id, item_code) DO UPDATE SET valid_from=EXCLUDED.valid_from, valid_to=EXCLUDED.valid_to;</v>
      </c>
      <c r="E104" t="str">
        <v>INSERT INTO PUBLIC.CODELIST_ITEM_LABEL (DESCRIPTION, VALID_FROM, VALID_TO, ITEM_ID, LANGUAGE_ID) VALUES('Hvis holderen af Authorisation (12 12 080 000) er udfyldt, så skal Authorisations Typen (12 12 002 000) = C626 eller C627', TO_TIMESTAMP('2020-01-01 00:00:00', 'YYYY-MM-DD HH24:MI:SS'), null, (SELECT id FROM CODELIST_ITEM CI WHERE ITEM_CODE = 'DK1282' AND CODELIST_ID = (SELECT id FROM codelist WHERE CODELIST_KEY = '10040')), 3);</v>
      </c>
      <c r="F104" t="str">
        <v>INSERT INTO PUBLIC.CODELIST_ITEM_LABEL (DESCRIPTION, VALID_FROM, VALID_TO, ITEM_ID, LANGUAGE_ID) VALUES('If Holder of the authorisation (12 12 080 000) is filled in, then Authorisation Type (12 12 002 000) = C626 or C627', TO_TIMESTAMP('2020-01-01 00:00:00', 'YYYY-MM-DD HH24:MI:SS'), null, (SELECT id FROM CODELIST_ITEM CI WHERE ITEM_CODE = 'DK1282' AND CODELIST_ID = (SELECT id FROM codelist WHERE CODELIST_KEY = '10040')), 1);</v>
      </c>
      <c r="G10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04" t="str">
        <v>/*INSERT INTO PUBLIC.CODELIST_ITEM_LABEL (DESCRIPTION, VALID_FROM, VALID_TO, ITEM_ID, LANGUAGE_ID) VALUES('Hvis holderen af Authorisation (12 12 080 000) er udfyldt, så skal Authorisations Typen (12 12 002 000) = C626 eller C627', TO_TIMESTAMP('2020-01-01 00:00:00', 'YYYY-MM-DD HH24:MI:SS'), null, (SELECT id FROM CODELIST_ITEM CI WHERE ITEM_CODE = '' AND CODELIST_ID = (SELECT id FROM codelist WHERE CODELIST_KEY = '')), 3);*/</v>
      </c>
      <c r="I104" t="str">
        <v>/*INSERT INTO PUBLIC.CODELIST_ITEM_LABEL (DESCRIPTION, VALID_FROM, VALID_TO, ITEM_ID, LANGUAGE_ID) VALUES('If Holder of the authorisation (12 12 080 000) is filled in, then Authorisation Type (12 12 002 000) = C626 or C627', TO_TIMESTAMP('2020-01-01 00:00:00', 'YYYY-MM-DD HH24:MI:SS'), null, (SELECT id FROM CODELIST_ITEM CI WHERE ITEM_CODE = '' AND CODELIST_ID = (SELECT id FROM codelist WHERE CODELIST_KEY = '')), 1);*/</v>
      </c>
      <c r="J10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04" t="str">
        <v>/*INSERT INTO PUBLIC.CODELIST_ITEM_LABEL (DESCRIPTION, VALID_FROM, VALID_TO, ITEM_ID, LANGUAGE_ID) VALUES('Hvis holderen af Authorisation (12 12 080 000) er udfyldt, så skal Authorisations Typen (12 12 002 000) = C626 eller C627', TO_TIMESTAMP('2020-01-01 00:00:00', 'YYYY-MM-DD HH24:MI:SS'), null, (SELECT id FROM CODELIST_ITEM CI WHERE ITEM_CODE = '' AND CODELIST_ID = (SELECT id FROM codelist WHERE CODELIST_KEY = '10040')), 3);*/</v>
      </c>
      <c r="L104" t="str">
        <v>/*INSERT INTO PUBLIC.CODELIST_ITEM_LABEL (DESCRIPTION, VALID_FROM, VALID_TO, ITEM_ID, LANGUAGE_ID) VALUES('If Holder of the authorisation (12 12 080 000) is filled in, then Authorisation Type (12 12 002 000) = C626 or C627', TO_TIMESTAMP('2020-01-01 00:00:00', 'YYYY-MM-DD HH24:MI:SS'), null, (SELECT id FROM CODELIST_ITEM CI WHERE ITEM_CODE = '' AND CODELIST_ID = (SELECT id FROM codelist WHERE CODELIST_KEY = '10040')), 1);*/</v>
      </c>
      <c r="N104" s="10" t="str">
        <v>INSERT INTO public.codelist_items (itemcode, valid_from, valid_to, codelist_id, extensions_id) VALUES('DK1282', to_timestamp('2020-01-01 00:00:00', 'YYYY-MM-DD HH24:MI:SS'), null, (SELECT id FROM codelists WHERE CODELISTKEY = '10249'), null) ON CONFLICT (codelist_id, itemcode) DO UPDATE SET valid_from=EXCLUDED.valid_from, valid_to=EXCLUDED.valid_to;</v>
      </c>
      <c r="O104" s="10" t="str">
        <v>INSERT INTO PUBLIC.labels_codelist_items (DESCRIPTION, langcode, VALID_FROM, VALID_TO, ITEM_ID) VALUES('Hvis holderen af Authorisation (12 12 080 000) er udfyldt, så skal Authorisations Typen (12 12 002 000) = C626 eller C627', 'DA',TO_TIMESTAMP('2020-01-01 00:00:00', 'YYYY-MM-DD HH24:MI:SS'), null, (SELECT id FROM codelist_items CI WHERE ITEMCODE = 'DK1282' AND CODELIST_ID = (SELECT id FROM codelists WHERE CODELISTKEY = '10249'))) ON CONFLICT (item_id, langcode, valid_to) DO UPDATE SET valid_from=EXCLUDED.valid_from, description=EXCLUDED.description;</v>
      </c>
      <c r="P104" s="10" t="str">
        <v>INSERT INTO PUBLIC.labels_codelist_items (DESCRIPTION, langcode, VALID_FROM, VALID_TO, ITEM_ID) VALUES('If Holder of the authorisation (12 12 080 000) is filled in, then Authorisation Type (12 12 002 000) = C626 or C627', 'EN',TO_TIMESTAMP('2020-01-01 00:00:00', 'YYYY-MM-DD HH24:MI:SS'), null, (SELECT id FROM codelist_items CI WHERE ITEMCODE = 'DK1282' AND CODELIST_ID = (SELECT id FROM codelists WHERE CODELISTKEY = '10249'))) ON CONFLICT (item_id, langcode, valid_to) DO UPDATE SET valid_from=EXCLUDED.valid_from, description=EXCLUDED.description;</v>
      </c>
      <c r="Q10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04" s="10" t="str">
        <v>/*INSERT INTO PUBLIC.labels_codelist_items (DESCRIPTION, langcode, VALID_FROM, VALID_TO, ITEM_ID) VALUES('Hvis holderen af Authorisation (12 12 080 000) er udfyldt, så skal Authorisations Typen (12 12 002 000) = C626 eller C627',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04" s="10" t="str">
        <v>/*INSERT INTO PUBLIC.labels_codelist_items (DESCRIPTION, langcode, VALID_FROM, VALID_TO, ITEM_ID) VALUES('If Holder of the authorisation (12 12 080 000) is filled in, then Authorisation Type (12 12 002 000) = C626 or C627',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05" spans="1:19" ht="409.5" x14ac:dyDescent="0.25">
      <c r="A10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C105" t="str">
        <v>/*INSERT INTO PUBLIC.CODELIST_ITEM_LABEL (DESCRIPTION, VALID_FROM, VALID_TO, ITEM_ID, LANGUAGE_ID) VALUES('If Holder of the authorisation (12 12 080 000) is filled in, then Authorisation Type (12 12 002 000) = C626 or C627', TO_TIMESTAMP('2020-01-01 00:00:00', 'YYYY-MM-DD HH24:MI:SS'), null, (SELECT id FROM CODELIST_ITEM CI WHERE ITEM_CODE = '' AND CODELIST_ID = (SELECT id FROM codelist WHERE CODELIST_KEY = '')), 1);*/</v>
      </c>
      <c r="D10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105" t="str">
        <v>/*INSERT INTO PUBLIC.CODELIST_ITEM_LABEL (DESCRIPTION, VALID_FROM, VALID_TO, ITEM_ID, LANGUAGE_ID) VALUES('Hvis holderen af Authorisation (12 12 080 000) er udfyldt, så skal Authorisations Typen (12 12 002 000) = C626 eller C627', TO_TIMESTAMP('2020-01-01 00:00:00', 'YYYY-MM-DD HH24:MI:SS'), null, (SELECT id FROM CODELIST_ITEM CI WHERE ITEM_CODE = '' AND CODELIST_ID = (SELECT id FROM codelist WHERE CODELIST_KEY = '10040')), 3);*/</v>
      </c>
      <c r="F105" t="str">
        <v>/*INSERT INTO PUBLIC.CODELIST_ITEM_LABEL (DESCRIPTION, VALID_FROM, VALID_TO, ITEM_ID, LANGUAGE_ID) VALUES('If Holder of the authorisation (12 12 080 000) is filled in, then Authorisation Type (12 12 002 000) = C626 or C627', TO_TIMESTAMP('2020-01-01 00:00:00', 'YYYY-MM-DD HH24:MI:SS'), null, (SELECT id FROM CODELIST_ITEM CI WHERE ITEM_CODE = '' AND CODELIST_ID = (SELECT id FROM codelist WHERE CODELIST_KEY = '10040')), 1);*/</v>
      </c>
      <c r="G105" t="str">
        <v>INSERT INTO public.codelist_item (item_code, uieditable, valid_from, valid_to, codelist_id) VALUES('DKW1282', false, to_timestamp('2020-01-01 00:00:00', 'YYYY-MM-DD HH24:MI:SS'), null, (SELECT id FROM codelist WHERE CODELIST_KEY = '10075')) ON CONFLICT (codelist_id, item_code) DO UPDATE SET valid_from=EXCLUDED.valid_from, valid_to=EXCLUDED.valid_to;</v>
      </c>
      <c r="H105" t="str">
        <v>INSERT INTO PUBLIC.CODELIST_ITEM_LABEL (DESCRIPTION, VALID_FROM, VALID_TO, ITEM_ID, LANGUAGE_ID) VALUES('Hvis holderen af Authorisation (12 12 080 000) er udfyldt, så skal Authorisations Typen (12 12 002 000) = C626 eller C627', TO_TIMESTAMP('2020-01-01 00:00:00', 'YYYY-MM-DD HH24:MI:SS'), null, (SELECT id FROM CODELIST_ITEM CI WHERE ITEM_CODE = 'DKW1282' AND CODELIST_ID = (SELECT id FROM codelist WHERE CODELIST_KEY = '10075')), 3);</v>
      </c>
      <c r="I105" t="str">
        <v>INSERT INTO PUBLIC.CODELIST_ITEM_LABEL (DESCRIPTION, VALID_FROM, VALID_TO, ITEM_ID, LANGUAGE_ID) VALUES('If Holder of the authorisation (12 12 080 000) is filled in, then Authorisation Type (12 12 002 000) = C626 or C627', TO_TIMESTAMP('2020-01-01 00:00:00', 'YYYY-MM-DD HH24:MI:SS'), null, (SELECT id FROM CODELIST_ITEM CI WHERE ITEM_CODE = 'DKW1282' AND CODELIST_ID = (SELECT id FROM codelist WHERE CODELIST_KEY = '10075')), 1);</v>
      </c>
      <c r="J105" t="str">
        <v>INSERT INTO public.codelist_item (item_code, uieditable, valid_from, valid_to, codelist_id) VALUES('DKW1282', false, to_timestamp('2020-01-01 00:00:00', 'YYYY-MM-DD HH24:MI:SS'), null, (SELECT id FROM codelist WHERE CODELIST_KEY = '10040')) ON CONFLICT (codelist_id, item_code) DO UPDATE SET valid_from=EXCLUDED.valid_from, valid_to=EXCLUDED.valid_to;</v>
      </c>
      <c r="K105" t="str">
        <v>INSERT INTO PUBLIC.CODELIST_ITEM_LABEL (DESCRIPTION, VALID_FROM, VALID_TO, ITEM_ID, LANGUAGE_ID) VALUES('Hvis holderen af Authorisation (12 12 080 000) er udfyldt, så skal Authorisations Typen (12 12 002 000) = C626 eller C627', TO_TIMESTAMP('2020-01-01 00:00:00', 'YYYY-MM-DD HH24:MI:SS'), null, (SELECT id FROM CODELIST_ITEM CI WHERE ITEM_CODE = 'DKW1282' AND CODELIST_ID = (SELECT id FROM codelist WHERE CODELIST_KEY = '10040')), 3);</v>
      </c>
      <c r="L105" t="str">
        <v>INSERT INTO PUBLIC.CODELIST_ITEM_LABEL (DESCRIPTION, VALID_FROM, VALID_TO, ITEM_ID, LANGUAGE_ID) VALUES('If Holder of the authorisation (12 12 080 000) is filled in, then Authorisation Type (12 12 002 000) = C626 or C627', TO_TIMESTAMP('2020-01-01 00:00:00', 'YYYY-MM-DD HH24:MI:SS'), null, (SELECT id FROM CODELIST_ITEM CI WHERE ITEM_CODE = 'DKW1282' AND CODELIST_ID = (SELECT id FROM codelist WHERE CODELIST_KEY = '10040')), 1);</v>
      </c>
      <c r="N10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105" s="10" t="str">
        <v>/*INSERT INTO PUBLIC.labels_codelist_items (DESCRIPTION, langcode, VALID_FROM, VALID_TO, ITEM_ID) VALUES('Hvis holderen af Authorisation (12 12 080 000) er udfyldt, så skal Authorisations Typen (12 12 002 000) = C626 eller C627',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105" s="10" t="str">
        <v>/*INSERT INTO PUBLIC.labels_codelist_items (DESCRIPTION, langcode, VALID_FROM, VALID_TO, ITEM_ID) VALUES('If Holder of the authorisation (12 12 080 000) is filled in, then Authorisation Type (12 12 002 000) = C626 or C627',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105" s="10" t="str">
        <v>INSERT INTO public.codelist_items (itemcode, valid_from, valid_to, codelist_id, extensions_id) VALUES('DKW1282', to_timestamp('2020-01-01 00:00:00', 'YYYY-MM-DD HH24:MI:SS'), null, (SELECT id FROM codelists WHERE CODELISTKEY = '10249'), null) ON CONFLICT (codelist_id, itemcode) DO UPDATE SET valid_from=EXCLUDED.valid_from, valid_to=EXCLUDED.valid_to;</v>
      </c>
      <c r="R105" s="10" t="str">
        <v>INSERT INTO PUBLIC.labels_codelist_items (DESCRIPTION, langcode, VALID_FROM, VALID_TO, ITEM_ID) VALUES('Hvis holderen af Authorisation (12 12 080 000) er udfyldt, så skal Authorisations Typen (12 12 002 000) = C626 eller C627', 'DA',TO_TIMESTAMP('2020-01-01 00:00:00', 'YYYY-MM-DD HH24:MI:SS'), null, (SELECT id FROM codelist_items CI WHERE ITEMCODE = 'DKW1282' AND CODELIST_ID = (SELECT id FROM codelists WHERE CODELISTKEY = '10249'))) ON CONFLICT (item_id, langcode, valid_to) DO UPDATE SET valid_from=EXCLUDED.valid_from, description=EXCLUDED.description;</v>
      </c>
      <c r="S105" s="10" t="str">
        <v>INSERT INTO PUBLIC.labels_codelist_items (DESCRIPTION, langcode, VALID_FROM, VALID_TO, ITEM_ID) VALUES('If Holder of the authorisation (12 12 080 000) is filled in, then Authorisation Type (12 12 002 000) = C626 or C627', 'EN',TO_TIMESTAMP('2020-01-01 00:00:00', 'YYYY-MM-DD HH24:MI:SS'), null, (SELECT id FROM codelist_items CI WHERE ITEMCODE = 'DKW1282' AND CODELIST_ID = (SELECT id FROM codelists WHERE CODELISTKEY = '10249'))) ON CONFLICT (item_id, langcode, valid_to) DO UPDATE SET valid_from=EXCLUDED.valid_from, description=EXCLUDED.description;</v>
      </c>
    </row>
    <row r="106" spans="1:19" ht="409.5" x14ac:dyDescent="0.25">
      <c r="A106" t="str">
        <v>INSERT INTO public.codelist_item (item_code, uieditable, valid_from, valid_to, codelist_id) VALUES('DK1070', false, to_timestamp('2020-01-01 00:00:00', 'YYYY-MM-DD HH24:MI:SS'), null, (SELECT id FROM codelist WHERE CODELIST_KEY = '10080')) ON CONFLICT (codelist_id, item_code) DO UPDATE SET valid_from=EXCLUDED.valid_from, valid_to=EXCLUDED.valid_to;</v>
      </c>
      <c r="C106" t="str">
        <v>INSERT INTO PUBLIC.CODELIST_ITEM_LABEL (DESCRIPTION, VALID_FROM, VALID_TO, ITEM_ID, LANGUAGE_ID) VALUES('If data element 2/1 - Previous Document type is filled out, it must be max. (incl.) 4 characters', TO_TIMESTAMP('2020-01-01 00:00:00', 'YYYY-MM-DD HH24:MI:SS'), null, (SELECT id FROM CODELIST_ITEM CI WHERE ITEM_CODE = 'DK1070' AND CODELIST_ID = (SELECT id FROM codelist WHERE CODELIST_KEY = '10080')), 1);</v>
      </c>
      <c r="D106" t="str">
        <v>INSERT INTO public.codelist_item (item_code, uieditable, valid_from, valid_to, codelist_id) VALUES('DK1070', false, to_timestamp('2020-01-01 00:00:00', 'YYYY-MM-DD HH24:MI:SS'), null, (SELECT id FROM codelist WHERE CODELIST_KEY = '10040')) ON CONFLICT (codelist_id, item_code) DO UPDATE SET valid_from=EXCLUDED.valid_from, valid_to=EXCLUDED.valid_to;</v>
      </c>
      <c r="E106" t="str">
        <v>INSERT INTO PUBLIC.CODELIST_ITEM_LABEL (DESCRIPTION, VALID_FROM, VALID_TO, ITEM_ID, LANGUAGE_ID) VALUES('Hvis dataelement 2/1 - Previous Document type - er udfyldt, må det ikke være mere end max. 4 tegn', TO_TIMESTAMP('2020-01-01 00:00:00', 'YYYY-MM-DD HH24:MI:SS'), null, (SELECT id FROM CODELIST_ITEM CI WHERE ITEM_CODE = 'DK1070' AND CODELIST_ID = (SELECT id FROM codelist WHERE CODELIST_KEY = '10040')), 3);</v>
      </c>
      <c r="F106" t="str">
        <v>INSERT INTO PUBLIC.CODELIST_ITEM_LABEL (DESCRIPTION, VALID_FROM, VALID_TO, ITEM_ID, LANGUAGE_ID) VALUES('If data element 2/1 - Previous Document type is filled out, it must be max. (incl.) 4 characters', TO_TIMESTAMP('2020-01-01 00:00:00', 'YYYY-MM-DD HH24:MI:SS'), null, (SELECT id FROM CODELIST_ITEM CI WHERE ITEM_CODE = 'DK1070' AND CODELIST_ID = (SELECT id FROM codelist WHERE CODELIST_KEY = '10040')), 1);</v>
      </c>
      <c r="G106"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106" t="str">
        <v>INSERT INTO PUBLIC.CODELIST_ITEM_LABEL (DESCRIPTION, VALID_FROM, VALID_TO, ITEM_ID, LANGUAGE_ID) VALUES('Hvis dataelement 2/1 - Previous Document type - er udfyldt, må det ikke være mere end max. 4 tegn', TO_TIMESTAMP('2020-01-01 00:00:00', 'YYYY-MM-DD HH24:MI:SS'), null, (SELECT id FROM CODELIST_ITEM CI WHERE ITEM_CODE = 'N/A' AND CODELIST_ID = (SELECT id FROM codelist WHERE CODELIST_KEY = 'N/A')), 3);</v>
      </c>
      <c r="I106" t="str">
        <v>INSERT INTO PUBLIC.CODELIST_ITEM_LABEL (DESCRIPTION, VALID_FROM, VALID_TO, ITEM_ID, LANGUAGE_ID) VALUES('If data element 2/1 - Previous Document type is filled out, it must be max. (incl.) 4 characters', TO_TIMESTAMP('2020-01-01 00:00:00', 'YYYY-MM-DD HH24:MI:SS'), null, (SELECT id FROM CODELIST_ITEM CI WHERE ITEM_CODE = 'N/A' AND CODELIST_ID = (SELECT id FROM codelist WHERE CODELIST_KEY = 'N/A')), 1);</v>
      </c>
      <c r="J106"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106" t="str">
        <v>INSERT INTO PUBLIC.CODELIST_ITEM_LABEL (DESCRIPTION, VALID_FROM, VALID_TO, ITEM_ID, LANGUAGE_ID) VALUES('Hvis dataelement 2/1 - Previous Document type - er udfyldt, må det ikke være mere end max. 4 tegn', TO_TIMESTAMP('2020-01-01 00:00:00', 'YYYY-MM-DD HH24:MI:SS'), null, (SELECT id FROM CODELIST_ITEM CI WHERE ITEM_CODE = 'N/A' AND CODELIST_ID = (SELECT id FROM codelist WHERE CODELIST_KEY = '10040')), 3);</v>
      </c>
      <c r="L106" t="str">
        <v>INSERT INTO PUBLIC.CODELIST_ITEM_LABEL (DESCRIPTION, VALID_FROM, VALID_TO, ITEM_ID, LANGUAGE_ID) VALUES('If data element 2/1 - Previous Document type is filled out, it must be max. (incl.) 4 characters', TO_TIMESTAMP('2020-01-01 00:00:00', 'YYYY-MM-DD HH24:MI:SS'), null, (SELECT id FROM CODELIST_ITEM CI WHERE ITEM_CODE = 'N/A' AND CODELIST_ID = (SELECT id FROM codelist WHERE CODELIST_KEY = '10040')), 1);</v>
      </c>
      <c r="N106" s="10" t="str">
        <v>INSERT INTO public.codelist_items (itemcode, valid_from, valid_to, codelist_id, extensions_id) VALUES('DK1070', to_timestamp('2020-01-01 00:00:00', 'YYYY-MM-DD HH24:MI:SS'), null, (SELECT id FROM codelists WHERE CODELISTKEY = '10249'), null) ON CONFLICT (codelist_id, itemcode) DO UPDATE SET valid_from=EXCLUDED.valid_from, valid_to=EXCLUDED.valid_to;</v>
      </c>
      <c r="O106" s="10" t="str">
        <v>INSERT INTO PUBLIC.labels_codelist_items (DESCRIPTION, langcode, VALID_FROM, VALID_TO, ITEM_ID) VALUES('Hvis dataelement 2/1 - Previous Document type - er udfyldt, må det ikke være mere end max. 4 tegn', 'DA',TO_TIMESTAMP('2020-01-01 00:00:00', 'YYYY-MM-DD HH24:MI:SS'), null, (SELECT id FROM codelist_items CI WHERE ITEMCODE = 'DK1070' AND CODELIST_ID = (SELECT id FROM codelists WHERE CODELISTKEY = '10249'))) ON CONFLICT (item_id, langcode, valid_to) DO UPDATE SET valid_from=EXCLUDED.valid_from, description=EXCLUDED.description;</v>
      </c>
      <c r="P106" s="10" t="str">
        <v>INSERT INTO PUBLIC.labels_codelist_items (DESCRIPTION, langcode, VALID_FROM, VALID_TO, ITEM_ID) VALUES('If data element 2/1 - Previous Document type is filled out, it must be max. (incl.) 4 characters', 'EN',TO_TIMESTAMP('2020-01-01 00:00:00', 'YYYY-MM-DD HH24:MI:SS'), null, (SELECT id FROM codelist_items CI WHERE ITEMCODE = 'DK1070' AND CODELIST_ID = (SELECT id FROM codelists WHERE CODELISTKEY = '10249'))) ON CONFLICT (item_id, langcode, valid_to) DO UPDATE SET valid_from=EXCLUDED.valid_from, description=EXCLUDED.description;</v>
      </c>
      <c r="Q106"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106" s="10" t="str">
        <v>INSERT INTO PUBLIC.labels_codelist_items (DESCRIPTION, langcode, VALID_FROM, VALID_TO, ITEM_ID) VALUES('Hvis dataelement 2/1 - Previous Document type - er udfyldt, må det ikke være mere end max. 4 tegn',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106" s="10" t="str">
        <v>INSERT INTO PUBLIC.labels_codelist_items (DESCRIPTION, langcode, VALID_FROM, VALID_TO, ITEM_ID) VALUES('If data element 2/1 - Previous Document type is filled out, it must be max. (incl.) 4 characters',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107" spans="1:19" ht="409.5" x14ac:dyDescent="0.25">
      <c r="A107" t="str">
        <v>INSERT INTO public.codelist_item (item_code, uieditable, valid_from, valid_to, codelist_id) VALUES('DK1068', false, to_timestamp('2020-01-01 00:00:00', 'YYYY-MM-DD HH24:MI:SS'), null, (SELECT id FROM codelist WHERE CODELIST_KEY = '10080')) ON CONFLICT (codelist_id, item_code) DO UPDATE SET valid_from=EXCLUDED.valid_from, valid_to=EXCLUDED.valid_to;</v>
      </c>
      <c r="C107" t="str">
        <v>INSERT INTO PUBLIC.CODELIST_ITEM_LABEL (DESCRIPTION, VALID_FROM, VALID_TO, ITEM_ID, LANGUAGE_ID) VALUES('If data element 2/1 - Previous Document ID is filled out, it must be max. (incl.) 70 characters', TO_TIMESTAMP('2020-01-01 00:00:00', 'YYYY-MM-DD HH24:MI:SS'), null, (SELECT id FROM CODELIST_ITEM CI WHERE ITEM_CODE = 'DK1068' AND CODELIST_ID = (SELECT id FROM codelist WHERE CODELIST_KEY = '10080')), 1);</v>
      </c>
      <c r="D107" t="str">
        <v>INSERT INTO public.codelist_item (item_code, uieditable, valid_from, valid_to, codelist_id) VALUES('DK1068', false, to_timestamp('2020-01-01 00:00:00', 'YYYY-MM-DD HH24:MI:SS'), null, (SELECT id FROM codelist WHERE CODELIST_KEY = '10040')) ON CONFLICT (codelist_id, item_code) DO UPDATE SET valid_from=EXCLUDED.valid_from, valid_to=EXCLUDED.valid_to;</v>
      </c>
      <c r="E107" t="str">
        <v>INSERT INTO PUBLIC.CODELIST_ITEM_LABEL (DESCRIPTION, VALID_FROM, VALID_TO, ITEM_ID, LANGUAGE_ID) VALUES('Hvis dataelement 2/1 - Previous Document id - er udfyldt, må det ikke være mere end max. 70 tegn', TO_TIMESTAMP('2020-01-01 00:00:00', 'YYYY-MM-DD HH24:MI:SS'), null, (SELECT id FROM CODELIST_ITEM CI WHERE ITEM_CODE = 'DK1068' AND CODELIST_ID = (SELECT id FROM codelist WHERE CODELIST_KEY = '10040')), 3);</v>
      </c>
      <c r="F107" t="str">
        <v>INSERT INTO PUBLIC.CODELIST_ITEM_LABEL (DESCRIPTION, VALID_FROM, VALID_TO, ITEM_ID, LANGUAGE_ID) VALUES('If data element 2/1 - Previous Document ID is filled out, it must be max. (incl.) 70 characters', TO_TIMESTAMP('2020-01-01 00:00:00', 'YYYY-MM-DD HH24:MI:SS'), null, (SELECT id FROM CODELIST_ITEM CI WHERE ITEM_CODE = 'DK1068' AND CODELIST_ID = (SELECT id FROM codelist WHERE CODELIST_KEY = '10040')), 1);</v>
      </c>
      <c r="G107"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107" t="str">
        <v>INSERT INTO PUBLIC.CODELIST_ITEM_LABEL (DESCRIPTION, VALID_FROM, VALID_TO, ITEM_ID, LANGUAGE_ID) VALUES('Hvis dataelement 2/1 - Previous Document id - er udfyldt, må det ikke være mere end max. 70 tegn', TO_TIMESTAMP('2020-01-01 00:00:00', 'YYYY-MM-DD HH24:MI:SS'), null, (SELECT id FROM CODELIST_ITEM CI WHERE ITEM_CODE = 'N/A' AND CODELIST_ID = (SELECT id FROM codelist WHERE CODELIST_KEY = 'N/A')), 3);</v>
      </c>
      <c r="I107" t="str">
        <v>INSERT INTO PUBLIC.CODELIST_ITEM_LABEL (DESCRIPTION, VALID_FROM, VALID_TO, ITEM_ID, LANGUAGE_ID) VALUES('If data element 2/1 - Previous Document ID is filled out, it must be max. (incl.) 70 characters', TO_TIMESTAMP('2020-01-01 00:00:00', 'YYYY-MM-DD HH24:MI:SS'), null, (SELECT id FROM CODELIST_ITEM CI WHERE ITEM_CODE = 'N/A' AND CODELIST_ID = (SELECT id FROM codelist WHERE CODELIST_KEY = 'N/A')), 1);</v>
      </c>
      <c r="J107"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107" t="str">
        <v>INSERT INTO PUBLIC.CODELIST_ITEM_LABEL (DESCRIPTION, VALID_FROM, VALID_TO, ITEM_ID, LANGUAGE_ID) VALUES('Hvis dataelement 2/1 - Previous Document id - er udfyldt, må det ikke være mere end max. 70 tegn', TO_TIMESTAMP('2020-01-01 00:00:00', 'YYYY-MM-DD HH24:MI:SS'), null, (SELECT id FROM CODELIST_ITEM CI WHERE ITEM_CODE = 'N/A' AND CODELIST_ID = (SELECT id FROM codelist WHERE CODELIST_KEY = '10040')), 3);</v>
      </c>
      <c r="L107" t="str">
        <v>INSERT INTO PUBLIC.CODELIST_ITEM_LABEL (DESCRIPTION, VALID_FROM, VALID_TO, ITEM_ID, LANGUAGE_ID) VALUES('If data element 2/1 - Previous Document ID is filled out, it must be max. (incl.) 70 characters', TO_TIMESTAMP('2020-01-01 00:00:00', 'YYYY-MM-DD HH24:MI:SS'), null, (SELECT id FROM CODELIST_ITEM CI WHERE ITEM_CODE = 'N/A' AND CODELIST_ID = (SELECT id FROM codelist WHERE CODELIST_KEY = '10040')), 1);</v>
      </c>
      <c r="N107" s="10" t="str">
        <v>INSERT INTO public.codelist_items (itemcode, valid_from, valid_to, codelist_id, extensions_id) VALUES('DK1068', to_timestamp('2020-01-01 00:00:00', 'YYYY-MM-DD HH24:MI:SS'), null, (SELECT id FROM codelists WHERE CODELISTKEY = '10249'), null) ON CONFLICT (codelist_id, itemcode) DO UPDATE SET valid_from=EXCLUDED.valid_from, valid_to=EXCLUDED.valid_to;</v>
      </c>
      <c r="O107" s="10" t="str">
        <v>INSERT INTO PUBLIC.labels_codelist_items (DESCRIPTION, langcode, VALID_FROM, VALID_TO, ITEM_ID) VALUES('Hvis dataelement 2/1 - Previous Document id - er udfyldt, må det ikke være mere end max. 70 tegn', 'DA',TO_TIMESTAMP('2020-01-01 00:00:00', 'YYYY-MM-DD HH24:MI:SS'), null, (SELECT id FROM codelist_items CI WHERE ITEMCODE = 'DK1068' AND CODELIST_ID = (SELECT id FROM codelists WHERE CODELISTKEY = '10249'))) ON CONFLICT (item_id, langcode, valid_to) DO UPDATE SET valid_from=EXCLUDED.valid_from, description=EXCLUDED.description;</v>
      </c>
      <c r="P107" s="10" t="str">
        <v>INSERT INTO PUBLIC.labels_codelist_items (DESCRIPTION, langcode, VALID_FROM, VALID_TO, ITEM_ID) VALUES('If data element 2/1 - Previous Document ID is filled out, it must be max. (incl.) 70 characters', 'EN',TO_TIMESTAMP('2020-01-01 00:00:00', 'YYYY-MM-DD HH24:MI:SS'), null, (SELECT id FROM codelist_items CI WHERE ITEMCODE = 'DK1068' AND CODELIST_ID = (SELECT id FROM codelists WHERE CODELISTKEY = '10249'))) ON CONFLICT (item_id, langcode, valid_to) DO UPDATE SET valid_from=EXCLUDED.valid_from, description=EXCLUDED.description;</v>
      </c>
      <c r="Q107"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107" s="10" t="str">
        <v>INSERT INTO PUBLIC.labels_codelist_items (DESCRIPTION, langcode, VALID_FROM, VALID_TO, ITEM_ID) VALUES('Hvis dataelement 2/1 - Previous Document id - er udfyldt, må det ikke være mere end max. 70 tegn',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107" s="10" t="str">
        <v>INSERT INTO PUBLIC.labels_codelist_items (DESCRIPTION, langcode, VALID_FROM, VALID_TO, ITEM_ID) VALUES('If data element 2/1 - Previous Document ID is filled out, it must be max. (incl.) 70 characters',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108" spans="1:19" ht="409.5" x14ac:dyDescent="0.25">
      <c r="A108" t="str">
        <v>INSERT INTO public.codelist_item (item_code, uieditable, valid_from, valid_to, codelist_id) VALUES('DK1286', false, to_timestamp('2020-01-01 00:00:00', 'YYYY-MM-DD HH24:MI:SS'), null, (SELECT id FROM codelist WHERE CODELIST_KEY = '10080')) ON CONFLICT (codelist_id, item_code) DO UPDATE SET valid_from=EXCLUDED.valid_from, valid_to=EXCLUDED.valid_to;</v>
      </c>
      <c r="C108" t="str">
        <v>INSERT INTO PUBLIC.CODELIST_ITEM_LABEL (DESCRIPTION, VALID_FROM, VALID_TO, ITEM_ID, LANGUAGE_ID) VALUES('If Customs office of exit (17 01 000 000) starts with DK and Additional procedure (11 10 000 000) is F61 then Commodity code (18 09 000 000) must be 99 30 24 00', TO_TIMESTAMP('2020-01-01 00:00:00', 'YYYY-MM-DD HH24:MI:SS'), null, (SELECT id FROM CODELIST_ITEM CI WHERE ITEM_CODE = 'DK1286' AND CODELIST_ID = (SELECT id FROM codelist WHERE CODELIST_KEY = '10080')), 1);</v>
      </c>
      <c r="D108" t="str">
        <v>INSERT INTO public.codelist_item (item_code, uieditable, valid_from, valid_to, codelist_id) VALUES('DK1286', false, to_timestamp('2020-01-01 00:00:00', 'YYYY-MM-DD HH24:MI:SS'), null, (SELECT id FROM codelist WHERE CODELIST_KEY = '10040')) ON CONFLICT (codelist_id, item_code) DO UPDATE SET valid_from=EXCLUDED.valid_from, valid_to=EXCLUDED.valid_to;</v>
      </c>
      <c r="E108" t="str">
        <v>INSERT INTO PUBLIC.CODELIST_ITEM_LABEL (DESCRIPTION, VALID_FROM, VALID_TO, ITEM_ID, LANGUAGE_ID) VALUES('Hvis Udgangstoldstedet (17 01 000 000) starter med DK og supplerende procedure (11 10 000 000) er F61 så skal Varekoden (18 09 000 000) være 99 30 24 00', TO_TIMESTAMP('2020-01-01 00:00:00', 'YYYY-MM-DD HH24:MI:SS'), null, (SELECT id FROM CODELIST_ITEM CI WHERE ITEM_CODE = 'DK1286' AND CODELIST_ID = (SELECT id FROM codelist WHERE CODELIST_KEY = '10040')), 3);</v>
      </c>
      <c r="F108" t="str">
        <v>INSERT INTO PUBLIC.CODELIST_ITEM_LABEL (DESCRIPTION, VALID_FROM, VALID_TO, ITEM_ID, LANGUAGE_ID) VALUES('If Customs office of exit (17 01 000 000) starts with DK and Additional procedure (11 10 000 000) is F61 then Commodity code (18 09 000 000) must be 99 30 24 00', TO_TIMESTAMP('2020-01-01 00:00:00', 'YYYY-MM-DD HH24:MI:SS'), null, (SELECT id FROM CODELIST_ITEM CI WHERE ITEM_CODE = 'DK1286' AND CODELIST_ID = (SELECT id FROM codelist WHERE CODELIST_KEY = '10040')), 1);</v>
      </c>
      <c r="G10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08" t="str">
        <v>/*INSERT INTO PUBLIC.CODELIST_ITEM_LABEL (DESCRIPTION, VALID_FROM, VALID_TO, ITEM_ID, LANGUAGE_ID) VALUES('Hvis Udgangstoldstedet (17 01 000 000) starter med DK og supplerende procedure (11 10 000 000) er F61 så skal Varekoden (18 09 000 000) være 99 30 24 00', TO_TIMESTAMP('2020-01-01 00:00:00', 'YYYY-MM-DD HH24:MI:SS'), null, (SELECT id FROM CODELIST_ITEM CI WHERE ITEM_CODE = '' AND CODELIST_ID = (SELECT id FROM codelist WHERE CODELIST_KEY = '')), 3);*/</v>
      </c>
      <c r="I108" t="str">
        <v>/*INSERT INTO PUBLIC.CODELIST_ITEM_LABEL (DESCRIPTION, VALID_FROM, VALID_TO, ITEM_ID, LANGUAGE_ID) VALUES('If Customs office of exit (17 01 000 000) starts with DK and Additional procedure (11 10 000 000) is F61 then Commodity code (18 09 000 000) must be 99 30 24 00', TO_TIMESTAMP('2020-01-01 00:00:00', 'YYYY-MM-DD HH24:MI:SS'), null, (SELECT id FROM CODELIST_ITEM CI WHERE ITEM_CODE = '' AND CODELIST_ID = (SELECT id FROM codelist WHERE CODELIST_KEY = '')), 1);*/</v>
      </c>
      <c r="J10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08" t="str">
        <v>/*INSERT INTO PUBLIC.CODELIST_ITEM_LABEL (DESCRIPTION, VALID_FROM, VALID_TO, ITEM_ID, LANGUAGE_ID) VALUES('Hvis Udgangstoldstedet (17 01 000 000) starter med DK og supplerende procedure (11 10 000 000) er F61 så skal Varekoden (18 09 000 000) være 99 30 24 00', TO_TIMESTAMP('2020-01-01 00:00:00', 'YYYY-MM-DD HH24:MI:SS'), null, (SELECT id FROM CODELIST_ITEM CI WHERE ITEM_CODE = '' AND CODELIST_ID = (SELECT id FROM codelist WHERE CODELIST_KEY = '10040')), 3);*/</v>
      </c>
      <c r="L108" t="str">
        <v>/*INSERT INTO PUBLIC.CODELIST_ITEM_LABEL (DESCRIPTION, VALID_FROM, VALID_TO, ITEM_ID, LANGUAGE_ID) VALUES('If Customs office of exit (17 01 000 000) starts with DK and Additional procedure (11 10 000 000) is F61 then Commodity code (18 09 000 000) must be 99 30 24 00', TO_TIMESTAMP('2020-01-01 00:00:00', 'YYYY-MM-DD HH24:MI:SS'), null, (SELECT id FROM CODELIST_ITEM CI WHERE ITEM_CODE = '' AND CODELIST_ID = (SELECT id FROM codelist WHERE CODELIST_KEY = '10040')), 1);*/</v>
      </c>
      <c r="N108" s="10" t="str">
        <v>INSERT INTO public.codelist_items (itemcode, valid_from, valid_to, codelist_id, extensions_id) VALUES('DK1286', to_timestamp('2020-01-01 00:00:00', 'YYYY-MM-DD HH24:MI:SS'), null, (SELECT id FROM codelists WHERE CODELISTKEY = '10249'), null) ON CONFLICT (codelist_id, itemcode) DO UPDATE SET valid_from=EXCLUDED.valid_from, valid_to=EXCLUDED.valid_to;</v>
      </c>
      <c r="O108" s="10" t="str">
        <v>INSERT INTO PUBLIC.labels_codelist_items (DESCRIPTION, langcode, VALID_FROM, VALID_TO, ITEM_ID) VALUES('Hvis Udgangstoldstedet (17 01 000 000) starter med DK og supplerende procedure (11 10 000 000) er F61 så skal Varekoden (18 09 000 000) være 99 30 24 00', 'DA',TO_TIMESTAMP('2020-01-01 00:00:00', 'YYYY-MM-DD HH24:MI:SS'), null, (SELECT id FROM codelist_items CI WHERE ITEMCODE = 'DK1286' AND CODELIST_ID = (SELECT id FROM codelists WHERE CODELISTKEY = '10249'))) ON CONFLICT (item_id, langcode, valid_to) DO UPDATE SET valid_from=EXCLUDED.valid_from, description=EXCLUDED.description;</v>
      </c>
      <c r="P108" s="10" t="str">
        <v>INSERT INTO PUBLIC.labels_codelist_items (DESCRIPTION, langcode, VALID_FROM, VALID_TO, ITEM_ID) VALUES('If Customs office of exit (17 01 000 000) starts with DK and Additional procedure (11 10 000 000) is F61 then Commodity code (18 09 000 000) must be 99 30 24 00', 'EN',TO_TIMESTAMP('2020-01-01 00:00:00', 'YYYY-MM-DD HH24:MI:SS'), null, (SELECT id FROM codelist_items CI WHERE ITEMCODE = 'DK1286' AND CODELIST_ID = (SELECT id FROM codelists WHERE CODELISTKEY = '10249'))) ON CONFLICT (item_id, langcode, valid_to) DO UPDATE SET valid_from=EXCLUDED.valid_from, description=EXCLUDED.description;</v>
      </c>
      <c r="Q10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08" s="10" t="str">
        <v>/*INSERT INTO PUBLIC.labels_codelist_items (DESCRIPTION, langcode, VALID_FROM, VALID_TO, ITEM_ID) VALUES('Hvis Udgangstoldstedet (17 01 000 000) starter med DK og supplerende procedure (11 10 000 000) er F61 så skal Varekoden (18 09 000 000) være 99 30 24 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08" s="10" t="str">
        <v>/*INSERT INTO PUBLIC.labels_codelist_items (DESCRIPTION, langcode, VALID_FROM, VALID_TO, ITEM_ID) VALUES('If Customs office of exit (17 01 000 000) starts with DK and Additional procedure (11 10 000 000) is F61 then Commodity code (18 09 000 000) must be 99 30 24 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09" spans="1:19" ht="409.5" x14ac:dyDescent="0.25">
      <c r="A109" t="str">
        <v>INSERT INTO public.codelist_item (item_code, uieditable, valid_from, valid_to, codelist_id) VALUES('DK1289', false, to_timestamp('2020-01-01 00:00:00', 'YYYY-MM-DD HH24:MI:SS'), null, (SELECT id FROM codelist WHERE CODELIST_KEY = '10080')) ON CONFLICT (codelist_id, item_code) DO UPDATE SET valid_from=EXCLUDED.valid_from, valid_to=EXCLUDED.valid_to;</v>
      </c>
      <c r="C109" t="str">
        <v>INSERT INTO PUBLIC.CODELIST_ITEM_LABEL (DESCRIPTION, VALID_FROM, VALID_TO, ITEM_ID, LANGUAGE_ID) VALUES('If Customs office of exit (17 01 000 000) starts with DK and Additional procedure (11 10 000 000) is F61 then all ship supplies must be provided', TO_TIMESTAMP('2020-01-01 00:00:00', 'YYYY-MM-DD HH24:MI:SS'), null, (SELECT id FROM CODELIST_ITEM CI WHERE ITEM_CODE = 'DK1289' AND CODELIST_ID = (SELECT id FROM codelist WHERE CODELIST_KEY = '10080')), 1);</v>
      </c>
      <c r="D109" t="str">
        <v>INSERT INTO public.codelist_item (item_code, uieditable, valid_from, valid_to, codelist_id) VALUES('DK1289', false, to_timestamp('2020-01-01 00:00:00', 'YYYY-MM-DD HH24:MI:SS'), null, (SELECT id FROM codelist WHERE CODELIST_KEY = '10040')) ON CONFLICT (codelist_id, item_code) DO UPDATE SET valid_from=EXCLUDED.valid_from, valid_to=EXCLUDED.valid_to;</v>
      </c>
      <c r="E109" t="str">
        <v>INSERT INTO PUBLIC.CODELIST_ITEM_LABEL (DESCRIPTION, VALID_FROM, VALID_TO, ITEM_ID, LANGUAGE_ID) VALUES('Hvis udgangstoldstedet (17 01 000 000) starter med DK og supplerende prodcedure (11 10 000 000) er F61 så skal alle proviant felter være angivet', TO_TIMESTAMP('2020-01-01 00:00:00', 'YYYY-MM-DD HH24:MI:SS'), null, (SELECT id FROM CODELIST_ITEM CI WHERE ITEM_CODE = 'DK1289' AND CODELIST_ID = (SELECT id FROM codelist WHERE CODELIST_KEY = '10040')), 3);</v>
      </c>
      <c r="F109" t="str">
        <v>INSERT INTO PUBLIC.CODELIST_ITEM_LABEL (DESCRIPTION, VALID_FROM, VALID_TO, ITEM_ID, LANGUAGE_ID) VALUES('If Customs office of exit (17 01 000 000) starts with DK and Additional procedure (11 10 000 000) is F61 then all ship supplies must be provided', TO_TIMESTAMP('2020-01-01 00:00:00', 'YYYY-MM-DD HH24:MI:SS'), null, (SELECT id FROM CODELIST_ITEM CI WHERE ITEM_CODE = 'DK1289' AND CODELIST_ID = (SELECT id FROM codelist WHERE CODELIST_KEY = '10040')), 1);</v>
      </c>
      <c r="G10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09" t="str">
        <v>/*INSERT INTO PUBLIC.CODELIST_ITEM_LABEL (DESCRIPTION, VALID_FROM, VALID_TO, ITEM_ID, LANGUAGE_ID) VALUES('Hvis udgangstoldstedet (17 01 000 000) starter med DK og supplerende prodcedure (11 10 000 000) er F61 så skal alle proviant felter være angivet', TO_TIMESTAMP('2020-01-01 00:00:00', 'YYYY-MM-DD HH24:MI:SS'), null, (SELECT id FROM CODELIST_ITEM CI WHERE ITEM_CODE = '' AND CODELIST_ID = (SELECT id FROM codelist WHERE CODELIST_KEY = '')), 3);*/</v>
      </c>
      <c r="I109" t="str">
        <v>/*INSERT INTO PUBLIC.CODELIST_ITEM_LABEL (DESCRIPTION, VALID_FROM, VALID_TO, ITEM_ID, LANGUAGE_ID) VALUES('If Customs office of exit (17 01 000 000) starts with DK and Additional procedure (11 10 000 000) is F61 then all ship supplies must be provided', TO_TIMESTAMP('2020-01-01 00:00:00', 'YYYY-MM-DD HH24:MI:SS'), null, (SELECT id FROM CODELIST_ITEM CI WHERE ITEM_CODE = '' AND CODELIST_ID = (SELECT id FROM codelist WHERE CODELIST_KEY = '')), 1);*/</v>
      </c>
      <c r="J10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09" t="str">
        <v>/*INSERT INTO PUBLIC.CODELIST_ITEM_LABEL (DESCRIPTION, VALID_FROM, VALID_TO, ITEM_ID, LANGUAGE_ID) VALUES('Hvis udgangstoldstedet (17 01 000 000) starter med DK og supplerende prodcedure (11 10 000 000) er F61 så skal alle proviant felter være angivet', TO_TIMESTAMP('2020-01-01 00:00:00', 'YYYY-MM-DD HH24:MI:SS'), null, (SELECT id FROM CODELIST_ITEM CI WHERE ITEM_CODE = '' AND CODELIST_ID = (SELECT id FROM codelist WHERE CODELIST_KEY = '10040')), 3);*/</v>
      </c>
      <c r="L109" t="str">
        <v>/*INSERT INTO PUBLIC.CODELIST_ITEM_LABEL (DESCRIPTION, VALID_FROM, VALID_TO, ITEM_ID, LANGUAGE_ID) VALUES('If Customs office of exit (17 01 000 000) starts with DK and Additional procedure (11 10 000 000) is F61 then all ship supplies must be provided', TO_TIMESTAMP('2020-01-01 00:00:00', 'YYYY-MM-DD HH24:MI:SS'), null, (SELECT id FROM CODELIST_ITEM CI WHERE ITEM_CODE = '' AND CODELIST_ID = (SELECT id FROM codelist WHERE CODELIST_KEY = '10040')), 1);*/</v>
      </c>
      <c r="N109" s="10" t="str">
        <v>INSERT INTO public.codelist_items (itemcode, valid_from, valid_to, codelist_id, extensions_id) VALUES('DK1289', to_timestamp('2020-01-01 00:00:00', 'YYYY-MM-DD HH24:MI:SS'), null, (SELECT id FROM codelists WHERE CODELISTKEY = '10249'), null) ON CONFLICT (codelist_id, itemcode) DO UPDATE SET valid_from=EXCLUDED.valid_from, valid_to=EXCLUDED.valid_to;</v>
      </c>
      <c r="O109" s="10" t="str">
        <v>INSERT INTO PUBLIC.labels_codelist_items (DESCRIPTION, langcode, VALID_FROM, VALID_TO, ITEM_ID) VALUES('Hvis udgangstoldstedet (17 01 000 000) starter med DK og supplerende prodcedure (11 10 000 000) er F61 så skal alle proviant felter være angivet', 'DA',TO_TIMESTAMP('2020-01-01 00:00:00', 'YYYY-MM-DD HH24:MI:SS'), null, (SELECT id FROM codelist_items CI WHERE ITEMCODE = 'DK1289' AND CODELIST_ID = (SELECT id FROM codelists WHERE CODELISTKEY = '10249'))) ON CONFLICT (item_id, langcode, valid_to) DO UPDATE SET valid_from=EXCLUDED.valid_from, description=EXCLUDED.description;</v>
      </c>
      <c r="P109" s="10" t="str">
        <v>INSERT INTO PUBLIC.labels_codelist_items (DESCRIPTION, langcode, VALID_FROM, VALID_TO, ITEM_ID) VALUES('If Customs office of exit (17 01 000 000) starts with DK and Additional procedure (11 10 000 000) is F61 then all ship supplies must be provided', 'EN',TO_TIMESTAMP('2020-01-01 00:00:00', 'YYYY-MM-DD HH24:MI:SS'), null, (SELECT id FROM codelist_items CI WHERE ITEMCODE = 'DK1289' AND CODELIST_ID = (SELECT id FROM codelists WHERE CODELISTKEY = '10249'))) ON CONFLICT (item_id, langcode, valid_to) DO UPDATE SET valid_from=EXCLUDED.valid_from, description=EXCLUDED.description;</v>
      </c>
      <c r="Q10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09" s="10" t="str">
        <v>/*INSERT INTO PUBLIC.labels_codelist_items (DESCRIPTION, langcode, VALID_FROM, VALID_TO, ITEM_ID) VALUES('Hvis udgangstoldstedet (17 01 000 000) starter med DK og supplerende prodcedure (11 10 000 000) er F61 så skal alle proviant felter være angivet',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09" s="10" t="str">
        <v>/*INSERT INTO PUBLIC.labels_codelist_items (DESCRIPTION, langcode, VALID_FROM, VALID_TO, ITEM_ID) VALUES('If Customs office of exit (17 01 000 000) starts with DK and Additional procedure (11 10 000 000) is F61 then all ship supplies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10" spans="1:19" ht="409.5" x14ac:dyDescent="0.25">
      <c r="A110" t="str">
        <v>/*INSERT INTO public.codelist_item (item_code, uieditable, valid_from, valid_to, codelist_id) VALUES('DK2036', false, to_timestamp('2020-01-01 00:00:00', 'YYYY-MM-DD HH24:MI:SS'), null, (SELECT id FROM codelist WHERE CODELIST_KEY = '')) ON CONFLICT (codelist_id, item_code) DO UPDATE SET valid_from=EXCLUDED.valid_from, valid_to=EXCLUDED.valid_to;*/</v>
      </c>
      <c r="C110" t="str">
        <v>/*INSERT INTO PUBLIC.CODELIST_ITEM_LABEL (DESCRIPTION, VALID_FROM, VALID_TO, ITEM_ID, LANGUAGE_ID) VALUES('If Country code (16 15 018 020) is provided, it must be a valid country code.', TO_TIMESTAMP('2020-01-01 00:00:00', 'YYYY-MM-DD HH24:MI:SS'), null, (SELECT id FROM CODELIST_ITEM CI WHERE ITEM_CODE = 'DK2036' AND CODELIST_ID = (SELECT id FROM codelist WHERE CODELIST_KEY = '')), 1);*/</v>
      </c>
      <c r="D110" t="str">
        <v>/*INSERT INTO public.codelist_item (item_code, uieditable, valid_from, valid_to, codelist_id) VALUES('DK2036', false, to_timestamp('2020-01-01 00:00:00', 'YYYY-MM-DD HH24:MI:SS'), null, (SELECT id FROM codelist WHERE CODELIST_KEY = '10040')) ON CONFLICT (codelist_id, item_code) DO UPDATE SET valid_from=EXCLUDED.valid_from, valid_to=EXCLUDED.valid_to;*/</v>
      </c>
      <c r="E110" t="str">
        <v>/*INSERT INTO PUBLIC.CODELIST_ITEM_LABEL (DESCRIPTION, VALID_FROM, VALID_TO, ITEM_ID, LANGUAGE_ID) VALUES('Hvis Landekode (16 15 018 020) er angivet, så skal den angivne Landekode være gyldig.', TO_TIMESTAMP('2020-01-01 00:00:00', 'YYYY-MM-DD HH24:MI:SS'), null, (SELECT id FROM CODELIST_ITEM CI WHERE ITEM_CODE = 'DK2036' AND CODELIST_ID = (SELECT id FROM codelist WHERE CODELIST_KEY = '10040')), 3);*/</v>
      </c>
      <c r="F110" t="str">
        <v>/*INSERT INTO PUBLIC.CODELIST_ITEM_LABEL (DESCRIPTION, VALID_FROM, VALID_TO, ITEM_ID, LANGUAGE_ID) VALUES('If Country code (16 15 018 020) is provided, it must be a valid country code.', TO_TIMESTAMP('2020-01-01 00:00:00', 'YYYY-MM-DD HH24:MI:SS'), null, (SELECT id FROM CODELIST_ITEM CI WHERE ITEM_CODE = 'DK2036' AND CODELIST_ID = (SELECT id FROM codelist WHERE CODELIST_KEY = '10040')), 1);*/</v>
      </c>
      <c r="G11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10" t="str">
        <v>/*INSERT INTO PUBLIC.CODELIST_ITEM_LABEL (DESCRIPTION, VALID_FROM, VALID_TO, ITEM_ID, LANGUAGE_ID) VALUES('Hvis Landekode (16 15 018 020) er angivet, så skal den angivne Landekode være gyldig.', TO_TIMESTAMP('2020-01-01 00:00:00', 'YYYY-MM-DD HH24:MI:SS'), null, (SELECT id FROM CODELIST_ITEM CI WHERE ITEM_CODE = '' AND CODELIST_ID = (SELECT id FROM codelist WHERE CODELIST_KEY = '')), 3);*/</v>
      </c>
      <c r="I110" t="str">
        <v>/*INSERT INTO PUBLIC.CODELIST_ITEM_LABEL (DESCRIPTION, VALID_FROM, VALID_TO, ITEM_ID, LANGUAGE_ID) VALUES('If Country code (16 15 018 020) is provided, it must be a valid country code.', TO_TIMESTAMP('2020-01-01 00:00:00', 'YYYY-MM-DD HH24:MI:SS'), null, (SELECT id FROM CODELIST_ITEM CI WHERE ITEM_CODE = '' AND CODELIST_ID = (SELECT id FROM codelist WHERE CODELIST_KEY = '')), 1);*/</v>
      </c>
      <c r="J11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10" t="str">
        <v>/*INSERT INTO PUBLIC.CODELIST_ITEM_LABEL (DESCRIPTION, VALID_FROM, VALID_TO, ITEM_ID, LANGUAGE_ID) VALUES('Hvis Landekode (16 15 018 020) er angivet, så skal den angivne Landekode være gyldig.', TO_TIMESTAMP('2020-01-01 00:00:00', 'YYYY-MM-DD HH24:MI:SS'), null, (SELECT id FROM CODELIST_ITEM CI WHERE ITEM_CODE = '' AND CODELIST_ID = (SELECT id FROM codelist WHERE CODELIST_KEY = '10040')), 3);*/</v>
      </c>
      <c r="L110" t="str">
        <v>/*INSERT INTO PUBLIC.CODELIST_ITEM_LABEL (DESCRIPTION, VALID_FROM, VALID_TO, ITEM_ID, LANGUAGE_ID) VALUES('If Country code (16 15 018 020) is provided, it must be a valid country code.', TO_TIMESTAMP('2020-01-01 00:00:00', 'YYYY-MM-DD HH24:MI:SS'), null, (SELECT id FROM CODELIST_ITEM CI WHERE ITEM_CODE = '' AND CODELIST_ID = (SELECT id FROM codelist WHERE CODELIST_KEY = '10040')), 1);*/</v>
      </c>
      <c r="N110" s="10" t="str">
        <v>/*INSERT INTO public.codelist_items (itemcode, valid_from, valid_to, codelist_id, extensions_id) VALUES('DK2036', to_timestamp('2020-01-01 00:00:00', 'YYYY-MM-DD HH24:MI:SS'), null, (SELECT id FROM codelists WHERE CODELISTKEY = '10249'), null) ON CONFLICT (codelist_id, itemcode) DO UPDATE SET valid_from=EXCLUDED.valid_from, valid_to=EXCLUDED.valid_to;*/</v>
      </c>
      <c r="O110" s="10" t="str">
        <v>/*INSERT INTO PUBLIC.labels_codelist_items (DESCRIPTION, langcode, VALID_FROM, VALID_TO, ITEM_ID) VALUES('Hvis Landekode (16 15 018 020) er angivet, så skal den angivne Landekode være gyldig.', 'DA',TO_TIMESTAMP('2020-01-01 00:00:00', 'YYYY-MM-DD HH24:MI:SS'), null, (SELECT id FROM codelist_items CI WHERE ITEMCODE = 'DK2036' AND CODELIST_ID = (SELECT id FROM codelists WHERE CODELISTKEY = '10249'))) ON CONFLICT (item_id, langcode, valid_to) DO UPDATE SET valid_from=EXCLUDED.valid_from, description=EXCLUDED.description;*/</v>
      </c>
      <c r="P110" s="10" t="str">
        <v>/*INSERT INTO PUBLIC.labels_codelist_items (DESCRIPTION, langcode, VALID_FROM, VALID_TO, ITEM_ID) VALUES('If Country code (16 15 018 020) is provided, it must be a valid country code.', 'EN',TO_TIMESTAMP('2020-01-01 00:00:00', 'YYYY-MM-DD HH24:MI:SS'), null, (SELECT id FROM codelist_items CI WHERE ITEMCODE = 'DK2036' AND CODELIST_ID = (SELECT id FROM codelists WHERE CODELISTKEY = '10249'))) ON CONFLICT (item_id, langcode, valid_to) DO UPDATE SET valid_from=EXCLUDED.valid_from, description=EXCLUDED.description;*/</v>
      </c>
      <c r="Q11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10" s="10" t="str">
        <v>/*INSERT INTO PUBLIC.labels_codelist_items (DESCRIPTION, langcode, VALID_FROM, VALID_TO, ITEM_ID) VALUES('Hvis Landekode (16 15 018 020) er angivet, så skal den angivne Landekode være gyldig.',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10" s="10" t="str">
        <v>/*INSERT INTO PUBLIC.labels_codelist_items (DESCRIPTION, langcode, VALID_FROM, VALID_TO, ITEM_ID) VALUES('If Country code (16 15 018 020) is provided, it must be a valid country code.',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11" spans="1:19" ht="409.5" x14ac:dyDescent="0.25">
      <c r="A111" t="str">
        <v>INSERT INTO public.codelist_item (item_code, uieditable, valid_from, valid_to, codelist_id) VALUES('DK1283', false, to_timestamp('2020-01-01 00:00:00', 'YYYY-MM-DD HH24:MI:SS'), null, (SELECT id FROM codelist WHERE CODELIST_KEY = '10080')) ON CONFLICT (codelist_id, item_code) DO UPDATE SET valid_from=EXCLUDED.valid_from, valid_to=EXCLUDED.valid_to;</v>
      </c>
      <c r="C111" t="str">
        <v>INSERT INTO PUBLIC.CODELIST_ITEM_LABEL (DESCRIPTION, VALID_FROM, VALID_TO, ITEM_ID, LANGUAGE_ID) VALUES('If Container (19 01 001 000) = 1, THEN Container identification number (19 07 063 000) must contain at least one entry ELSE should have none', TO_TIMESTAMP('2020-01-01 00:00:00', 'YYYY-MM-DD HH24:MI:SS'), null, (SELECT id FROM CODELIST_ITEM CI WHERE ITEM_CODE = 'DK1283' AND CODELIST_ID = (SELECT id FROM codelist WHERE CODELIST_KEY = '10080')), 1);</v>
      </c>
      <c r="D111" t="str">
        <v>INSERT INTO public.codelist_item (item_code, uieditable, valid_from, valid_to, codelist_id) VALUES('DK1283', false, to_timestamp('2020-01-01 00:00:00', 'YYYY-MM-DD HH24:MI:SS'), null, (SELECT id FROM codelist WHERE CODELIST_KEY = '10040')) ON CONFLICT (codelist_id, item_code) DO UPDATE SET valid_from=EXCLUDED.valid_from, valid_to=EXCLUDED.valid_to;</v>
      </c>
      <c r="E111" t="str">
        <v>INSERT INTO PUBLIC.CODELIST_ITEM_LABEL (DESCRIPTION, VALID_FROM, VALID_TO, ITEM_ID, LANGUAGE_ID) VALUES('Hvis Beholderen (19 01 001 000) = 1, Så skal Container Identifications Nummer (19 07 063 000) være udfyldt med mindst en forkommelse ellers skal den ikke have nogen', TO_TIMESTAMP('2020-01-01 00:00:00', 'YYYY-MM-DD HH24:MI:SS'), null, (SELECT id FROM CODELIST_ITEM CI WHERE ITEM_CODE = 'DK1283' AND CODELIST_ID = (SELECT id FROM codelist WHERE CODELIST_KEY = '10040')), 3);</v>
      </c>
      <c r="F111" t="str">
        <v>INSERT INTO PUBLIC.CODELIST_ITEM_LABEL (DESCRIPTION, VALID_FROM, VALID_TO, ITEM_ID, LANGUAGE_ID) VALUES('If Container (19 01 001 000) = 1, THEN Container identification number (19 07 063 000) must contain at least one entry ELSE should have none', TO_TIMESTAMP('2020-01-01 00:00:00', 'YYYY-MM-DD HH24:MI:SS'), null, (SELECT id FROM CODELIST_ITEM CI WHERE ITEM_CODE = 'DK1283' AND CODELIST_ID = (SELECT id FROM codelist WHERE CODELIST_KEY = '10040')), 1);</v>
      </c>
      <c r="G11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11" t="str">
        <v>/*INSERT INTO PUBLIC.CODELIST_ITEM_LABEL (DESCRIPTION, VALID_FROM, VALID_TO, ITEM_ID, LANGUAGE_ID) VALUES('Hvis Beholderen (19 01 001 000) = 1, Så skal Container Identifications Nummer (19 07 063 000) være udfyldt med mindst en forkommelse ellers skal den ikke have nogen', TO_TIMESTAMP('2020-01-01 00:00:00', 'YYYY-MM-DD HH24:MI:SS'), null, (SELECT id FROM CODELIST_ITEM CI WHERE ITEM_CODE = '' AND CODELIST_ID = (SELECT id FROM codelist WHERE CODELIST_KEY = '')), 3);*/</v>
      </c>
      <c r="I111" t="str">
        <v>/*INSERT INTO PUBLIC.CODELIST_ITEM_LABEL (DESCRIPTION, VALID_FROM, VALID_TO, ITEM_ID, LANGUAGE_ID) VALUES('If Container (19 01 001 000) = 1, THEN Container identification number (19 07 063 000) must contain at least one entry ELSE should have none', TO_TIMESTAMP('2020-01-01 00:00:00', 'YYYY-MM-DD HH24:MI:SS'), null, (SELECT id FROM CODELIST_ITEM CI WHERE ITEM_CODE = '' AND CODELIST_ID = (SELECT id FROM codelist WHERE CODELIST_KEY = '')), 1);*/</v>
      </c>
      <c r="J11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11" t="str">
        <v>/*INSERT INTO PUBLIC.CODELIST_ITEM_LABEL (DESCRIPTION, VALID_FROM, VALID_TO, ITEM_ID, LANGUAGE_ID) VALUES('Hvis Beholderen (19 01 001 000) = 1, Så skal Container Identifications Nummer (19 07 063 000) være udfyldt med mindst en forkommelse ellers skal den ikke have nogen', TO_TIMESTAMP('2020-01-01 00:00:00', 'YYYY-MM-DD HH24:MI:SS'), null, (SELECT id FROM CODELIST_ITEM CI WHERE ITEM_CODE = '' AND CODELIST_ID = (SELECT id FROM codelist WHERE CODELIST_KEY = '10040')), 3);*/</v>
      </c>
      <c r="L111" t="str">
        <v>/*INSERT INTO PUBLIC.CODELIST_ITEM_LABEL (DESCRIPTION, VALID_FROM, VALID_TO, ITEM_ID, LANGUAGE_ID) VALUES('If Container (19 01 001 000) = 1, THEN Container identification number (19 07 063 000) must contain at least one entry ELSE should have none', TO_TIMESTAMP('2020-01-01 00:00:00', 'YYYY-MM-DD HH24:MI:SS'), null, (SELECT id FROM CODELIST_ITEM CI WHERE ITEM_CODE = '' AND CODELIST_ID = (SELECT id FROM codelist WHERE CODELIST_KEY = '10040')), 1);*/</v>
      </c>
      <c r="N111" s="10" t="str">
        <v>INSERT INTO public.codelist_items (itemcode, valid_from, valid_to, codelist_id, extensions_id) VALUES('DK1283', to_timestamp('2020-01-01 00:00:00', 'YYYY-MM-DD HH24:MI:SS'), null, (SELECT id FROM codelists WHERE CODELISTKEY = '10249'), null) ON CONFLICT (codelist_id, itemcode) DO UPDATE SET valid_from=EXCLUDED.valid_from, valid_to=EXCLUDED.valid_to;</v>
      </c>
      <c r="O111" s="10" t="str">
        <v>INSERT INTO PUBLIC.labels_codelist_items (DESCRIPTION, langcode, VALID_FROM, VALID_TO, ITEM_ID) VALUES('Hvis Beholderen (19 01 001 000) = 1, Så skal Container Identifications Nummer (19 07 063 000) være udfyldt med mindst en forkommelse ellers skal den ikke have nogen', 'DA',TO_TIMESTAMP('2020-01-01 00:00:00', 'YYYY-MM-DD HH24:MI:SS'), null, (SELECT id FROM codelist_items CI WHERE ITEMCODE = 'DK1283' AND CODELIST_ID = (SELECT id FROM codelists WHERE CODELISTKEY = '10249'))) ON CONFLICT (item_id, langcode, valid_to) DO UPDATE SET valid_from=EXCLUDED.valid_from, description=EXCLUDED.description;</v>
      </c>
      <c r="P111" s="10" t="str">
        <v>INSERT INTO PUBLIC.labels_codelist_items (DESCRIPTION, langcode, VALID_FROM, VALID_TO, ITEM_ID) VALUES('If Container (19 01 001 000) = 1, THEN Container identification number (19 07 063 000) must contain at least one entry ELSE should have none', 'EN',TO_TIMESTAMP('2020-01-01 00:00:00', 'YYYY-MM-DD HH24:MI:SS'), null, (SELECT id FROM codelist_items CI WHERE ITEMCODE = 'DK1283' AND CODELIST_ID = (SELECT id FROM codelists WHERE CODELISTKEY = '10249'))) ON CONFLICT (item_id, langcode, valid_to) DO UPDATE SET valid_from=EXCLUDED.valid_from, description=EXCLUDED.description;</v>
      </c>
      <c r="Q11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11" s="10" t="str">
        <v>/*INSERT INTO PUBLIC.labels_codelist_items (DESCRIPTION, langcode, VALID_FROM, VALID_TO, ITEM_ID) VALUES('Hvis Beholderen (19 01 001 000) = 1, Så skal Container Identifications Nummer (19 07 063 000) være udfyldt med mindst en forkommelse ellers skal den ikke have nogen',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11" s="10" t="str">
        <v>/*INSERT INTO PUBLIC.labels_codelist_items (DESCRIPTION, langcode, VALID_FROM, VALID_TO, ITEM_ID) VALUES('If Container (19 01 001 000) = 1, THEN Container identification number (19 07 063 000) must contain at least one entry ELSE should have none',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12" spans="1:19" ht="409.5" x14ac:dyDescent="0.25">
      <c r="A112" t="str">
        <v>INSERT INTO public.codelist_item (item_code, uieditable, valid_from, valid_to, codelist_id) VALUES('DK1284', false, to_timestamp('2020-01-01 00:00:00', 'YYYY-MM-DD HH24:MI:SS'), null, (SELECT id FROM codelist WHERE CODELIST_KEY = '10080')) ON CONFLICT (codelist_id, item_code) DO UPDATE SET valid_from=EXCLUDED.valid_from, valid_to=EXCLUDED.valid_to;</v>
      </c>
      <c r="C112" t="str">
        <v>INSERT INTO PUBLIC.CODELIST_ITEM_LABEL (DESCRIPTION, VALID_FROM, VALID_TO, ITEM_ID, LANGUAGE_ID) VALUES('If Authorisation Type (12 12 002 000-D/SI) = C626 or C627, then Holder of the authorisation (12 12 080 000-D/SI) must be the same as Exporter or Declarant IDs', TO_TIMESTAMP('2020-01-01 00:00:00', 'YYYY-MM-DD HH24:MI:SS'), null, (SELECT id FROM CODELIST_ITEM CI WHERE ITEM_CODE = 'DK1284' AND CODELIST_ID = (SELECT id FROM codelist WHERE CODELIST_KEY = '10080')), 1);</v>
      </c>
      <c r="D112" t="str">
        <v>INSERT INTO public.codelist_item (item_code, uieditable, valid_from, valid_to, codelist_id) VALUES('DK1284', false, to_timestamp('2020-01-01 00:00:00', 'YYYY-MM-DD HH24:MI:SS'), null, (SELECT id FROM codelist WHERE CODELIST_KEY = '10040')) ON CONFLICT (codelist_id, item_code) DO UPDATE SET valid_from=EXCLUDED.valid_from, valid_to=EXCLUDED.valid_to;</v>
      </c>
      <c r="E112" t="str">
        <v>INSERT INTO PUBLIC.CODELIST_ITEM_LABEL (DESCRIPTION, VALID_FROM, VALID_TO, ITEM_ID, LANGUAGE_ID) VALUES('Hvis Authorisations Typen (12 12 002 000) =  C626 or C627, så skal holderen af Athorisation (12 12 080 000) være det samme som Export- eller Klarerens identifikation', TO_TIMESTAMP('2020-01-01 00:00:00', 'YYYY-MM-DD HH24:MI:SS'), null, (SELECT id FROM CODELIST_ITEM CI WHERE ITEM_CODE = 'DK1284' AND CODELIST_ID = (SELECT id FROM codelist WHERE CODELIST_KEY = '10040')), 3);</v>
      </c>
      <c r="F112" t="str">
        <v>INSERT INTO PUBLIC.CODELIST_ITEM_LABEL (DESCRIPTION, VALID_FROM, VALID_TO, ITEM_ID, LANGUAGE_ID) VALUES('If Authorisation Type (12 12 002 000-D/SI) = C626 or C627, then Holder of the authorisation (12 12 080 000-D/SI) must be the same as Exporter or Declarant IDs', TO_TIMESTAMP('2020-01-01 00:00:00', 'YYYY-MM-DD HH24:MI:SS'), null, (SELECT id FROM CODELIST_ITEM CI WHERE ITEM_CODE = 'DK1284' AND CODELIST_ID = (SELECT id FROM codelist WHERE CODELIST_KEY = '10040')), 1);</v>
      </c>
      <c r="G11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12" t="str">
        <v>/*INSERT INTO PUBLIC.CODELIST_ITEM_LABEL (DESCRIPTION, VALID_FROM, VALID_TO, ITEM_ID, LANGUAGE_ID) VALUES('Hvis Authorisations Typen (12 12 002 000) =  C626 or C627, så skal holderen af Athorisation (12 12 080 000) være det samme som Export- eller Klarerens identifikation', TO_TIMESTAMP('2020-01-01 00:00:00', 'YYYY-MM-DD HH24:MI:SS'), null, (SELECT id FROM CODELIST_ITEM CI WHERE ITEM_CODE = '' AND CODELIST_ID = (SELECT id FROM codelist WHERE CODELIST_KEY = '')), 3);*/</v>
      </c>
      <c r="I112" t="str">
        <v>/*INSERT INTO PUBLIC.CODELIST_ITEM_LABEL (DESCRIPTION, VALID_FROM, VALID_TO, ITEM_ID, LANGUAGE_ID) VALUES('If Authorisation Type (12 12 002 000-D/SI) = C626 or C627, then Holder of the authorisation (12 12 080 000-D/SI) must be the same as Exporter or Declarant IDs', TO_TIMESTAMP('2020-01-01 00:00:00', 'YYYY-MM-DD HH24:MI:SS'), null, (SELECT id FROM CODELIST_ITEM CI WHERE ITEM_CODE = '' AND CODELIST_ID = (SELECT id FROM codelist WHERE CODELIST_KEY = '')), 1);*/</v>
      </c>
      <c r="J11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12" t="str">
        <v>/*INSERT INTO PUBLIC.CODELIST_ITEM_LABEL (DESCRIPTION, VALID_FROM, VALID_TO, ITEM_ID, LANGUAGE_ID) VALUES('Hvis Authorisations Typen (12 12 002 000) =  C626 or C627, så skal holderen af Athorisation (12 12 080 000) være det samme som Export- eller Klarerens identifikation', TO_TIMESTAMP('2020-01-01 00:00:00', 'YYYY-MM-DD HH24:MI:SS'), null, (SELECT id FROM CODELIST_ITEM CI WHERE ITEM_CODE = '' AND CODELIST_ID = (SELECT id FROM codelist WHERE CODELIST_KEY = '10040')), 3);*/</v>
      </c>
      <c r="L112" t="str">
        <v>/*INSERT INTO PUBLIC.CODELIST_ITEM_LABEL (DESCRIPTION, VALID_FROM, VALID_TO, ITEM_ID, LANGUAGE_ID) VALUES('If Authorisation Type (12 12 002 000-D/SI) = C626 or C627, then Holder of the authorisation (12 12 080 000-D/SI) must be the same as Exporter or Declarant IDs', TO_TIMESTAMP('2020-01-01 00:00:00', 'YYYY-MM-DD HH24:MI:SS'), null, (SELECT id FROM CODELIST_ITEM CI WHERE ITEM_CODE = '' AND CODELIST_ID = (SELECT id FROM codelist WHERE CODELIST_KEY = '10040')), 1);*/</v>
      </c>
      <c r="N112" s="10" t="str">
        <v>INSERT INTO public.codelist_items (itemcode, valid_from, valid_to, codelist_id, extensions_id) VALUES('DK1284', to_timestamp('2020-01-01 00:00:00', 'YYYY-MM-DD HH24:MI:SS'), null, (SELECT id FROM codelists WHERE CODELISTKEY = '10249'), null) ON CONFLICT (codelist_id, itemcode) DO UPDATE SET valid_from=EXCLUDED.valid_from, valid_to=EXCLUDED.valid_to;</v>
      </c>
      <c r="O112" s="10" t="str">
        <v>INSERT INTO PUBLIC.labels_codelist_items (DESCRIPTION, langcode, VALID_FROM, VALID_TO, ITEM_ID) VALUES('Hvis Authorisations Typen (12 12 002 000) =  C626 or C627, så skal holderen af Athorisation (12 12 080 000) være det samme som Export- eller Klarerens identifikation', 'DA',TO_TIMESTAMP('2020-01-01 00:00:00', 'YYYY-MM-DD HH24:MI:SS'), null, (SELECT id FROM codelist_items CI WHERE ITEMCODE = 'DK1284' AND CODELIST_ID = (SELECT id FROM codelists WHERE CODELISTKEY = '10249'))) ON CONFLICT (item_id, langcode, valid_to) DO UPDATE SET valid_from=EXCLUDED.valid_from, description=EXCLUDED.description;</v>
      </c>
      <c r="P112" s="10" t="str">
        <v>INSERT INTO PUBLIC.labels_codelist_items (DESCRIPTION, langcode, VALID_FROM, VALID_TO, ITEM_ID) VALUES('If Authorisation Type (12 12 002 000-D/SI) = C626 or C627, then Holder of the authorisation (12 12 080 000-D/SI) must be the same as Exporter or Declarant IDs', 'EN',TO_TIMESTAMP('2020-01-01 00:00:00', 'YYYY-MM-DD HH24:MI:SS'), null, (SELECT id FROM codelist_items CI WHERE ITEMCODE = 'DK1284' AND CODELIST_ID = (SELECT id FROM codelists WHERE CODELISTKEY = '10249'))) ON CONFLICT (item_id, langcode, valid_to) DO UPDATE SET valid_from=EXCLUDED.valid_from, description=EXCLUDED.description;</v>
      </c>
      <c r="Q11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12" s="10" t="str">
        <v>/*INSERT INTO PUBLIC.labels_codelist_items (DESCRIPTION, langcode, VALID_FROM, VALID_TO, ITEM_ID) VALUES('Hvis Authorisations Typen (12 12 002 000) =  C626 or C627, så skal holderen af Athorisation (12 12 080 000) være det samme som Export- eller Klarerens identifikation',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12" s="10" t="str">
        <v>/*INSERT INTO PUBLIC.labels_codelist_items (DESCRIPTION, langcode, VALID_FROM, VALID_TO, ITEM_ID) VALUES('If Authorisation Type (12 12 002 000-D/SI) = C626 or C627, then Holder of the authorisation (12 12 080 000-D/SI) must be the same as Exporter or Declarant IDs',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13" spans="1:19" ht="409.5" x14ac:dyDescent="0.25">
      <c r="A113" t="str">
        <v>/*INSERT INTO public.codelist_item (item_code, uieditable, valid_from, valid_to, codelist_id) VALUES('DK1261', false, to_timestamp('2020-01-01 00:00:00', 'YYYY-MM-DD HH24:MI:SS'), null, (SELECT id FROM codelist WHERE CODELIST_KEY = '')) ON CONFLICT (codelist_id, item_code) DO UPDATE SET valid_from=EXCLUDED.valid_from, valid_to=EXCLUDED.valid_to;*/</v>
      </c>
      <c r="C113" t="str">
        <v>/*INSERT INTO PUBLIC.CODELIST_ITEM_LABEL (DESCRIPTION, VALID_FROM, VALID_TO, ITEM_ID, LANGUAGE_ID) VALUES('If Authorisation Type (12 12 002 000) = C626 or C627, then Holder of the authorisation (12 12 080 000) must be filled in', TO_TIMESTAMP('2020-01-01 00:00:00', 'YYYY-MM-DD HH24:MI:SS'), null, (SELECT id FROM CODELIST_ITEM CI WHERE ITEM_CODE = 'DK1261' AND CODELIST_ID = (SELECT id FROM codelist WHERE CODELIST_KEY = '')), 1);*/</v>
      </c>
      <c r="D113" t="str">
        <v>/*INSERT INTO public.codelist_item (item_code, uieditable, valid_from, valid_to, codelist_id) VALUES('DK1261', false, to_timestamp('2020-01-01 00:00:00', 'YYYY-MM-DD HH24:MI:SS'), null, (SELECT id FROM codelist WHERE CODELIST_KEY = '10040')) ON CONFLICT (codelist_id, item_code) DO UPDATE SET valid_from=EXCLUDED.valid_from, valid_to=EXCLUDED.valid_to;*/</v>
      </c>
      <c r="E113" t="str">
        <v>/*INSERT INTO PUBLIC.CODELIST_ITEM_LABEL (DESCRIPTION, VALID_FROM, VALID_TO, ITEM_ID, LANGUAGE_ID) VALUES('Hvis Bevillingstype (12 12 002 000) = C626 eller C627, så skal Bevillingshaver (12 12 080 000) være udfyldt', TO_TIMESTAMP('2020-01-01 00:00:00', 'YYYY-MM-DD HH24:MI:SS'), null, (SELECT id FROM CODELIST_ITEM CI WHERE ITEM_CODE = 'DK1261' AND CODELIST_ID = (SELECT id FROM codelist WHERE CODELIST_KEY = '10040')), 3);*/</v>
      </c>
      <c r="F113" t="str">
        <v>/*INSERT INTO PUBLIC.CODELIST_ITEM_LABEL (DESCRIPTION, VALID_FROM, VALID_TO, ITEM_ID, LANGUAGE_ID) VALUES('If Authorisation Type (12 12 002 000) = C626 or C627, then Holder of the authorisation (12 12 080 000) must be filled in', TO_TIMESTAMP('2020-01-01 00:00:00', 'YYYY-MM-DD HH24:MI:SS'), null, (SELECT id FROM CODELIST_ITEM CI WHERE ITEM_CODE = 'DK1261' AND CODELIST_ID = (SELECT id FROM codelist WHERE CODELIST_KEY = '10040')), 1);*/</v>
      </c>
      <c r="G113" t="str">
        <v>INSERT INTO public.codelist_item (item_code, uieditable, valid_from, valid_to, codelist_id) VALUES('DKW1261', false, to_timestamp('2020-01-01 00:00:00', 'YYYY-MM-DD HH24:MI:SS'), null, (SELECT id FROM codelist WHERE CODELIST_KEY = '10075')) ON CONFLICT (codelist_id, item_code) DO UPDATE SET valid_from=EXCLUDED.valid_from, valid_to=EXCLUDED.valid_to;</v>
      </c>
      <c r="H113" t="str">
        <v>INSERT INTO PUBLIC.CODELIST_ITEM_LABEL (DESCRIPTION, VALID_FROM, VALID_TO, ITEM_ID, LANGUAGE_ID) VALUES('Hvis Bevillingstype (12 12 002 000) = C626 eller C627, så skal Bevillingshaver (12 12 080 000) være udfyldt', TO_TIMESTAMP('2020-01-01 00:00:00', 'YYYY-MM-DD HH24:MI:SS'), null, (SELECT id FROM CODELIST_ITEM CI WHERE ITEM_CODE = 'DKW1261' AND CODELIST_ID = (SELECT id FROM codelist WHERE CODELIST_KEY = '10075')), 3);</v>
      </c>
      <c r="I113" t="str">
        <v>INSERT INTO PUBLIC.CODELIST_ITEM_LABEL (DESCRIPTION, VALID_FROM, VALID_TO, ITEM_ID, LANGUAGE_ID) VALUES('If Authorisation Type (12 12 002 000) = C626 or C627, then Holder of the authorisation (12 12 080 000) must be filled in', TO_TIMESTAMP('2020-01-01 00:00:00', 'YYYY-MM-DD HH24:MI:SS'), null, (SELECT id FROM CODELIST_ITEM CI WHERE ITEM_CODE = 'DKW1261' AND CODELIST_ID = (SELECT id FROM codelist WHERE CODELIST_KEY = '10075')), 1);</v>
      </c>
      <c r="J113" t="str">
        <v>INSERT INTO public.codelist_item (item_code, uieditable, valid_from, valid_to, codelist_id) VALUES('DKW1261', false, to_timestamp('2020-01-01 00:00:00', 'YYYY-MM-DD HH24:MI:SS'), null, (SELECT id FROM codelist WHERE CODELIST_KEY = '10040')) ON CONFLICT (codelist_id, item_code) DO UPDATE SET valid_from=EXCLUDED.valid_from, valid_to=EXCLUDED.valid_to;</v>
      </c>
      <c r="K113" t="str">
        <v>INSERT INTO PUBLIC.CODELIST_ITEM_LABEL (DESCRIPTION, VALID_FROM, VALID_TO, ITEM_ID, LANGUAGE_ID) VALUES('Hvis Bevillingstype (12 12 002 000) = C626 eller C627, så skal Bevillingshaver (12 12 080 000) være udfyldt', TO_TIMESTAMP('2020-01-01 00:00:00', 'YYYY-MM-DD HH24:MI:SS'), null, (SELECT id FROM CODELIST_ITEM CI WHERE ITEM_CODE = 'DKW1261' AND CODELIST_ID = (SELECT id FROM codelist WHERE CODELIST_KEY = '10040')), 3);</v>
      </c>
      <c r="L113" t="str">
        <v>INSERT INTO PUBLIC.CODELIST_ITEM_LABEL (DESCRIPTION, VALID_FROM, VALID_TO, ITEM_ID, LANGUAGE_ID) VALUES('If Authorisation Type (12 12 002 000) = C626 or C627, then Holder of the authorisation (12 12 080 000) must be filled in', TO_TIMESTAMP('2020-01-01 00:00:00', 'YYYY-MM-DD HH24:MI:SS'), null, (SELECT id FROM CODELIST_ITEM CI WHERE ITEM_CODE = 'DKW1261' AND CODELIST_ID = (SELECT id FROM codelist WHERE CODELIST_KEY = '10040')), 1);</v>
      </c>
      <c r="N113" s="10" t="str">
        <v>/*INSERT INTO public.codelist_items (itemcode, valid_from, valid_to, codelist_id, extensions_id) VALUES('DK1261', to_timestamp('2020-01-01 00:00:00', 'YYYY-MM-DD HH24:MI:SS'), null, (SELECT id FROM codelists WHERE CODELISTKEY = '10249'), null) ON CONFLICT (codelist_id, itemcode) DO UPDATE SET valid_from=EXCLUDED.valid_from, valid_to=EXCLUDED.valid_to;*/</v>
      </c>
      <c r="O113" s="10" t="str">
        <v>/*INSERT INTO PUBLIC.labels_codelist_items (DESCRIPTION, langcode, VALID_FROM, VALID_TO, ITEM_ID) VALUES('Hvis Bevillingstype (12 12 002 000) = C626 eller C627, så skal Bevillingshaver (12 12 080 000) være udfyldt', 'DA',TO_TIMESTAMP('2020-01-01 00:00:00', 'YYYY-MM-DD HH24:MI:SS'), null, (SELECT id FROM codelist_items CI WHERE ITEMCODE = 'DK1261' AND CODELIST_ID = (SELECT id FROM codelists WHERE CODELISTKEY = '10249'))) ON CONFLICT (item_id, langcode, valid_to) DO UPDATE SET valid_from=EXCLUDED.valid_from, description=EXCLUDED.description;*/</v>
      </c>
      <c r="P113" s="10" t="str">
        <v>/*INSERT INTO PUBLIC.labels_codelist_items (DESCRIPTION, langcode, VALID_FROM, VALID_TO, ITEM_ID) VALUES('If Authorisation Type (12 12 002 000) = C626 or C627, then Holder of the authorisation (12 12 080 000) must be filled in', 'EN',TO_TIMESTAMP('2020-01-01 00:00:00', 'YYYY-MM-DD HH24:MI:SS'), null, (SELECT id FROM codelist_items CI WHERE ITEMCODE = 'DK1261' AND CODELIST_ID = (SELECT id FROM codelists WHERE CODELISTKEY = '10249'))) ON CONFLICT (item_id, langcode, valid_to) DO UPDATE SET valid_from=EXCLUDED.valid_from, description=EXCLUDED.description;*/</v>
      </c>
      <c r="Q113" s="10" t="str">
        <v>INSERT INTO public.codelist_items (itemcode, valid_from, valid_to, codelist_id, extensions_id) VALUES('DKW1261', to_timestamp('2020-01-01 00:00:00', 'YYYY-MM-DD HH24:MI:SS'), null, (SELECT id FROM codelists WHERE CODELISTKEY = '10249'), null) ON CONFLICT (codelist_id, itemcode) DO UPDATE SET valid_from=EXCLUDED.valid_from, valid_to=EXCLUDED.valid_to;</v>
      </c>
      <c r="R113" s="10" t="str">
        <v>INSERT INTO PUBLIC.labels_codelist_items (DESCRIPTION, langcode, VALID_FROM, VALID_TO, ITEM_ID) VALUES('Hvis Bevillingstype (12 12 002 000) = C626 eller C627, så skal Bevillingshaver (12 12 080 000) være udfyldt', 'DA',TO_TIMESTAMP('2020-01-01 00:00:00', 'YYYY-MM-DD HH24:MI:SS'), null, (SELECT id FROM codelist_items CI WHERE ITEMCODE = 'DKW1261' AND CODELIST_ID = (SELECT id FROM codelists WHERE CODELISTKEY = '10249'))) ON CONFLICT (item_id, langcode, valid_to) DO UPDATE SET valid_from=EXCLUDED.valid_from, description=EXCLUDED.description;</v>
      </c>
      <c r="S113" s="10" t="str">
        <v>INSERT INTO PUBLIC.labels_codelist_items (DESCRIPTION, langcode, VALID_FROM, VALID_TO, ITEM_ID) VALUES('If Authorisation Type (12 12 002 000) = C626 or C627, then Holder of the authorisation (12 12 080 000) must be filled in', 'EN',TO_TIMESTAMP('2020-01-01 00:00:00', 'YYYY-MM-DD HH24:MI:SS'), null, (SELECT id FROM codelist_items CI WHERE ITEMCODE = 'DKW1261' AND CODELIST_ID = (SELECT id FROM codelists WHERE CODELISTKEY = '10249'))) ON CONFLICT (item_id, langcode, valid_to) DO UPDATE SET valid_from=EXCLUDED.valid_from, description=EXCLUDED.description;</v>
      </c>
    </row>
    <row r="114" spans="1:19" ht="409.5" x14ac:dyDescent="0.25">
      <c r="A114" t="str">
        <v>/*INSERT INTO public.codelist_item (item_code, uieditable, valid_from, valid_to, codelist_id) VALUES('DKW1052', false, to_timestamp('2020-01-01 00:00:00', 'YYYY-MM-DD HH24:MI:SS'), null, (SELECT id FROM codelist WHERE CODELIST_KEY = '')) ON CONFLICT (codelist_id, item_code) DO UPDATE SET valid_from=EXCLUDED.valid_from, valid_to=EXCLUDED.valid_to;*/</v>
      </c>
      <c r="C114" t="str">
        <v>/*INSERT INTO PUBLIC.CODELIST_ITEM_LABEL (DESCRIPTION, VALID_FROM, VALID_TO, ITEM_ID, LANGUAGE_ID) VALUES('If Additional Reference Code (12 02 008 000) is 00500, then the importers identifications number (13 04 017 000) and the declarant identifications number (13 05 017 000) must have the same value', TO_TIMESTAMP('2020-01-01 00:00:00', 'YYYY-MM-DD HH24:MI:SS'), null, (SELECT id FROM CODELIST_ITEM CI WHERE ITEM_CODE = 'DKW1052' AND CODELIST_ID = (SELECT id FROM codelist WHERE CODELIST_KEY = '')), 1);*/</v>
      </c>
      <c r="D114" t="str">
        <v>/*INSERT INTO public.codelist_item (item_code, uieditable, valid_from, valid_to, codelist_id) VALUES('DKW1052', false, to_timestamp('2020-01-01 00:00:00', 'YYYY-MM-DD HH24:MI:SS'), null, (SELECT id FROM codelist WHERE CODELIST_KEY = '10040')) ON CONFLICT (codelist_id, item_code) DO UPDATE SET valid_from=EXCLUDED.valid_from, valid_to=EXCLUDED.valid_to;*/</v>
      </c>
      <c r="E114" t="str">
        <v>/*INSERT INTO PUBLIC.CODELIST_ITEM_LABEL (DESCRIPTION, VALID_FROM, VALID_TO, ITEM_ID, LANGUAGE_ID) VALUES('Hvis Kode for Supplerende oplysninger (12 02 008 000) er 00500, så skal importør identifikations-nummer (13 04 017 000) og klarerer identifikations-nummer (13 05 017 000) have samme værdi', TO_TIMESTAMP('2020-01-01 00:00:00', 'YYYY-MM-DD HH24:MI:SS'), null, (SELECT id FROM CODELIST_ITEM CI WHERE ITEM_CODE = 'DKW1052' AND CODELIST_ID = (SELECT id FROM codelist WHERE CODELIST_KEY = '10040')), 3);*/</v>
      </c>
      <c r="F114" t="str">
        <v>/*INSERT INTO PUBLIC.CODELIST_ITEM_LABEL (DESCRIPTION, VALID_FROM, VALID_TO, ITEM_ID, LANGUAGE_ID) VALUES('If Additional Reference Code (12 02 008 000) is 00500, then the importers identifications number (13 04 017 000) and the declarant identifications number (13 05 017 000) must have the same value', TO_TIMESTAMP('2020-01-01 00:00:00', 'YYYY-MM-DD HH24:MI:SS'), null, (SELECT id FROM CODELIST_ITEM CI WHERE ITEM_CODE = 'DKW1052' AND CODELIST_ID = (SELECT id FROM codelist WHERE CODELIST_KEY = '10040')), 1);*/</v>
      </c>
      <c r="G114"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14" t="str">
        <v>/*INSERT INTO PUBLIC.CODELIST_ITEM_LABEL (DESCRIPTION, VALID_FROM, VALID_TO, ITEM_ID, LANGUAGE_ID) VALUES('Hvis Kode for Supplerende oplysninger (12 02 008 000) er 00500, så skal importør identifikations-nummer (13 04 017 000) og klarerer identifikations-nummer (13 05 017 000) have samme værdi', TO_TIMESTAMP('2020-01-01 00:00:00', 'YYYY-MM-DD HH24:MI:SS'), null, (SELECT id FROM CODELIST_ITEM CI WHERE ITEM_CODE = '' AND CODELIST_ID = (SELECT id FROM codelist WHERE CODELIST_KEY = '10075')), 3);*/</v>
      </c>
      <c r="I114" t="str">
        <v>/*INSERT INTO PUBLIC.CODELIST_ITEM_LABEL (DESCRIPTION, VALID_FROM, VALID_TO, ITEM_ID, LANGUAGE_ID) VALUES('If Additional Reference Code (12 02 008 000) is 00500, then the importers identifications number (13 04 017 000) and the declarant identifications number (13 05 017 000) must have the same value', TO_TIMESTAMP('2020-01-01 00:00:00', 'YYYY-MM-DD HH24:MI:SS'), null, (SELECT id FROM CODELIST_ITEM CI WHERE ITEM_CODE = '' AND CODELIST_ID = (SELECT id FROM codelist WHERE CODELIST_KEY = '10075')), 1);*/</v>
      </c>
      <c r="J11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14" t="str">
        <v>/*INSERT INTO PUBLIC.CODELIST_ITEM_LABEL (DESCRIPTION, VALID_FROM, VALID_TO, ITEM_ID, LANGUAGE_ID) VALUES('Hvis Kode for Supplerende oplysninger (12 02 008 000) er 00500, så skal importør identifikations-nummer (13 04 017 000) og klarerer identifikations-nummer (13 05 017 000) have samme værdi', TO_TIMESTAMP('2020-01-01 00:00:00', 'YYYY-MM-DD HH24:MI:SS'), null, (SELECT id FROM CODELIST_ITEM CI WHERE ITEM_CODE = '' AND CODELIST_ID = (SELECT id FROM codelist WHERE CODELIST_KEY = '10040')), 3);*/</v>
      </c>
      <c r="L114" t="str">
        <v>/*INSERT INTO PUBLIC.CODELIST_ITEM_LABEL (DESCRIPTION, VALID_FROM, VALID_TO, ITEM_ID, LANGUAGE_ID) VALUES('If Additional Reference Code (12 02 008 000) is 00500, then the importers identifications number (13 04 017 000) and the declarant identifications number (13 05 017 000) must have the same value', TO_TIMESTAMP('2020-01-01 00:00:00', 'YYYY-MM-DD HH24:MI:SS'), null, (SELECT id FROM CODELIST_ITEM CI WHERE ITEM_CODE = '' AND CODELIST_ID = (SELECT id FROM codelist WHERE CODELIST_KEY = '10040')), 1);*/</v>
      </c>
      <c r="N114" s="10" t="str">
        <v>/*INSERT INTO public.codelist_items (itemcode, valid_from, valid_to, codelist_id, extensions_id) VALUES('DKW1052', to_timestamp('2020-01-01 00:00:00', 'YYYY-MM-DD HH24:MI:SS'), null, (SELECT id FROM codelists WHERE CODELISTKEY = '10249'), null) ON CONFLICT (codelist_id, itemcode) DO UPDATE SET valid_from=EXCLUDED.valid_from, valid_to=EXCLUDED.valid_to;*/</v>
      </c>
      <c r="O114" s="10" t="str">
        <v>/*INSERT INTO PUBLIC.labels_codelist_items (DESCRIPTION, langcode, VALID_FROM, VALID_TO, ITEM_ID) VALUES('Hvis Kode for Supplerende oplysninger (12 02 008 000) er 00500, så skal importør identifikations-nummer (13 04 017 000) og klarerer identifikations-nummer (13 05 017 000) have samme værdi', 'DA',TO_TIMESTAMP('2020-01-01 00:00:00', 'YYYY-MM-DD HH24:MI:SS'), null, (SELECT id FROM codelist_items CI WHERE ITEMCODE = 'DKW1052' AND CODELIST_ID = (SELECT id FROM codelists WHERE CODELISTKEY = '10249'))) ON CONFLICT (item_id, langcode, valid_to) DO UPDATE SET valid_from=EXCLUDED.valid_from, description=EXCLUDED.description;*/</v>
      </c>
      <c r="P114" s="10" t="str">
        <v>/*INSERT INTO PUBLIC.labels_codelist_items (DESCRIPTION, langcode, VALID_FROM, VALID_TO, ITEM_ID) VALUES('If Additional Reference Code (12 02 008 000) is 00500, then the importers identifications number (13 04 017 000) and the declarant identifications number (13 05 017 000) must have the same value', 'EN',TO_TIMESTAMP('2020-01-01 00:00:00', 'YYYY-MM-DD HH24:MI:SS'), null, (SELECT id FROM codelist_items CI WHERE ITEMCODE = 'DKW1052' AND CODELIST_ID = (SELECT id FROM codelists WHERE CODELISTKEY = '10249'))) ON CONFLICT (item_id, langcode, valid_to) DO UPDATE SET valid_from=EXCLUDED.valid_from, description=EXCLUDED.description;*/</v>
      </c>
      <c r="Q11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14" s="10" t="str">
        <v>/*INSERT INTO PUBLIC.labels_codelist_items (DESCRIPTION, langcode, VALID_FROM, VALID_TO, ITEM_ID) VALUES('Hvis Kode for Supplerende oplysninger (12 02 008 000) er 00500, så skal importør identifikations-nummer (13 04 017 000) og klarerer identifikations-nummer (13 05 017 000) have samme værdi',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14" s="10" t="str">
        <v>/*INSERT INTO PUBLIC.labels_codelist_items (DESCRIPTION, langcode, VALID_FROM, VALID_TO, ITEM_ID) VALUES('If Additional Reference Code (12 02 008 000) is 00500, then the importers identifications number (13 04 017 000) and the declarant identifications number (13 05 017 000) must have the same value',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15" spans="1:19" ht="409.5" x14ac:dyDescent="0.25">
      <c r="A115" t="str">
        <v>INSERT INTO public.codelist_item (item_code, uieditable, valid_from, valid_to, codelist_id) VALUES('DK1200', false, to_timestamp('2020-01-01 00:00:00', 'YYYY-MM-DD HH24:MI:SS'), null, (SELECT id FROM codelist WHERE CODELIST_KEY = '10080')) ON CONFLICT (codelist_id, item_code) DO UPDATE SET valid_from=EXCLUDED.valid_from, valid_to=EXCLUDED.valid_to;</v>
      </c>
      <c r="C115" t="str">
        <v>INSERT INTO PUBLIC.CODELIST_ITEM_LABEL (DESCRIPTION, VALID_FROM, VALID_TO, ITEM_ID, LANGUAGE_ID) VALUES('If additional procedure=F16 then Country of dispatch and Country of Origin must be AD (Andorra), SM (San Marino) or TR (Turkey).', TO_TIMESTAMP('2020-01-01 00:00:00', 'YYYY-MM-DD HH24:MI:SS'), null, (SELECT id FROM CODELIST_ITEM CI WHERE ITEM_CODE = 'DK1200' AND CODELIST_ID = (SELECT id FROM codelist WHERE CODELIST_KEY = '10080')), 1);</v>
      </c>
      <c r="D115" t="str">
        <v>INSERT INTO public.codelist_item (item_code, uieditable, valid_from, valid_to, codelist_id) VALUES('DK1200', false, to_timestamp('2020-01-01 00:00:00', 'YYYY-MM-DD HH24:MI:SS'), null, (SELECT id FROM codelist WHERE CODELIST_KEY = '10040')) ON CONFLICT (codelist_id, item_code) DO UPDATE SET valid_from=EXCLUDED.valid_from, valid_to=EXCLUDED.valid_to;</v>
      </c>
      <c r="E115" t="str">
        <v>INSERT INTO PUBLIC.CODELIST_ITEM_LABEL (DESCRIPTION, VALID_FROM, VALID_TO, ITEM_ID, LANGUAGE_ID) VALUES('Hvis supplerende procedure=F16, så skal forsendelseslandet og oprindelseslandet være AD (Andorra), SM (San Marino) eller TR (Tyrkiet).', TO_TIMESTAMP('2020-01-01 00:00:00', 'YYYY-MM-DD HH24:MI:SS'), null, (SELECT id FROM CODELIST_ITEM CI WHERE ITEM_CODE = 'DK1200' AND CODELIST_ID = (SELECT id FROM codelist WHERE CODELIST_KEY = '10040')), 3);</v>
      </c>
      <c r="F115" t="str">
        <v>INSERT INTO PUBLIC.CODELIST_ITEM_LABEL (DESCRIPTION, VALID_FROM, VALID_TO, ITEM_ID, LANGUAGE_ID) VALUES('If additional procedure=F16 then Country of dispatch and Country of Origin must be AD (Andorra), SM (San Marino) or TR (Turkey).', TO_TIMESTAMP('2020-01-01 00:00:00', 'YYYY-MM-DD HH24:MI:SS'), null, (SELECT id FROM CODELIST_ITEM CI WHERE ITEM_CODE = 'DK1200' AND CODELIST_ID = (SELECT id FROM codelist WHERE CODELIST_KEY = '10040')), 1);</v>
      </c>
      <c r="G11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15" t="str">
        <v>/*INSERT INTO PUBLIC.CODELIST_ITEM_LABEL (DESCRIPTION, VALID_FROM, VALID_TO, ITEM_ID, LANGUAGE_ID) VALUES('Hvis supplerende procedure=F16, så skal forsendelseslandet og oprindelseslandet være AD (Andorra), SM (San Marino) eller TR (Tyrkiet).', TO_TIMESTAMP('2020-01-01 00:00:00', 'YYYY-MM-DD HH24:MI:SS'), null, (SELECT id FROM CODELIST_ITEM CI WHERE ITEM_CODE = '' AND CODELIST_ID = (SELECT id FROM codelist WHERE CODELIST_KEY = '')), 3);*/</v>
      </c>
      <c r="I115" t="str">
        <v>/*INSERT INTO PUBLIC.CODELIST_ITEM_LABEL (DESCRIPTION, VALID_FROM, VALID_TO, ITEM_ID, LANGUAGE_ID) VALUES('If additional procedure=F16 then Country of dispatch and Country of Origin must be AD (Andorra), SM (San Marino) or TR (Turkey).', TO_TIMESTAMP('2020-01-01 00:00:00', 'YYYY-MM-DD HH24:MI:SS'), null, (SELECT id FROM CODELIST_ITEM CI WHERE ITEM_CODE = '' AND CODELIST_ID = (SELECT id FROM codelist WHERE CODELIST_KEY = '')), 1);*/</v>
      </c>
      <c r="J11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15" t="str">
        <v>/*INSERT INTO PUBLIC.CODELIST_ITEM_LABEL (DESCRIPTION, VALID_FROM, VALID_TO, ITEM_ID, LANGUAGE_ID) VALUES('Hvis supplerende procedure=F16, så skal forsendelseslandet og oprindelseslandet være AD (Andorra), SM (San Marino) eller TR (Tyrkiet).', TO_TIMESTAMP('2020-01-01 00:00:00', 'YYYY-MM-DD HH24:MI:SS'), null, (SELECT id FROM CODELIST_ITEM CI WHERE ITEM_CODE = '' AND CODELIST_ID = (SELECT id FROM codelist WHERE CODELIST_KEY = '10040')), 3);*/</v>
      </c>
      <c r="L115" t="str">
        <v>/*INSERT INTO PUBLIC.CODELIST_ITEM_LABEL (DESCRIPTION, VALID_FROM, VALID_TO, ITEM_ID, LANGUAGE_ID) VALUES('If additional procedure=F16 then Country of dispatch and Country of Origin must be AD (Andorra), SM (San Marino) or TR (Turkey).', TO_TIMESTAMP('2020-01-01 00:00:00', 'YYYY-MM-DD HH24:MI:SS'), null, (SELECT id FROM CODELIST_ITEM CI WHERE ITEM_CODE = '' AND CODELIST_ID = (SELECT id FROM codelist WHERE CODELIST_KEY = '10040')), 1);*/</v>
      </c>
      <c r="N115" s="10" t="str">
        <v>INSERT INTO public.codelist_items (itemcode, valid_from, valid_to, codelist_id, extensions_id) VALUES('DK1200', to_timestamp('2020-01-01 00:00:00', 'YYYY-MM-DD HH24:MI:SS'), null, (SELECT id FROM codelists WHERE CODELISTKEY = '10249'), null) ON CONFLICT (codelist_id, itemcode) DO UPDATE SET valid_from=EXCLUDED.valid_from, valid_to=EXCLUDED.valid_to;</v>
      </c>
      <c r="O115" s="10" t="str">
        <v>INSERT INTO PUBLIC.labels_codelist_items (DESCRIPTION, langcode, VALID_FROM, VALID_TO, ITEM_ID) VALUES('Hvis supplerende procedure=F16, så skal forsendelseslandet og oprindelseslandet være AD (Andorra), SM (San Marino) eller TR (Tyrkiet).', 'DA',TO_TIMESTAMP('2020-01-01 00:00:00', 'YYYY-MM-DD HH24:MI:SS'), null, (SELECT id FROM codelist_items CI WHERE ITEMCODE = 'DK1200' AND CODELIST_ID = (SELECT id FROM codelists WHERE CODELISTKEY = '10249'))) ON CONFLICT (item_id, langcode, valid_to) DO UPDATE SET valid_from=EXCLUDED.valid_from, description=EXCLUDED.description;</v>
      </c>
      <c r="P115" s="10" t="str">
        <v>INSERT INTO PUBLIC.labels_codelist_items (DESCRIPTION, langcode, VALID_FROM, VALID_TO, ITEM_ID) VALUES('If additional procedure=F16 then Country of dispatch and Country of Origin must be AD (Andorra), SM (San Marino) or TR (Turkey).', 'EN',TO_TIMESTAMP('2020-01-01 00:00:00', 'YYYY-MM-DD HH24:MI:SS'), null, (SELECT id FROM codelist_items CI WHERE ITEMCODE = 'DK1200' AND CODELIST_ID = (SELECT id FROM codelists WHERE CODELISTKEY = '10249'))) ON CONFLICT (item_id, langcode, valid_to) DO UPDATE SET valid_from=EXCLUDED.valid_from, description=EXCLUDED.description;</v>
      </c>
      <c r="Q11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15" s="10" t="str">
        <v>/*INSERT INTO PUBLIC.labels_codelist_items (DESCRIPTION, langcode, VALID_FROM, VALID_TO, ITEM_ID) VALUES('Hvis supplerende procedure=F16, så skal forsendelseslandet og oprindelseslandet være AD (Andorra), SM (San Marino) eller TR (Tyrkiet).',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15" s="10" t="str">
        <v>/*INSERT INTO PUBLIC.labels_codelist_items (DESCRIPTION, langcode, VALID_FROM, VALID_TO, ITEM_ID) VALUES('If additional procedure=F16 then Country of dispatch and Country of Origin must be AD (Andorra), SM (San Marino) or TR (Turkey).',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16" spans="1:19" ht="409.5" x14ac:dyDescent="0.25">
      <c r="A116" s="47" t="str">
        <v>/*INSERT INTO public.codelist_item (item_code, uieditable, valid_from, valid_to, codelist_id) VALUES('DK1266', false, to_timestamp('2020-01-01 00:00:00', 'YYYY-MM-DD HH24:MI:SS'), null, (SELECT id FROM codelist WHERE CODELIST_KEY = '')) ON CONFLICT (codelist_id, item_code) DO UPDATE SET valid_from=EXCLUDED.valid_from, valid_to=EXCLUDED.valid_to;*/</v>
      </c>
      <c r="B116" s="47"/>
      <c r="C116" s="47" t="str">
        <v>/*INSERT INTO PUBLIC.CODELIST_ITEM_LABEL (DESCRIPTION, VALID_FROM, VALID_TO, ITEM_ID, LANGUAGE_ID) VALUES('If Additional Procedure (11 10 000 000-SI) = C08, then Commodity code (18 09 000 000-SI) must have a valid CN code for C08', TO_TIMESTAMP('2020-01-01 00:00:00', 'YYYY-MM-DD HH24:MI:SS'), null, (SELECT id FROM CODELIST_ITEM CI WHERE ITEM_CODE = 'DK1266' AND CODELIST_ID = (SELECT id FROM codelist WHERE CODELIST_KEY = '')), 1);*/</v>
      </c>
      <c r="D116" s="47" t="str">
        <v>/*INSERT INTO public.codelist_item (item_code, uieditable, valid_from, valid_to, codelist_id) VALUES('DK1266', false, to_timestamp('2020-01-01 00:00:00', 'YYYY-MM-DD HH24:MI:SS'), null, (SELECT id FROM codelist WHERE CODELIST_KEY = '10040')) ON CONFLICT (codelist_id, item_code) DO UPDATE SET valid_from=EXCLUDED.valid_from, valid_to=EXCLUDED.valid_to;*/</v>
      </c>
      <c r="E116" s="47" t="str">
        <v>/*INSERT INTO PUBLIC.CODELIST_ITEM_LABEL (DESCRIPTION, VALID_FROM, VALID_TO, ITEM_ID, LANGUAGE_ID) VALUES('Hvis Supplerende Procedure (11 10 000 000-SI) = C08, så skal Varekode (18 09 000 000-SI) angives med en valid CN kode for C08', TO_TIMESTAMP('2020-01-01 00:00:00', 'YYYY-MM-DD HH24:MI:SS'), null, (SELECT id FROM CODELIST_ITEM CI WHERE ITEM_CODE = 'DK1266' AND CODELIST_ID = (SELECT id FROM codelist WHERE CODELIST_KEY = '10040')), 3);*/</v>
      </c>
      <c r="F116" s="47" t="str">
        <v>/*INSERT INTO PUBLIC.CODELIST_ITEM_LABEL (DESCRIPTION, VALID_FROM, VALID_TO, ITEM_ID, LANGUAGE_ID) VALUES('If Additional Procedure (11 10 000 000-SI) = C08, then Commodity code (18 09 000 000-SI) must have a valid CN code for C08', TO_TIMESTAMP('2020-01-01 00:00:00', 'YYYY-MM-DD HH24:MI:SS'), null, (SELECT id FROM CODELIST_ITEM CI WHERE ITEM_CODE = 'DK1266' AND CODELIST_ID = (SELECT id FROM codelist WHERE CODELIST_KEY = '10040')), 1);*/</v>
      </c>
      <c r="G116" s="47" t="str">
        <v>INSERT INTO public.codelist_item (item_code, uieditable, valid_from, valid_to, codelist_id) VALUES('DKW1266', false, to_timestamp('2020-01-01 00:00:00', 'YYYY-MM-DD HH24:MI:SS'), null, (SELECT id FROM codelist WHERE CODELIST_KEY = '10075')) ON CONFLICT (codelist_id, item_code) DO UPDATE SET valid_from=EXCLUDED.valid_from, valid_to=EXCLUDED.valid_to;</v>
      </c>
      <c r="H116" s="47" t="str">
        <v>INSERT INTO PUBLIC.CODELIST_ITEM_LABEL (DESCRIPTION, VALID_FROM, VALID_TO, ITEM_ID, LANGUAGE_ID) VALUES('Hvis Supplerende Procedure (11 10 000 000-SI) = C08, så skal Varekode (18 09 000 000-SI) angives med en valid CN kode for C08', TO_TIMESTAMP('2020-01-01 00:00:00', 'YYYY-MM-DD HH24:MI:SS'), null, (SELECT id FROM CODELIST_ITEM CI WHERE ITEM_CODE = 'DKW1266' AND CODELIST_ID = (SELECT id FROM codelist WHERE CODELIST_KEY = '10075')), 3);</v>
      </c>
      <c r="I116" s="47" t="str">
        <v>INSERT INTO PUBLIC.CODELIST_ITEM_LABEL (DESCRIPTION, VALID_FROM, VALID_TO, ITEM_ID, LANGUAGE_ID) VALUES('If Additional Procedure (11 10 000 000-SI) = C08, then Commodity code (18 09 000 000-SI) must have a valid CN code for C08', TO_TIMESTAMP('2020-01-01 00:00:00', 'YYYY-MM-DD HH24:MI:SS'), null, (SELECT id FROM CODELIST_ITEM CI WHERE ITEM_CODE = 'DKW1266' AND CODELIST_ID = (SELECT id FROM codelist WHERE CODELIST_KEY = '10075')), 1);</v>
      </c>
      <c r="J116" s="47" t="str">
        <v>INSERT INTO public.codelist_item (item_code, uieditable, valid_from, valid_to, codelist_id) VALUES('DKW1266', false, to_timestamp('2020-01-01 00:00:00', 'YYYY-MM-DD HH24:MI:SS'), null, (SELECT id FROM codelist WHERE CODELIST_KEY = '10040')) ON CONFLICT (codelist_id, item_code) DO UPDATE SET valid_from=EXCLUDED.valid_from, valid_to=EXCLUDED.valid_to;</v>
      </c>
      <c r="K116" s="47" t="str">
        <v>INSERT INTO PUBLIC.CODELIST_ITEM_LABEL (DESCRIPTION, VALID_FROM, VALID_TO, ITEM_ID, LANGUAGE_ID) VALUES('Hvis Supplerende Procedure (11 10 000 000-SI) = C08, så skal Varekode (18 09 000 000-SI) angives med en valid CN kode for C08', TO_TIMESTAMP('2020-01-01 00:00:00', 'YYYY-MM-DD HH24:MI:SS'), null, (SELECT id FROM CODELIST_ITEM CI WHERE ITEM_CODE = 'DKW1266' AND CODELIST_ID = (SELECT id FROM codelist WHERE CODELIST_KEY = '10040')), 3);</v>
      </c>
      <c r="L116" t="str">
        <v>INSERT INTO PUBLIC.CODELIST_ITEM_LABEL (DESCRIPTION, VALID_FROM, VALID_TO, ITEM_ID, LANGUAGE_ID) VALUES('If Additional Procedure (11 10 000 000-SI) = C08, then Commodity code (18 09 000 000-SI) must have a valid CN code for C08', TO_TIMESTAMP('2020-01-01 00:00:00', 'YYYY-MM-DD HH24:MI:SS'), null, (SELECT id FROM CODELIST_ITEM CI WHERE ITEM_CODE = 'DKW1266' AND CODELIST_ID = (SELECT id FROM codelist WHERE CODELIST_KEY = '10040')), 1);</v>
      </c>
      <c r="N116" s="10" t="str">
        <v>/*INSERT INTO public.codelist_items (itemcode, valid_from, valid_to, codelist_id, extensions_id) VALUES('DK1266', to_timestamp('2020-01-01 00:00:00', 'YYYY-MM-DD HH24:MI:SS'), null, (SELECT id FROM codelists WHERE CODELISTKEY = '10249'), null) ON CONFLICT (codelist_id, itemcode) DO UPDATE SET valid_from=EXCLUDED.valid_from, valid_to=EXCLUDED.valid_to;*/</v>
      </c>
      <c r="O116" s="10" t="str">
        <v>/*INSERT INTO PUBLIC.labels_codelist_items (DESCRIPTION, langcode, VALID_FROM, VALID_TO, ITEM_ID) VALUES('Hvis Supplerende Procedure (11 10 000 000-SI) = C08, så skal Varekode (18 09 000 000-SI) angives med en valid CN kode for C08', 'DA',TO_TIMESTAMP('2020-01-01 00:00:00', 'YYYY-MM-DD HH24:MI:SS'), null, (SELECT id FROM codelist_items CI WHERE ITEMCODE = 'DK1266' AND CODELIST_ID = (SELECT id FROM codelists WHERE CODELISTKEY = '10249'))) ON CONFLICT (item_id, langcode, valid_to) DO UPDATE SET valid_from=EXCLUDED.valid_from, description=EXCLUDED.description;*/</v>
      </c>
      <c r="P116" s="10" t="str">
        <v>/*INSERT INTO PUBLIC.labels_codelist_items (DESCRIPTION, langcode, VALID_FROM, VALID_TO, ITEM_ID) VALUES('If Additional Procedure (11 10 000 000-SI) = C08, then Commodity code (18 09 000 000-SI) must have a valid CN code for C08', 'EN',TO_TIMESTAMP('2020-01-01 00:00:00', 'YYYY-MM-DD HH24:MI:SS'), null, (SELECT id FROM codelist_items CI WHERE ITEMCODE = 'DK1266' AND CODELIST_ID = (SELECT id FROM codelists WHERE CODELISTKEY = '10249'))) ON CONFLICT (item_id, langcode, valid_to) DO UPDATE SET valid_from=EXCLUDED.valid_from, description=EXCLUDED.description;*/</v>
      </c>
      <c r="Q116" s="10" t="str">
        <v>INSERT INTO public.codelist_items (itemcode, valid_from, valid_to, codelist_id, extensions_id) VALUES('DKW1266', to_timestamp('2020-01-01 00:00:00', 'YYYY-MM-DD HH24:MI:SS'), null, (SELECT id FROM codelists WHERE CODELISTKEY = '10249'), null) ON CONFLICT (codelist_id, itemcode) DO UPDATE SET valid_from=EXCLUDED.valid_from, valid_to=EXCLUDED.valid_to;</v>
      </c>
      <c r="R116" s="10" t="str">
        <v>INSERT INTO PUBLIC.labels_codelist_items (DESCRIPTION, langcode, VALID_FROM, VALID_TO, ITEM_ID) VALUES('Hvis Supplerende Procedure (11 10 000 000-SI) = C08, så skal Varekode (18 09 000 000-SI) angives med en valid CN kode for C08', 'DA',TO_TIMESTAMP('2020-01-01 00:00:00', 'YYYY-MM-DD HH24:MI:SS'), null, (SELECT id FROM codelist_items CI WHERE ITEMCODE = 'DKW1266' AND CODELIST_ID = (SELECT id FROM codelists WHERE CODELISTKEY = '10249'))) ON CONFLICT (item_id, langcode, valid_to) DO UPDATE SET valid_from=EXCLUDED.valid_from, description=EXCLUDED.description;</v>
      </c>
      <c r="S116" s="10" t="str">
        <v>INSERT INTO PUBLIC.labels_codelist_items (DESCRIPTION, langcode, VALID_FROM, VALID_TO, ITEM_ID) VALUES('If Additional Procedure (11 10 000 000-SI) = C08, then Commodity code (18 09 000 000-SI) must have a valid CN code for C08', 'EN',TO_TIMESTAMP('2020-01-01 00:00:00', 'YYYY-MM-DD HH24:MI:SS'), null, (SELECT id FROM codelist_items CI WHERE ITEMCODE = 'DKW1266' AND CODELIST_ID = (SELECT id FROM codelists WHERE CODELISTKEY = '10249'))) ON CONFLICT (item_id, langcode, valid_to) DO UPDATE SET valid_from=EXCLUDED.valid_from, description=EXCLUDED.description;</v>
      </c>
    </row>
    <row r="117" spans="1:19" ht="409.5" x14ac:dyDescent="0.25">
      <c r="A117" t="str">
        <v>/*INSERT INTO public.codelist_item (item_code, uieditable, valid_from, valid_to, codelist_id) VALUES('DK1268', false, to_timestamp('2020-01-01 00:00:00', 'YYYY-MM-DD HH24:MI:SS'), null, (SELECT id FROM codelist WHERE CODELIST_KEY = '')) ON CONFLICT (codelist_id, item_code) DO UPDATE SET valid_from=EXCLUDED.valid_from, valid_to=EXCLUDED.valid_to;*/</v>
      </c>
      <c r="C117" t="str">
        <v>/*INSERT INTO PUBLIC.CODELIST_ITEM_LABEL (DESCRIPTION, VALID_FROM, VALID_TO, ITEM_ID, LANGUAGE_ID) VALUES('If Additional procedure (11 10 000 000) = F48 then Additional fiscal reference (13 16 031 000) must have role FR5 and have a VAT identification number', TO_TIMESTAMP('2020-01-01 00:00:00', 'YYYY-MM-DD HH24:MI:SS'), null, (SELECT id FROM CODELIST_ITEM CI WHERE ITEM_CODE = 'DK1268' AND CODELIST_ID = (SELECT id FROM codelist WHERE CODELIST_KEY = '')), 1);*/</v>
      </c>
      <c r="D117" t="str">
        <v>/*INSERT INTO public.codelist_item (item_code, uieditable, valid_from, valid_to, codelist_id) VALUES('DK1268', false, to_timestamp('2020-01-01 00:00:00', 'YYYY-MM-DD HH24:MI:SS'), null, (SELECT id FROM codelist WHERE CODELIST_KEY = '10040')) ON CONFLICT (codelist_id, item_code) DO UPDATE SET valid_from=EXCLUDED.valid_from, valid_to=EXCLUDED.valid_to;*/</v>
      </c>
      <c r="E117" t="str">
        <v>/*INSERT INTO PUBLIC.CODELIST_ITEM_LABEL (DESCRIPTION, VALID_FROM, VALID_TO, ITEM_ID, LANGUAGE_ID) VALUES('Hvis Supplerende procedure (11 10 000 000) = F48, så skal rolle for Supplerende skattereference (13 16 031 000) angives med FR5 og et momsidentifikationsnummer', TO_TIMESTAMP('2020-01-01 00:00:00', 'YYYY-MM-DD HH24:MI:SS'), null, (SELECT id FROM CODELIST_ITEM CI WHERE ITEM_CODE = 'DK1268' AND CODELIST_ID = (SELECT id FROM codelist WHERE CODELIST_KEY = '10040')), 3);*/</v>
      </c>
      <c r="F117" t="str">
        <v>/*INSERT INTO PUBLIC.CODELIST_ITEM_LABEL (DESCRIPTION, VALID_FROM, VALID_TO, ITEM_ID, LANGUAGE_ID) VALUES('If Additional procedure (11 10 000 000) = F48 then Additional fiscal reference (13 16 031 000) must have role FR5 and have a VAT identification number', TO_TIMESTAMP('2020-01-01 00:00:00', 'YYYY-MM-DD HH24:MI:SS'), null, (SELECT id FROM CODELIST_ITEM CI WHERE ITEM_CODE = 'DK1268' AND CODELIST_ID = (SELECT id FROM codelist WHERE CODELIST_KEY = '10040')), 1);*/</v>
      </c>
      <c r="G117" t="str">
        <v>INSERT INTO public.codelist_item (item_code, uieditable, valid_from, valid_to, codelist_id) VALUES('DKW1268', false, to_timestamp('2020-01-01 00:00:00', 'YYYY-MM-DD HH24:MI:SS'), null, (SELECT id FROM codelist WHERE CODELIST_KEY = '10075')) ON CONFLICT (codelist_id, item_code) DO UPDATE SET valid_from=EXCLUDED.valid_from, valid_to=EXCLUDED.valid_to;</v>
      </c>
      <c r="H117" t="str">
        <v>INSERT INTO PUBLIC.CODELIST_ITEM_LABEL (DESCRIPTION, VALID_FROM, VALID_TO, ITEM_ID, LANGUAGE_ID) VALUES('Hvis Supplerende procedure (11 10 000 000) = F48, så skal rolle for Supplerende skattereference (13 16 031 000) angives med FR5 og et momsidentifikationsnummer', TO_TIMESTAMP('2020-01-01 00:00:00', 'YYYY-MM-DD HH24:MI:SS'), null, (SELECT id FROM CODELIST_ITEM CI WHERE ITEM_CODE = 'DKW1268' AND CODELIST_ID = (SELECT id FROM codelist WHERE CODELIST_KEY = '10075')), 3);</v>
      </c>
      <c r="I117" t="str">
        <v>INSERT INTO PUBLIC.CODELIST_ITEM_LABEL (DESCRIPTION, VALID_FROM, VALID_TO, ITEM_ID, LANGUAGE_ID) VALUES('If Additional procedure (11 10 000 000) = F48 then Additional fiscal reference (13 16 031 000) must have role FR5 and have a VAT identification number', TO_TIMESTAMP('2020-01-01 00:00:00', 'YYYY-MM-DD HH24:MI:SS'), null, (SELECT id FROM CODELIST_ITEM CI WHERE ITEM_CODE = 'DKW1268' AND CODELIST_ID = (SELECT id FROM codelist WHERE CODELIST_KEY = '10075')), 1);</v>
      </c>
      <c r="J117" t="str">
        <v>INSERT INTO public.codelist_item (item_code, uieditable, valid_from, valid_to, codelist_id) VALUES('DKW1268', false, to_timestamp('2020-01-01 00:00:00', 'YYYY-MM-DD HH24:MI:SS'), null, (SELECT id FROM codelist WHERE CODELIST_KEY = '10040')) ON CONFLICT (codelist_id, item_code) DO UPDATE SET valid_from=EXCLUDED.valid_from, valid_to=EXCLUDED.valid_to;</v>
      </c>
      <c r="K117" t="str">
        <v>INSERT INTO PUBLIC.CODELIST_ITEM_LABEL (DESCRIPTION, VALID_FROM, VALID_TO, ITEM_ID, LANGUAGE_ID) VALUES('Hvis Supplerende procedure (11 10 000 000) = F48, så skal rolle for Supplerende skattereference (13 16 031 000) angives med FR5 og et momsidentifikationsnummer', TO_TIMESTAMP('2020-01-01 00:00:00', 'YYYY-MM-DD HH24:MI:SS'), null, (SELECT id FROM CODELIST_ITEM CI WHERE ITEM_CODE = 'DKW1268' AND CODELIST_ID = (SELECT id FROM codelist WHERE CODELIST_KEY = '10040')), 3);</v>
      </c>
      <c r="L117" t="str">
        <v>INSERT INTO PUBLIC.CODELIST_ITEM_LABEL (DESCRIPTION, VALID_FROM, VALID_TO, ITEM_ID, LANGUAGE_ID) VALUES('If Additional procedure (11 10 000 000) = F48 then Additional fiscal reference (13 16 031 000) must have role FR5 and have a VAT identification number', TO_TIMESTAMP('2020-01-01 00:00:00', 'YYYY-MM-DD HH24:MI:SS'), null, (SELECT id FROM CODELIST_ITEM CI WHERE ITEM_CODE = 'DKW1268' AND CODELIST_ID = (SELECT id FROM codelist WHERE CODELIST_KEY = '10040')), 1);</v>
      </c>
      <c r="N117" s="10" t="str">
        <v>/*INSERT INTO public.codelist_items (itemcode, valid_from, valid_to, codelist_id, extensions_id) VALUES('DK1268', to_timestamp('2020-01-01 00:00:00', 'YYYY-MM-DD HH24:MI:SS'), null, (SELECT id FROM codelists WHERE CODELISTKEY = '10249'), null) ON CONFLICT (codelist_id, itemcode) DO UPDATE SET valid_from=EXCLUDED.valid_from, valid_to=EXCLUDED.valid_to;*/</v>
      </c>
      <c r="O117" s="10" t="str">
        <v>/*INSERT INTO PUBLIC.labels_codelist_items (DESCRIPTION, langcode, VALID_FROM, VALID_TO, ITEM_ID) VALUES('Hvis Supplerende procedure (11 10 000 000) = F48, så skal rolle for Supplerende skattereference (13 16 031 000) angives med FR5 og et momsidentifikationsnummer', 'DA',TO_TIMESTAMP('2020-01-01 00:00:00', 'YYYY-MM-DD HH24:MI:SS'), null, (SELECT id FROM codelist_items CI WHERE ITEMCODE = 'DK1268' AND CODELIST_ID = (SELECT id FROM codelists WHERE CODELISTKEY = '10249'))) ON CONFLICT (item_id, langcode, valid_to) DO UPDATE SET valid_from=EXCLUDED.valid_from, description=EXCLUDED.description;*/</v>
      </c>
      <c r="P117" s="10" t="str">
        <v>/*INSERT INTO PUBLIC.labels_codelist_items (DESCRIPTION, langcode, VALID_FROM, VALID_TO, ITEM_ID) VALUES('If Additional procedure (11 10 000 000) = F48 then Additional fiscal reference (13 16 031 000) must have role FR5 and have a VAT identification number', 'EN',TO_TIMESTAMP('2020-01-01 00:00:00', 'YYYY-MM-DD HH24:MI:SS'), null, (SELECT id FROM codelist_items CI WHERE ITEMCODE = 'DK1268' AND CODELIST_ID = (SELECT id FROM codelists WHERE CODELISTKEY = '10249'))) ON CONFLICT (item_id, langcode, valid_to) DO UPDATE SET valid_from=EXCLUDED.valid_from, description=EXCLUDED.description;*/</v>
      </c>
      <c r="Q117" s="10" t="str">
        <v>INSERT INTO public.codelist_items (itemcode, valid_from, valid_to, codelist_id, extensions_id) VALUES('DKW1268', to_timestamp('2020-01-01 00:00:00', 'YYYY-MM-DD HH24:MI:SS'), null, (SELECT id FROM codelists WHERE CODELISTKEY = '10249'), null) ON CONFLICT (codelist_id, itemcode) DO UPDATE SET valid_from=EXCLUDED.valid_from, valid_to=EXCLUDED.valid_to;</v>
      </c>
      <c r="R117" s="10" t="str">
        <v>INSERT INTO PUBLIC.labels_codelist_items (DESCRIPTION, langcode, VALID_FROM, VALID_TO, ITEM_ID) VALUES('Hvis Supplerende procedure (11 10 000 000) = F48, så skal rolle for Supplerende skattereference (13 16 031 000) angives med FR5 og et momsidentifikationsnummer', 'DA',TO_TIMESTAMP('2020-01-01 00:00:00', 'YYYY-MM-DD HH24:MI:SS'), null, (SELECT id FROM codelist_items CI WHERE ITEMCODE = 'DKW1268' AND CODELIST_ID = (SELECT id FROM codelists WHERE CODELISTKEY = '10249'))) ON CONFLICT (item_id, langcode, valid_to) DO UPDATE SET valid_from=EXCLUDED.valid_from, description=EXCLUDED.description;</v>
      </c>
      <c r="S117" s="10" t="str">
        <v>INSERT INTO PUBLIC.labels_codelist_items (DESCRIPTION, langcode, VALID_FROM, VALID_TO, ITEM_ID) VALUES('If Additional procedure (11 10 000 000) = F48 then Additional fiscal reference (13 16 031 000) must have role FR5 and have a VAT identification number', 'EN',TO_TIMESTAMP('2020-01-01 00:00:00', 'YYYY-MM-DD HH24:MI:SS'), null, (SELECT id FROM codelist_items CI WHERE ITEMCODE = 'DKW1268' AND CODELIST_ID = (SELECT id FROM codelists WHERE CODELISTKEY = '10249'))) ON CONFLICT (item_id, langcode, valid_to) DO UPDATE SET valid_from=EXCLUDED.valid_from, description=EXCLUDED.description;</v>
      </c>
    </row>
    <row r="118" spans="1:19" ht="409.5" x14ac:dyDescent="0.25">
      <c r="A118" t="str">
        <v>/*INSERT INTO public.codelist_item (item_code, uieditable, valid_from, valid_to, codelist_id) VALUES('DK1260', false, to_timestamp('2020-01-01 00:00:00', 'YYYY-MM-DD HH24:MI:SS'), null, (SELECT id FROM codelist WHERE CODELIST_KEY = '')) ON CONFLICT (codelist_id, item_code) DO UPDATE SET valid_from=EXCLUDED.valid_from, valid_to=EXCLUDED.valid_to;*/</v>
      </c>
      <c r="C118" t="str">
        <v>/*INSERT INTO PUBLIC.CODELIST_ITEM_LABEL (DESCRIPTION, VALID_FROM, VALID_TO, ITEM_ID, LANGUAGE_ID) VALUES('If Additional information code (12 02 008 000) = 00100, then Additional information Text (12 02 009 000) must be filled in', TO_TIMESTAMP('2020-01-01 00:00:00', 'YYYY-MM-DD HH24:MI:SS'), null, (SELECT id FROM CODELIST_ITEM CI WHERE ITEM_CODE = 'DK1260' AND CODELIST_ID = (SELECT id FROM codelist WHERE CODELIST_KEY = '')), 1);*/</v>
      </c>
      <c r="D118" t="str">
        <v>/*INSERT INTO public.codelist_item (item_code, uieditable, valid_from, valid_to, codelist_id) VALUES('DK1260', false, to_timestamp('2020-01-01 00:00:00', 'YYYY-MM-DD HH24:MI:SS'), null, (SELECT id FROM codelist WHERE CODELIST_KEY = '10040')) ON CONFLICT (codelist_id, item_code) DO UPDATE SET valid_from=EXCLUDED.valid_from, valid_to=EXCLUDED.valid_to;*/</v>
      </c>
      <c r="E118" t="str">
        <v>/*INSERT INTO PUBLIC.CODELIST_ITEM_LABEL (DESCRIPTION, VALID_FROM, VALID_TO, ITEM_ID, LANGUAGE_ID) VALUES('Hvis Kode for Supplerende oplysninger (12 02 008 000) = 00100, så skal Tekst for Supplerende oplysninger (12 02 009 000) være udfyldt', TO_TIMESTAMP('2020-01-01 00:00:00', 'YYYY-MM-DD HH24:MI:SS'), null, (SELECT id FROM CODELIST_ITEM CI WHERE ITEM_CODE = 'DK1260' AND CODELIST_ID = (SELECT id FROM codelist WHERE CODELIST_KEY = '10040')), 3);*/</v>
      </c>
      <c r="F118" t="str">
        <v>/*INSERT INTO PUBLIC.CODELIST_ITEM_LABEL (DESCRIPTION, VALID_FROM, VALID_TO, ITEM_ID, LANGUAGE_ID) VALUES('If Additional information code (12 02 008 000) = 00100, then Additional information Text (12 02 009 000) must be filled in', TO_TIMESTAMP('2020-01-01 00:00:00', 'YYYY-MM-DD HH24:MI:SS'), null, (SELECT id FROM CODELIST_ITEM CI WHERE ITEM_CODE = 'DK1260' AND CODELIST_ID = (SELECT id FROM codelist WHERE CODELIST_KEY = '10040')), 1);*/</v>
      </c>
      <c r="G118" t="str">
        <v>INSERT INTO public.codelist_item (item_code, uieditable, valid_from, valid_to, codelist_id) VALUES('DKW1260', false, to_timestamp('2020-01-01 00:00:00', 'YYYY-MM-DD HH24:MI:SS'), null, (SELECT id FROM codelist WHERE CODELIST_KEY = '10075')) ON CONFLICT (codelist_id, item_code) DO UPDATE SET valid_from=EXCLUDED.valid_from, valid_to=EXCLUDED.valid_to;</v>
      </c>
      <c r="H118" t="str">
        <v>INSERT INTO PUBLIC.CODELIST_ITEM_LABEL (DESCRIPTION, VALID_FROM, VALID_TO, ITEM_ID, LANGUAGE_ID) VALUES('Hvis Kode for Supplerende oplysninger (12 02 008 000) = 00100, så skal Tekst for Supplerende oplysninger (12 02 009 000) være udfyldt', TO_TIMESTAMP('2020-01-01 00:00:00', 'YYYY-MM-DD HH24:MI:SS'), null, (SELECT id FROM CODELIST_ITEM CI WHERE ITEM_CODE = 'DKW1260' AND CODELIST_ID = (SELECT id FROM codelist WHERE CODELIST_KEY = '10075')), 3);</v>
      </c>
      <c r="I118" t="str">
        <v>INSERT INTO PUBLIC.CODELIST_ITEM_LABEL (DESCRIPTION, VALID_FROM, VALID_TO, ITEM_ID, LANGUAGE_ID) VALUES('If Additional information code (12 02 008 000) = 00100, then Additional information Text (12 02 009 000) must be filled in', TO_TIMESTAMP('2020-01-01 00:00:00', 'YYYY-MM-DD HH24:MI:SS'), null, (SELECT id FROM CODELIST_ITEM CI WHERE ITEM_CODE = 'DKW1260' AND CODELIST_ID = (SELECT id FROM codelist WHERE CODELIST_KEY = '10075')), 1);</v>
      </c>
      <c r="J118" t="str">
        <v>INSERT INTO public.codelist_item (item_code, uieditable, valid_from, valid_to, codelist_id) VALUES('DKW1260', false, to_timestamp('2020-01-01 00:00:00', 'YYYY-MM-DD HH24:MI:SS'), null, (SELECT id FROM codelist WHERE CODELIST_KEY = '10040')) ON CONFLICT (codelist_id, item_code) DO UPDATE SET valid_from=EXCLUDED.valid_from, valid_to=EXCLUDED.valid_to;</v>
      </c>
      <c r="K118" t="str">
        <v>INSERT INTO PUBLIC.CODELIST_ITEM_LABEL (DESCRIPTION, VALID_FROM, VALID_TO, ITEM_ID, LANGUAGE_ID) VALUES('Hvis Kode for Supplerende oplysninger (12 02 008 000) = 00100, så skal Tekst for Supplerende oplysninger (12 02 009 000) være udfyldt', TO_TIMESTAMP('2020-01-01 00:00:00', 'YYYY-MM-DD HH24:MI:SS'), null, (SELECT id FROM CODELIST_ITEM CI WHERE ITEM_CODE = 'DKW1260' AND CODELIST_ID = (SELECT id FROM codelist WHERE CODELIST_KEY = '10040')), 3);</v>
      </c>
      <c r="L118" t="str">
        <v>INSERT INTO PUBLIC.CODELIST_ITEM_LABEL (DESCRIPTION, VALID_FROM, VALID_TO, ITEM_ID, LANGUAGE_ID) VALUES('If Additional information code (12 02 008 000) = 00100, then Additional information Text (12 02 009 000) must be filled in', TO_TIMESTAMP('2020-01-01 00:00:00', 'YYYY-MM-DD HH24:MI:SS'), null, (SELECT id FROM CODELIST_ITEM CI WHERE ITEM_CODE = 'DKW1260' AND CODELIST_ID = (SELECT id FROM codelist WHERE CODELIST_KEY = '10040')), 1);</v>
      </c>
      <c r="N118" s="10" t="str">
        <v>/*INSERT INTO public.codelist_items (itemcode, valid_from, valid_to, codelist_id, extensions_id) VALUES('DK1260', to_timestamp('2020-01-01 00:00:00', 'YYYY-MM-DD HH24:MI:SS'), null, (SELECT id FROM codelists WHERE CODELISTKEY = '10249'), null) ON CONFLICT (codelist_id, itemcode) DO UPDATE SET valid_from=EXCLUDED.valid_from, valid_to=EXCLUDED.valid_to;*/</v>
      </c>
      <c r="O118" s="10" t="str">
        <v>/*INSERT INTO PUBLIC.labels_codelist_items (DESCRIPTION, langcode, VALID_FROM, VALID_TO, ITEM_ID) VALUES('Hvis Kode for Supplerende oplysninger (12 02 008 000) = 00100, så skal Tekst for Supplerende oplysninger (12 02 009 000) være udfyldt', 'DA',TO_TIMESTAMP('2020-01-01 00:00:00', 'YYYY-MM-DD HH24:MI:SS'), null, (SELECT id FROM codelist_items CI WHERE ITEMCODE = 'DK1260' AND CODELIST_ID = (SELECT id FROM codelists WHERE CODELISTKEY = '10249'))) ON CONFLICT (item_id, langcode, valid_to) DO UPDATE SET valid_from=EXCLUDED.valid_from, description=EXCLUDED.description;*/</v>
      </c>
      <c r="P118" s="10" t="str">
        <v>/*INSERT INTO PUBLIC.labels_codelist_items (DESCRIPTION, langcode, VALID_FROM, VALID_TO, ITEM_ID) VALUES('If Additional information code (12 02 008 000) = 00100, then Additional information Text (12 02 009 000) must be filled in', 'EN',TO_TIMESTAMP('2020-01-01 00:00:00', 'YYYY-MM-DD HH24:MI:SS'), null, (SELECT id FROM codelist_items CI WHERE ITEMCODE = 'DK1260' AND CODELIST_ID = (SELECT id FROM codelists WHERE CODELISTKEY = '10249'))) ON CONFLICT (item_id, langcode, valid_to) DO UPDATE SET valid_from=EXCLUDED.valid_from, description=EXCLUDED.description;*/</v>
      </c>
      <c r="Q118" s="10" t="str">
        <v>INSERT INTO public.codelist_items (itemcode, valid_from, valid_to, codelist_id, extensions_id) VALUES('DKW1260', to_timestamp('2020-01-01 00:00:00', 'YYYY-MM-DD HH24:MI:SS'), null, (SELECT id FROM codelists WHERE CODELISTKEY = '10249'), null) ON CONFLICT (codelist_id, itemcode) DO UPDATE SET valid_from=EXCLUDED.valid_from, valid_to=EXCLUDED.valid_to;</v>
      </c>
      <c r="R118" s="10" t="str">
        <v>INSERT INTO PUBLIC.labels_codelist_items (DESCRIPTION, langcode, VALID_FROM, VALID_TO, ITEM_ID) VALUES('Hvis Kode for Supplerende oplysninger (12 02 008 000) = 00100, så skal Tekst for Supplerende oplysninger (12 02 009 000) være udfyldt', 'DA',TO_TIMESTAMP('2020-01-01 00:00:00', 'YYYY-MM-DD HH24:MI:SS'), null, (SELECT id FROM codelist_items CI WHERE ITEMCODE = 'DKW1260' AND CODELIST_ID = (SELECT id FROM codelists WHERE CODELISTKEY = '10249'))) ON CONFLICT (item_id, langcode, valid_to) DO UPDATE SET valid_from=EXCLUDED.valid_from, description=EXCLUDED.description;</v>
      </c>
      <c r="S118" s="10" t="str">
        <v>INSERT INTO PUBLIC.labels_codelist_items (DESCRIPTION, langcode, VALID_FROM, VALID_TO, ITEM_ID) VALUES('If Additional information code (12 02 008 000) = 00100, then Additional information Text (12 02 009 000) must be filled in', 'EN',TO_TIMESTAMP('2020-01-01 00:00:00', 'YYYY-MM-DD HH24:MI:SS'), null, (SELECT id FROM codelist_items CI WHERE ITEMCODE = 'DKW1260' AND CODELIST_ID = (SELECT id FROM codelists WHERE CODELISTKEY = '10249'))) ON CONFLICT (item_id, langcode, valid_to) DO UPDATE SET valid_from=EXCLUDED.valid_from, description=EXCLUDED.description;</v>
      </c>
    </row>
    <row r="119" spans="1:19" ht="409.5" x14ac:dyDescent="0.25">
      <c r="A119" t="str">
        <v>/*INSERT INTO public.codelist_item (item_code, uieditable, valid_from, valid_to, codelist_id) VALUES('DK1270', false, to_timestamp('2020-01-01 00:00:00', 'YYYY-MM-DD HH24:MI:SS'), null, (SELECT id FROM codelist WHERE CODELIST_KEY = '')) ON CONFLICT (codelist_id, item_code) DO UPDATE SET valid_from=EXCLUDED.valid_from, valid_to=EXCLUDED.valid_to;*/</v>
      </c>
      <c r="C119" t="str">
        <v>/*INSERT INTO PUBLIC.CODELIST_ITEM_LABEL (DESCRIPTION, VALID_FROM, VALID_TO, ITEM_ID, LANGUAGE_ID) VALUES('If Additional fiscal references Role (13 16 031 000) = FR5, then Commodity code – Combined Nomenclature code (18 09 057 000) must not begin with 99', TO_TIMESTAMP('2020-01-01 00:00:00', 'YYYY-MM-DD HH24:MI:SS'), null, (SELECT id FROM CODELIST_ITEM CI WHERE ITEM_CODE = 'DK1270' AND CODELIST_ID = (SELECT id FROM codelist WHERE CODELIST_KEY = '')), 1);*/</v>
      </c>
      <c r="D119" t="str">
        <v>/*INSERT INTO public.codelist_item (item_code, uieditable, valid_from, valid_to, codelist_id) VALUES('DK1270', false, to_timestamp('2020-01-01 00:00:00', 'YYYY-MM-DD HH24:MI:SS'), null, (SELECT id FROM codelist WHERE CODELIST_KEY = '10040')) ON CONFLICT (codelist_id, item_code) DO UPDATE SET valid_from=EXCLUDED.valid_from, valid_to=EXCLUDED.valid_to;*/</v>
      </c>
      <c r="E119" t="str">
        <v>/*INSERT INTO PUBLIC.CODELIST_ITEM_LABEL (DESCRIPTION, VALID_FROM, VALID_TO, ITEM_ID, LANGUAGE_ID) VALUES('Hvis Rolle for Supplerende skattereference (13 16 031 000) = FR5, så må Varekode - Kode i den kombinerede nomenklatur (18 09 057 000) ikke starte med 99', TO_TIMESTAMP('2020-01-01 00:00:00', 'YYYY-MM-DD HH24:MI:SS'), null, (SELECT id FROM CODELIST_ITEM CI WHERE ITEM_CODE = 'DK1270' AND CODELIST_ID = (SELECT id FROM codelist WHERE CODELIST_KEY = '10040')), 3);*/</v>
      </c>
      <c r="F119" t="str">
        <v>/*INSERT INTO PUBLIC.CODELIST_ITEM_LABEL (DESCRIPTION, VALID_FROM, VALID_TO, ITEM_ID, LANGUAGE_ID) VALUES('If Additional fiscal references Role (13 16 031 000) = FR5, then Commodity code – Combined Nomenclature code (18 09 057 000) must not begin with 99', TO_TIMESTAMP('2020-01-01 00:00:00', 'YYYY-MM-DD HH24:MI:SS'), null, (SELECT id FROM CODELIST_ITEM CI WHERE ITEM_CODE = 'DK1270' AND CODELIST_ID = (SELECT id FROM codelist WHERE CODELIST_KEY = '10040')), 1);*/</v>
      </c>
      <c r="G119" t="str">
        <v>INSERT INTO public.codelist_item (item_code, uieditable, valid_from, valid_to, codelist_id) VALUES('DKW1270', false, to_timestamp('2020-01-01 00:00:00', 'YYYY-MM-DD HH24:MI:SS'), null, (SELECT id FROM codelist WHERE CODELIST_KEY = '10075')) ON CONFLICT (codelist_id, item_code) DO UPDATE SET valid_from=EXCLUDED.valid_from, valid_to=EXCLUDED.valid_to;</v>
      </c>
      <c r="H119" t="str">
        <v>INSERT INTO PUBLIC.CODELIST_ITEM_LABEL (DESCRIPTION, VALID_FROM, VALID_TO, ITEM_ID, LANGUAGE_ID) VALUES('Hvis Rolle for Supplerende skattereference (13 16 031 000) = FR5, så må Varekode - Kode i den kombinerede nomenklatur (18 09 057 000) ikke starte med 99', TO_TIMESTAMP('2020-01-01 00:00:00', 'YYYY-MM-DD HH24:MI:SS'), null, (SELECT id FROM CODELIST_ITEM CI WHERE ITEM_CODE = 'DKW1270' AND CODELIST_ID = (SELECT id FROM codelist WHERE CODELIST_KEY = '10075')), 3);</v>
      </c>
      <c r="I119" t="str">
        <v>INSERT INTO PUBLIC.CODELIST_ITEM_LABEL (DESCRIPTION, VALID_FROM, VALID_TO, ITEM_ID, LANGUAGE_ID) VALUES('If Additional fiscal references Role (13 16 031 000) = FR5, then Commodity code – Combined Nomenclature code (18 09 057 000) must not begin with 99', TO_TIMESTAMP('2020-01-01 00:00:00', 'YYYY-MM-DD HH24:MI:SS'), null, (SELECT id FROM CODELIST_ITEM CI WHERE ITEM_CODE = 'DKW1270' AND CODELIST_ID = (SELECT id FROM codelist WHERE CODELIST_KEY = '10075')), 1);</v>
      </c>
      <c r="J119" t="str">
        <v>INSERT INTO public.codelist_item (item_code, uieditable, valid_from, valid_to, codelist_id) VALUES('DKW1270', false, to_timestamp('2020-01-01 00:00:00', 'YYYY-MM-DD HH24:MI:SS'), null, (SELECT id FROM codelist WHERE CODELIST_KEY = '10040')) ON CONFLICT (codelist_id, item_code) DO UPDATE SET valid_from=EXCLUDED.valid_from, valid_to=EXCLUDED.valid_to;</v>
      </c>
      <c r="K119" t="str">
        <v>INSERT INTO PUBLIC.CODELIST_ITEM_LABEL (DESCRIPTION, VALID_FROM, VALID_TO, ITEM_ID, LANGUAGE_ID) VALUES('Hvis Rolle for Supplerende skattereference (13 16 031 000) = FR5, så må Varekode - Kode i den kombinerede nomenklatur (18 09 057 000) ikke starte med 99', TO_TIMESTAMP('2020-01-01 00:00:00', 'YYYY-MM-DD HH24:MI:SS'), null, (SELECT id FROM CODELIST_ITEM CI WHERE ITEM_CODE = 'DKW1270' AND CODELIST_ID = (SELECT id FROM codelist WHERE CODELIST_KEY = '10040')), 3);</v>
      </c>
      <c r="L119" t="str">
        <v>INSERT INTO PUBLIC.CODELIST_ITEM_LABEL (DESCRIPTION, VALID_FROM, VALID_TO, ITEM_ID, LANGUAGE_ID) VALUES('If Additional fiscal references Role (13 16 031 000) = FR5, then Commodity code – Combined Nomenclature code (18 09 057 000) must not begin with 99', TO_TIMESTAMP('2020-01-01 00:00:00', 'YYYY-MM-DD HH24:MI:SS'), null, (SELECT id FROM CODELIST_ITEM CI WHERE ITEM_CODE = 'DKW1270' AND CODELIST_ID = (SELECT id FROM codelist WHERE CODELIST_KEY = '10040')), 1);</v>
      </c>
      <c r="N119" s="10" t="str">
        <v>/*INSERT INTO public.codelist_items (itemcode, valid_from, valid_to, codelist_id, extensions_id) VALUES('DK1270', to_timestamp('2020-01-01 00:00:00', 'YYYY-MM-DD HH24:MI:SS'), null, (SELECT id FROM codelists WHERE CODELISTKEY = '10249'), null) ON CONFLICT (codelist_id, itemcode) DO UPDATE SET valid_from=EXCLUDED.valid_from, valid_to=EXCLUDED.valid_to;*/</v>
      </c>
      <c r="O119" s="10" t="str">
        <v>/*INSERT INTO PUBLIC.labels_codelist_items (DESCRIPTION, langcode, VALID_FROM, VALID_TO, ITEM_ID) VALUES('Hvis Rolle for Supplerende skattereference (13 16 031 000) = FR5, så må Varekode - Kode i den kombinerede nomenklatur (18 09 057 000) ikke starte med 99', 'DA',TO_TIMESTAMP('2020-01-01 00:00:00', 'YYYY-MM-DD HH24:MI:SS'), null, (SELECT id FROM codelist_items CI WHERE ITEMCODE = 'DK1270' AND CODELIST_ID = (SELECT id FROM codelists WHERE CODELISTKEY = '10249'))) ON CONFLICT (item_id, langcode, valid_to) DO UPDATE SET valid_from=EXCLUDED.valid_from, description=EXCLUDED.description;*/</v>
      </c>
      <c r="P119" s="10" t="str">
        <v>/*INSERT INTO PUBLIC.labels_codelist_items (DESCRIPTION, langcode, VALID_FROM, VALID_TO, ITEM_ID) VALUES('If Additional fiscal references Role (13 16 031 000) = FR5, then Commodity code – Combined Nomenclature code (18 09 057 000) must not begin with 99', 'EN',TO_TIMESTAMP('2020-01-01 00:00:00', 'YYYY-MM-DD HH24:MI:SS'), null, (SELECT id FROM codelist_items CI WHERE ITEMCODE = 'DK1270' AND CODELIST_ID = (SELECT id FROM codelists WHERE CODELISTKEY = '10249'))) ON CONFLICT (item_id, langcode, valid_to) DO UPDATE SET valid_from=EXCLUDED.valid_from, description=EXCLUDED.description;*/</v>
      </c>
      <c r="Q119" s="10" t="str">
        <v>INSERT INTO public.codelist_items (itemcode, valid_from, valid_to, codelist_id, extensions_id) VALUES('DKW1270', to_timestamp('2020-01-01 00:00:00', 'YYYY-MM-DD HH24:MI:SS'), null, (SELECT id FROM codelists WHERE CODELISTKEY = '10249'), null) ON CONFLICT (codelist_id, itemcode) DO UPDATE SET valid_from=EXCLUDED.valid_from, valid_to=EXCLUDED.valid_to;</v>
      </c>
      <c r="R119" s="10" t="str">
        <v>INSERT INTO PUBLIC.labels_codelist_items (DESCRIPTION, langcode, VALID_FROM, VALID_TO, ITEM_ID) VALUES('Hvis Rolle for Supplerende skattereference (13 16 031 000) = FR5, så må Varekode - Kode i den kombinerede nomenklatur (18 09 057 000) ikke starte med 99', 'DA',TO_TIMESTAMP('2020-01-01 00:00:00', 'YYYY-MM-DD HH24:MI:SS'), null, (SELECT id FROM codelist_items CI WHERE ITEMCODE = 'DKW1270' AND CODELIST_ID = (SELECT id FROM codelists WHERE CODELISTKEY = '10249'))) ON CONFLICT (item_id, langcode, valid_to) DO UPDATE SET valid_from=EXCLUDED.valid_from, description=EXCLUDED.description;</v>
      </c>
      <c r="S119" s="10" t="str">
        <v>INSERT INTO PUBLIC.labels_codelist_items (DESCRIPTION, langcode, VALID_FROM, VALID_TO, ITEM_ID) VALUES('If Additional fiscal references Role (13 16 031 000) = FR5, then Commodity code – Combined Nomenclature code (18 09 057 000) must not begin with 99', 'EN',TO_TIMESTAMP('2020-01-01 00:00:00', 'YYYY-MM-DD HH24:MI:SS'), null, (SELECT id FROM codelist_items CI WHERE ITEMCODE = 'DKW1270' AND CODELIST_ID = (SELECT id FROM codelists WHERE CODELISTKEY = '10249'))) ON CONFLICT (item_id, langcode, valid_to) DO UPDATE SET valid_from=EXCLUDED.valid_from, description=EXCLUDED.description;</v>
      </c>
    </row>
    <row r="120" spans="1:19" ht="409.5" x14ac:dyDescent="0.25">
      <c r="A120" t="str">
        <v>/*INSERT INTO public.codelist_item (item_code, uieditable, valid_from, valid_to, codelist_id) VALUES('DK1269', false, to_timestamp('2020-01-01 00:00:00', 'YYYY-MM-DD HH24:MI:SS'), null, (SELECT id FROM codelist WHERE CODELIST_KEY = '')) ON CONFLICT (codelist_id, item_code) DO UPDATE SET valid_from=EXCLUDED.valid_from, valid_to=EXCLUDED.valid_to;*/</v>
      </c>
      <c r="C120" t="str">
        <v>/*INSERT INTO PUBLIC.CODELIST_ITEM_LABEL (DESCRIPTION, VALID_FROM, VALID_TO, ITEM_ID, LANGUAGE_ID) VALUES('If Additional fiscal references Role (13 16 031 000) = FR2, then Vat ID (13 16 034 000) must not begin with DK', TO_TIMESTAMP('2020-01-01 00:00:00', 'YYYY-MM-DD HH24:MI:SS'), null, (SELECT id FROM CODELIST_ITEM CI WHERE ITEM_CODE = 'DK1269' AND CODELIST_ID = (SELECT id FROM codelist WHERE CODELIST_KEY = '')), 1);*/</v>
      </c>
      <c r="D120" t="str">
        <v>/*INSERT INTO public.codelist_item (item_code, uieditable, valid_from, valid_to, codelist_id) VALUES('DK1269', false, to_timestamp('2020-01-01 00:00:00', 'YYYY-MM-DD HH24:MI:SS'), null, (SELECT id FROM codelist WHERE CODELIST_KEY = '10040')) ON CONFLICT (codelist_id, item_code) DO UPDATE SET valid_from=EXCLUDED.valid_from, valid_to=EXCLUDED.valid_to;*/</v>
      </c>
      <c r="E120" t="str">
        <v>/*INSERT INTO PUBLIC.CODELIST_ITEM_LABEL (DESCRIPTION, VALID_FROM, VALID_TO, ITEM_ID, LANGUAGE_ID) VALUES('Hvis Rolle for Supplerende skattereference  (13 16 031 000) = FR2, så må Momsidentifikationsnummer (13 16 034 000) ikke starte med DK', TO_TIMESTAMP('2020-01-01 00:00:00', 'YYYY-MM-DD HH24:MI:SS'), null, (SELECT id FROM CODELIST_ITEM CI WHERE ITEM_CODE = 'DK1269' AND CODELIST_ID = (SELECT id FROM codelist WHERE CODELIST_KEY = '10040')), 3);*/</v>
      </c>
      <c r="F120" t="str">
        <v>/*INSERT INTO PUBLIC.CODELIST_ITEM_LABEL (DESCRIPTION, VALID_FROM, VALID_TO, ITEM_ID, LANGUAGE_ID) VALUES('If Additional fiscal references Role (13 16 031 000) = FR2, then Vat ID (13 16 034 000) must not begin with DK', TO_TIMESTAMP('2020-01-01 00:00:00', 'YYYY-MM-DD HH24:MI:SS'), null, (SELECT id FROM CODELIST_ITEM CI WHERE ITEM_CODE = 'DK1269' AND CODELIST_ID = (SELECT id FROM codelist WHERE CODELIST_KEY = '10040')), 1);*/</v>
      </c>
      <c r="G120" t="str">
        <v>INSERT INTO public.codelist_item (item_code, uieditable, valid_from, valid_to, codelist_id) VALUES('DKW1269', false, to_timestamp('2020-01-01 00:00:00', 'YYYY-MM-DD HH24:MI:SS'), null, (SELECT id FROM codelist WHERE CODELIST_KEY = '10075')) ON CONFLICT (codelist_id, item_code) DO UPDATE SET valid_from=EXCLUDED.valid_from, valid_to=EXCLUDED.valid_to;</v>
      </c>
      <c r="H120" t="str">
        <v>INSERT INTO PUBLIC.CODELIST_ITEM_LABEL (DESCRIPTION, VALID_FROM, VALID_TO, ITEM_ID, LANGUAGE_ID) VALUES('Hvis Rolle for Supplerende skattereference  (13 16 031 000) = FR2, så må Momsidentifikationsnummer (13 16 034 000) ikke starte med DK', TO_TIMESTAMP('2020-01-01 00:00:00', 'YYYY-MM-DD HH24:MI:SS'), null, (SELECT id FROM CODELIST_ITEM CI WHERE ITEM_CODE = 'DKW1269' AND CODELIST_ID = (SELECT id FROM codelist WHERE CODELIST_KEY = '10075')), 3);</v>
      </c>
      <c r="I120" t="str">
        <v>INSERT INTO PUBLIC.CODELIST_ITEM_LABEL (DESCRIPTION, VALID_FROM, VALID_TO, ITEM_ID, LANGUAGE_ID) VALUES('If Additional fiscal references Role (13 16 031 000) = FR2, then Vat ID (13 16 034 000) must not begin with DK', TO_TIMESTAMP('2020-01-01 00:00:00', 'YYYY-MM-DD HH24:MI:SS'), null, (SELECT id FROM CODELIST_ITEM CI WHERE ITEM_CODE = 'DKW1269' AND CODELIST_ID = (SELECT id FROM codelist WHERE CODELIST_KEY = '10075')), 1);</v>
      </c>
      <c r="J120" t="str">
        <v>INSERT INTO public.codelist_item (item_code, uieditable, valid_from, valid_to, codelist_id) VALUES('DKW1269', false, to_timestamp('2020-01-01 00:00:00', 'YYYY-MM-DD HH24:MI:SS'), null, (SELECT id FROM codelist WHERE CODELIST_KEY = '10040')) ON CONFLICT (codelist_id, item_code) DO UPDATE SET valid_from=EXCLUDED.valid_from, valid_to=EXCLUDED.valid_to;</v>
      </c>
      <c r="K120" t="str">
        <v>INSERT INTO PUBLIC.CODELIST_ITEM_LABEL (DESCRIPTION, VALID_FROM, VALID_TO, ITEM_ID, LANGUAGE_ID) VALUES('Hvis Rolle for Supplerende skattereference  (13 16 031 000) = FR2, så må Momsidentifikationsnummer (13 16 034 000) ikke starte med DK', TO_TIMESTAMP('2020-01-01 00:00:00', 'YYYY-MM-DD HH24:MI:SS'), null, (SELECT id FROM CODELIST_ITEM CI WHERE ITEM_CODE = 'DKW1269' AND CODELIST_ID = (SELECT id FROM codelist WHERE CODELIST_KEY = '10040')), 3);</v>
      </c>
      <c r="L120" t="str">
        <v>INSERT INTO PUBLIC.CODELIST_ITEM_LABEL (DESCRIPTION, VALID_FROM, VALID_TO, ITEM_ID, LANGUAGE_ID) VALUES('If Additional fiscal references Role (13 16 031 000) = FR2, then Vat ID (13 16 034 000) must not begin with DK', TO_TIMESTAMP('2020-01-01 00:00:00', 'YYYY-MM-DD HH24:MI:SS'), null, (SELECT id FROM CODELIST_ITEM CI WHERE ITEM_CODE = 'DKW1269' AND CODELIST_ID = (SELECT id FROM codelist WHERE CODELIST_KEY = '10040')), 1);</v>
      </c>
      <c r="N120" s="10" t="str">
        <v>/*INSERT INTO public.codelist_items (itemcode, valid_from, valid_to, codelist_id, extensions_id) VALUES('DK1269', to_timestamp('2020-01-01 00:00:00', 'YYYY-MM-DD HH24:MI:SS'), null, (SELECT id FROM codelists WHERE CODELISTKEY = '10249'), null) ON CONFLICT (codelist_id, itemcode) DO UPDATE SET valid_from=EXCLUDED.valid_from, valid_to=EXCLUDED.valid_to;*/</v>
      </c>
      <c r="O120" s="10" t="str">
        <v>/*INSERT INTO PUBLIC.labels_codelist_items (DESCRIPTION, langcode, VALID_FROM, VALID_TO, ITEM_ID) VALUES('Hvis Rolle for Supplerende skattereference  (13 16 031 000) = FR2, så må Momsidentifikationsnummer (13 16 034 000) ikke starte med DK', 'DA',TO_TIMESTAMP('2020-01-01 00:00:00', 'YYYY-MM-DD HH24:MI:SS'), null, (SELECT id FROM codelist_items CI WHERE ITEMCODE = 'DK1269' AND CODELIST_ID = (SELECT id FROM codelists WHERE CODELISTKEY = '10249'))) ON CONFLICT (item_id, langcode, valid_to) DO UPDATE SET valid_from=EXCLUDED.valid_from, description=EXCLUDED.description;*/</v>
      </c>
      <c r="P120" s="10" t="str">
        <v>/*INSERT INTO PUBLIC.labels_codelist_items (DESCRIPTION, langcode, VALID_FROM, VALID_TO, ITEM_ID) VALUES('If Additional fiscal references Role (13 16 031 000) = FR2, then Vat ID (13 16 034 000) must not begin with DK', 'EN',TO_TIMESTAMP('2020-01-01 00:00:00', 'YYYY-MM-DD HH24:MI:SS'), null, (SELECT id FROM codelist_items CI WHERE ITEMCODE = 'DK1269' AND CODELIST_ID = (SELECT id FROM codelists WHERE CODELISTKEY = '10249'))) ON CONFLICT (item_id, langcode, valid_to) DO UPDATE SET valid_from=EXCLUDED.valid_from, description=EXCLUDED.description;*/</v>
      </c>
      <c r="Q120" s="10" t="str">
        <v>INSERT INTO public.codelist_items (itemcode, valid_from, valid_to, codelist_id, extensions_id) VALUES('DKW1269', to_timestamp('2020-01-01 00:00:00', 'YYYY-MM-DD HH24:MI:SS'), null, (SELECT id FROM codelists WHERE CODELISTKEY = '10249'), null) ON CONFLICT (codelist_id, itemcode) DO UPDATE SET valid_from=EXCLUDED.valid_from, valid_to=EXCLUDED.valid_to;</v>
      </c>
      <c r="R120" s="10" t="str">
        <v>INSERT INTO PUBLIC.labels_codelist_items (DESCRIPTION, langcode, VALID_FROM, VALID_TO, ITEM_ID) VALUES('Hvis Rolle for Supplerende skattereference  (13 16 031 000) = FR2, så må Momsidentifikationsnummer (13 16 034 000) ikke starte med DK', 'DA',TO_TIMESTAMP('2020-01-01 00:00:00', 'YYYY-MM-DD HH24:MI:SS'), null, (SELECT id FROM codelist_items CI WHERE ITEMCODE = 'DKW1269' AND CODELIST_ID = (SELECT id FROM codelists WHERE CODELISTKEY = '10249'))) ON CONFLICT (item_id, langcode, valid_to) DO UPDATE SET valid_from=EXCLUDED.valid_from, description=EXCLUDED.description;</v>
      </c>
      <c r="S120" s="10" t="str">
        <v>INSERT INTO PUBLIC.labels_codelist_items (DESCRIPTION, langcode, VALID_FROM, VALID_TO, ITEM_ID) VALUES('If Additional fiscal references Role (13 16 031 000) = FR2, then Vat ID (13 16 034 000) must not begin with DK', 'EN',TO_TIMESTAMP('2020-01-01 00:00:00', 'YYYY-MM-DD HH24:MI:SS'), null, (SELECT id FROM codelist_items CI WHERE ITEMCODE = 'DKW1269' AND CODELIST_ID = (SELECT id FROM codelists WHERE CODELISTKEY = '10249'))) ON CONFLICT (item_id, langcode, valid_to) DO UPDATE SET valid_from=EXCLUDED.valid_from, description=EXCLUDED.description;</v>
      </c>
    </row>
    <row r="121" spans="1:19" ht="409.5" x14ac:dyDescent="0.25">
      <c r="A121" t="str">
        <v>/*INSERT INTO public.codelist_item (item_code, uieditable, valid_from, valid_to, codelist_id) VALUES('DK1267', false, to_timestamp('2020-01-01 00:00:00', 'YYYY-MM-DD HH24:MI:SS'), null, (SELECT id FROM codelist WHERE CODELIST_KEY = '')) ON CONFLICT (codelist_id, item_code) DO UPDATE SET valid_from=EXCLUDED.valid_from, valid_to=EXCLUDED.valid_to;*/</v>
      </c>
      <c r="C121" t="str">
        <v>/*INSERT INTO PUBLIC.CODELIST_ITEM_LABEL (DESCRIPTION, VALID_FROM, VALID_TO, ITEM_ID, LANGUAGE_ID) VALUES('If Additional fiscal reference (13 16 031 000) = FR5, then Additional procedure (11 10 000 000) must only be C07 and F48', TO_TIMESTAMP('2020-01-01 00:00:00', 'YYYY-MM-DD HH24:MI:SS'), null, (SELECT id FROM CODELIST_ITEM CI WHERE ITEM_CODE = 'DK1267' AND CODELIST_ID = (SELECT id FROM codelist WHERE CODELIST_KEY = '')), 1);*/</v>
      </c>
      <c r="D121" t="str">
        <v>/*INSERT INTO public.codelist_item (item_code, uieditable, valid_from, valid_to, codelist_id) VALUES('DK1267', false, to_timestamp('2020-01-01 00:00:00', 'YYYY-MM-DD HH24:MI:SS'), null, (SELECT id FROM codelist WHERE CODELIST_KEY = '10040')) ON CONFLICT (codelist_id, item_code) DO UPDATE SET valid_from=EXCLUDED.valid_from, valid_to=EXCLUDED.valid_to;*/</v>
      </c>
      <c r="E121" t="str">
        <v>/*INSERT INTO PUBLIC.CODELIST_ITEM_LABEL (DESCRIPTION, VALID_FROM, VALID_TO, ITEM_ID, LANGUAGE_ID) VALUES('Hvis Rolle for Supplerende skattereference (13 16 031 000) = FR5, så må Supplerende procedure (11 10 000 000) kun angives som enten C07 eller F48', TO_TIMESTAMP('2020-01-01 00:00:00', 'YYYY-MM-DD HH24:MI:SS'), null, (SELECT id FROM CODELIST_ITEM CI WHERE ITEM_CODE = 'DK1267' AND CODELIST_ID = (SELECT id FROM codelist WHERE CODELIST_KEY = '10040')), 3);*/</v>
      </c>
      <c r="F121" t="str">
        <v>/*INSERT INTO PUBLIC.CODELIST_ITEM_LABEL (DESCRIPTION, VALID_FROM, VALID_TO, ITEM_ID, LANGUAGE_ID) VALUES('If Additional fiscal reference (13 16 031 000) = FR5, then Additional procedure (11 10 000 000) must only be C07 and F48', TO_TIMESTAMP('2020-01-01 00:00:00', 'YYYY-MM-DD HH24:MI:SS'), null, (SELECT id FROM CODELIST_ITEM CI WHERE ITEM_CODE = 'DK1267' AND CODELIST_ID = (SELECT id FROM codelist WHERE CODELIST_KEY = '10040')), 1);*/</v>
      </c>
      <c r="G121" t="str">
        <v>INSERT INTO public.codelist_item (item_code, uieditable, valid_from, valid_to, codelist_id) VALUES('DKW1267', false, to_timestamp('2020-01-01 00:00:00', 'YYYY-MM-DD HH24:MI:SS'), null, (SELECT id FROM codelist WHERE CODELIST_KEY = '10075')) ON CONFLICT (codelist_id, item_code) DO UPDATE SET valid_from=EXCLUDED.valid_from, valid_to=EXCLUDED.valid_to;</v>
      </c>
      <c r="H121" t="str">
        <v>INSERT INTO PUBLIC.CODELIST_ITEM_LABEL (DESCRIPTION, VALID_FROM, VALID_TO, ITEM_ID, LANGUAGE_ID) VALUES('Hvis Rolle for Supplerende skattereference (13 16 031 000) = FR5, så må Supplerende procedure (11 10 000 000) kun angives som enten C07 eller F48', TO_TIMESTAMP('2020-01-01 00:00:00', 'YYYY-MM-DD HH24:MI:SS'), null, (SELECT id FROM CODELIST_ITEM CI WHERE ITEM_CODE = 'DKW1267' AND CODELIST_ID = (SELECT id FROM codelist WHERE CODELIST_KEY = '10075')), 3);</v>
      </c>
      <c r="I121" t="str">
        <v>INSERT INTO PUBLIC.CODELIST_ITEM_LABEL (DESCRIPTION, VALID_FROM, VALID_TO, ITEM_ID, LANGUAGE_ID) VALUES('If Additional fiscal reference (13 16 031 000) = FR5, then Additional procedure (11 10 000 000) must only be C07 and F48', TO_TIMESTAMP('2020-01-01 00:00:00', 'YYYY-MM-DD HH24:MI:SS'), null, (SELECT id FROM CODELIST_ITEM CI WHERE ITEM_CODE = 'DKW1267' AND CODELIST_ID = (SELECT id FROM codelist WHERE CODELIST_KEY = '10075')), 1);</v>
      </c>
      <c r="J121" t="str">
        <v>INSERT INTO public.codelist_item (item_code, uieditable, valid_from, valid_to, codelist_id) VALUES('DKW1267', false, to_timestamp('2020-01-01 00:00:00', 'YYYY-MM-DD HH24:MI:SS'), null, (SELECT id FROM codelist WHERE CODELIST_KEY = '10040')) ON CONFLICT (codelist_id, item_code) DO UPDATE SET valid_from=EXCLUDED.valid_from, valid_to=EXCLUDED.valid_to;</v>
      </c>
      <c r="K121" t="str">
        <v>INSERT INTO PUBLIC.CODELIST_ITEM_LABEL (DESCRIPTION, VALID_FROM, VALID_TO, ITEM_ID, LANGUAGE_ID) VALUES('Hvis Rolle for Supplerende skattereference (13 16 031 000) = FR5, så må Supplerende procedure (11 10 000 000) kun angives som enten C07 eller F48', TO_TIMESTAMP('2020-01-01 00:00:00', 'YYYY-MM-DD HH24:MI:SS'), null, (SELECT id FROM CODELIST_ITEM CI WHERE ITEM_CODE = 'DKW1267' AND CODELIST_ID = (SELECT id FROM codelist WHERE CODELIST_KEY = '10040')), 3);</v>
      </c>
      <c r="L121" t="str">
        <v>INSERT INTO PUBLIC.CODELIST_ITEM_LABEL (DESCRIPTION, VALID_FROM, VALID_TO, ITEM_ID, LANGUAGE_ID) VALUES('If Additional fiscal reference (13 16 031 000) = FR5, then Additional procedure (11 10 000 000) must only be C07 and F48', TO_TIMESTAMP('2020-01-01 00:00:00', 'YYYY-MM-DD HH24:MI:SS'), null, (SELECT id FROM CODELIST_ITEM CI WHERE ITEM_CODE = 'DKW1267' AND CODELIST_ID = (SELECT id FROM codelist WHERE CODELIST_KEY = '10040')), 1);</v>
      </c>
      <c r="N121" s="10" t="str">
        <v>/*INSERT INTO public.codelist_items (itemcode, valid_from, valid_to, codelist_id, extensions_id) VALUES('DK1267', to_timestamp('2020-01-01 00:00:00', 'YYYY-MM-DD HH24:MI:SS'), null, (SELECT id FROM codelists WHERE CODELISTKEY = '10249'), null) ON CONFLICT (codelist_id, itemcode) DO UPDATE SET valid_from=EXCLUDED.valid_from, valid_to=EXCLUDED.valid_to;*/</v>
      </c>
      <c r="O121" s="10" t="str">
        <v>/*INSERT INTO PUBLIC.labels_codelist_items (DESCRIPTION, langcode, VALID_FROM, VALID_TO, ITEM_ID) VALUES('Hvis Rolle for Supplerende skattereference (13 16 031 000) = FR5, så må Supplerende procedure (11 10 000 000) kun angives som enten C07 eller F48', 'DA',TO_TIMESTAMP('2020-01-01 00:00:00', 'YYYY-MM-DD HH24:MI:SS'), null, (SELECT id FROM codelist_items CI WHERE ITEMCODE = 'DK1267' AND CODELIST_ID = (SELECT id FROM codelists WHERE CODELISTKEY = '10249'))) ON CONFLICT (item_id, langcode, valid_to) DO UPDATE SET valid_from=EXCLUDED.valid_from, description=EXCLUDED.description;*/</v>
      </c>
      <c r="P121" s="10" t="str">
        <v>/*INSERT INTO PUBLIC.labels_codelist_items (DESCRIPTION, langcode, VALID_FROM, VALID_TO, ITEM_ID) VALUES('If Additional fiscal reference (13 16 031 000) = FR5, then Additional procedure (11 10 000 000) must only be C07 and F48', 'EN',TO_TIMESTAMP('2020-01-01 00:00:00', 'YYYY-MM-DD HH24:MI:SS'), null, (SELECT id FROM codelist_items CI WHERE ITEMCODE = 'DK1267' AND CODELIST_ID = (SELECT id FROM codelists WHERE CODELISTKEY = '10249'))) ON CONFLICT (item_id, langcode, valid_to) DO UPDATE SET valid_from=EXCLUDED.valid_from, description=EXCLUDED.description;*/</v>
      </c>
      <c r="Q121" s="10" t="str">
        <v>INSERT INTO public.codelist_items (itemcode, valid_from, valid_to, codelist_id, extensions_id) VALUES('DKW1267', to_timestamp('2020-01-01 00:00:00', 'YYYY-MM-DD HH24:MI:SS'), null, (SELECT id FROM codelists WHERE CODELISTKEY = '10249'), null) ON CONFLICT (codelist_id, itemcode) DO UPDATE SET valid_from=EXCLUDED.valid_from, valid_to=EXCLUDED.valid_to;</v>
      </c>
      <c r="R121" s="10" t="str">
        <v>INSERT INTO PUBLIC.labels_codelist_items (DESCRIPTION, langcode, VALID_FROM, VALID_TO, ITEM_ID) VALUES('Hvis Rolle for Supplerende skattereference (13 16 031 000) = FR5, så må Supplerende procedure (11 10 000 000) kun angives som enten C07 eller F48', 'DA',TO_TIMESTAMP('2020-01-01 00:00:00', 'YYYY-MM-DD HH24:MI:SS'), null, (SELECT id FROM codelist_items CI WHERE ITEMCODE = 'DKW1267' AND CODELIST_ID = (SELECT id FROM codelists WHERE CODELISTKEY = '10249'))) ON CONFLICT (item_id, langcode, valid_to) DO UPDATE SET valid_from=EXCLUDED.valid_from, description=EXCLUDED.description;</v>
      </c>
      <c r="S121" s="10" t="str">
        <v>INSERT INTO PUBLIC.labels_codelist_items (DESCRIPTION, langcode, VALID_FROM, VALID_TO, ITEM_ID) VALUES('If Additional fiscal reference (13 16 031 000) = FR5, then Additional procedure (11 10 000 000) must only be C07 and F48', 'EN',TO_TIMESTAMP('2020-01-01 00:00:00', 'YYYY-MM-DD HH24:MI:SS'), null, (SELECT id FROM codelist_items CI WHERE ITEMCODE = 'DKW1267' AND CODELIST_ID = (SELECT id FROM codelists WHERE CODELISTKEY = '10249'))) ON CONFLICT (item_id, langcode, valid_to) DO UPDATE SET valid_from=EXCLUDED.valid_from, description=EXCLUDED.description;</v>
      </c>
    </row>
    <row r="122" spans="1:19" ht="409.5" x14ac:dyDescent="0.25">
      <c r="A122" t="str">
        <v>INSERT INTO public.codelist_item (item_code, uieditable, valid_from, valid_to, codelist_id) VALUES('DK1276', false, to_timestamp('2020-01-01 00:00:00', 'YYYY-MM-DD HH24:MI:SS'), null, (SELECT id FROM codelist WHERE CODELIST_KEY = '10080')) ON CONFLICT (codelist_id, item_code) DO UPDATE SET valid_from=EXCLUDED.valid_from, valid_to=EXCLUDED.valid_to;</v>
      </c>
      <c r="C122" t="str">
        <v>INSERT INTO PUBLIC.CODELIST_ITEM_LABEL (DESCRIPTION, VALID_FROM, VALID_TO, ITEM_ID, LANGUAGE_ID) VALUES('If Additional declaration type (11 02 000 000) = A, then Location of goods (16 15 000 000) must be filled', TO_TIMESTAMP('2020-01-01 00:00:00', 'YYYY-MM-DD HH24:MI:SS'), null, (SELECT id FROM CODELIST_ITEM CI WHERE ITEM_CODE = 'DK1276' AND CODELIST_ID = (SELECT id FROM codelist WHERE CODELIST_KEY = '10080')), 1);</v>
      </c>
      <c r="D122" t="str">
        <v>INSERT INTO public.codelist_item (item_code, uieditable, valid_from, valid_to, codelist_id) VALUES('DK1276', false, to_timestamp('2020-01-01 00:00:00', 'YYYY-MM-DD HH24:MI:SS'), null, (SELECT id FROM codelist WHERE CODELIST_KEY = '10040')) ON CONFLICT (codelist_id, item_code) DO UPDATE SET valid_from=EXCLUDED.valid_from, valid_to=EXCLUDED.valid_to;</v>
      </c>
      <c r="E122" t="str">
        <v>INSERT INTO PUBLIC.CODELIST_ITEM_LABEL (DESCRIPTION, VALID_FROM, VALID_TO, ITEM_ID, LANGUAGE_ID) VALUES('Hvis Supplerende angivelses type (11 02 001 000) = A, så skal Lokalisering af varerne være udfyldt', TO_TIMESTAMP('2020-01-01 00:00:00', 'YYYY-MM-DD HH24:MI:SS'), null, (SELECT id FROM CODELIST_ITEM CI WHERE ITEM_CODE = 'DK1276' AND CODELIST_ID = (SELECT id FROM codelist WHERE CODELIST_KEY = '10040')), 3);</v>
      </c>
      <c r="F122" t="str">
        <v>INSERT INTO PUBLIC.CODELIST_ITEM_LABEL (DESCRIPTION, VALID_FROM, VALID_TO, ITEM_ID, LANGUAGE_ID) VALUES('If Additional declaration type (11 02 000 000) = A, then Location of goods (16 15 000 000) must be filled', TO_TIMESTAMP('2020-01-01 00:00:00', 'YYYY-MM-DD HH24:MI:SS'), null, (SELECT id FROM CODELIST_ITEM CI WHERE ITEM_CODE = 'DK1276' AND CODELIST_ID = (SELECT id FROM codelist WHERE CODELIST_KEY = '10040')), 1);</v>
      </c>
      <c r="G12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22" t="str">
        <v>/*INSERT INTO PUBLIC.CODELIST_ITEM_LABEL (DESCRIPTION, VALID_FROM, VALID_TO, ITEM_ID, LANGUAGE_ID) VALUES('Hvis Supplerende angivelses type (11 02 001 000) = A, så skal Lokalisering af varerne være udfyldt', TO_TIMESTAMP('2020-01-01 00:00:00', 'YYYY-MM-DD HH24:MI:SS'), null, (SELECT id FROM CODELIST_ITEM CI WHERE ITEM_CODE = '' AND CODELIST_ID = (SELECT id FROM codelist WHERE CODELIST_KEY = '')), 3);*/</v>
      </c>
      <c r="I122" t="str">
        <v>/*INSERT INTO PUBLIC.CODELIST_ITEM_LABEL (DESCRIPTION, VALID_FROM, VALID_TO, ITEM_ID, LANGUAGE_ID) VALUES('If Additional declaration type (11 02 000 000) = A, then Location of goods (16 15 000 000) must be filled', TO_TIMESTAMP('2020-01-01 00:00:00', 'YYYY-MM-DD HH24:MI:SS'), null, (SELECT id FROM CODELIST_ITEM CI WHERE ITEM_CODE = '' AND CODELIST_ID = (SELECT id FROM codelist WHERE CODELIST_KEY = '')), 1);*/</v>
      </c>
      <c r="J12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22" t="str">
        <v>/*INSERT INTO PUBLIC.CODELIST_ITEM_LABEL (DESCRIPTION, VALID_FROM, VALID_TO, ITEM_ID, LANGUAGE_ID) VALUES('Hvis Supplerende angivelses type (11 02 001 000) = A, så skal Lokalisering af varerne være udfyldt', TO_TIMESTAMP('2020-01-01 00:00:00', 'YYYY-MM-DD HH24:MI:SS'), null, (SELECT id FROM CODELIST_ITEM CI WHERE ITEM_CODE = '' AND CODELIST_ID = (SELECT id FROM codelist WHERE CODELIST_KEY = '10040')), 3);*/</v>
      </c>
      <c r="L122" t="str">
        <v>/*INSERT INTO PUBLIC.CODELIST_ITEM_LABEL (DESCRIPTION, VALID_FROM, VALID_TO, ITEM_ID, LANGUAGE_ID) VALUES('If Additional declaration type (11 02 000 000) = A, then Location of goods (16 15 000 000) must be filled', TO_TIMESTAMP('2020-01-01 00:00:00', 'YYYY-MM-DD HH24:MI:SS'), null, (SELECT id FROM CODELIST_ITEM CI WHERE ITEM_CODE = '' AND CODELIST_ID = (SELECT id FROM codelist WHERE CODELIST_KEY = '10040')), 1);*/</v>
      </c>
      <c r="N122" s="10" t="str">
        <v>INSERT INTO public.codelist_items (itemcode, valid_from, valid_to, codelist_id, extensions_id) VALUES('DK1276', to_timestamp('2020-01-01 00:00:00', 'YYYY-MM-DD HH24:MI:SS'), null, (SELECT id FROM codelists WHERE CODELISTKEY = '10249'), null) ON CONFLICT (codelist_id, itemcode) DO UPDATE SET valid_from=EXCLUDED.valid_from, valid_to=EXCLUDED.valid_to;</v>
      </c>
      <c r="O122" s="10" t="str">
        <v>INSERT INTO PUBLIC.labels_codelist_items (DESCRIPTION, langcode, VALID_FROM, VALID_TO, ITEM_ID) VALUES('Hvis Supplerende angivelses type (11 02 001 000) = A, så skal Lokalisering af varerne være udfyldt', 'DA',TO_TIMESTAMP('2020-01-01 00:00:00', 'YYYY-MM-DD HH24:MI:SS'), null, (SELECT id FROM codelist_items CI WHERE ITEMCODE = 'DK1276' AND CODELIST_ID = (SELECT id FROM codelists WHERE CODELISTKEY = '10249'))) ON CONFLICT (item_id, langcode, valid_to) DO UPDATE SET valid_from=EXCLUDED.valid_from, description=EXCLUDED.description;</v>
      </c>
      <c r="P122" s="10" t="str">
        <v>INSERT INTO PUBLIC.labels_codelist_items (DESCRIPTION, langcode, VALID_FROM, VALID_TO, ITEM_ID) VALUES('If Additional declaration type (11 02 000 000) = A, then Location of goods (16 15 000 000) must be filled', 'EN',TO_TIMESTAMP('2020-01-01 00:00:00', 'YYYY-MM-DD HH24:MI:SS'), null, (SELECT id FROM codelist_items CI WHERE ITEMCODE = 'DK1276' AND CODELIST_ID = (SELECT id FROM codelists WHERE CODELISTKEY = '10249'))) ON CONFLICT (item_id, langcode, valid_to) DO UPDATE SET valid_from=EXCLUDED.valid_from, description=EXCLUDED.description;</v>
      </c>
      <c r="Q12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22" s="10" t="str">
        <v>/*INSERT INTO PUBLIC.labels_codelist_items (DESCRIPTION, langcode, VALID_FROM, VALID_TO, ITEM_ID) VALUES('Hvis Supplerende angivelses type (11 02 001 000) = A, så skal Lokalisering af varerne være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22" s="10" t="str">
        <v>/*INSERT INTO PUBLIC.labels_codelist_items (DESCRIPTION, langcode, VALID_FROM, VALID_TO, ITEM_ID) VALUES('If Additional declaration type (11 02 000 000) = A, then Location of goods (16 15 000 000) must be filled',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23" spans="1:19" ht="409.5" x14ac:dyDescent="0.25">
      <c r="A123" t="str">
        <v>/*INSERT INTO public.codelist_item (item_code, uieditable, valid_from, valid_to, codelist_id) VALUES('DK1415', false, to_timestamp('2020-01-01 00:00:00', 'YYYY-MM-DD HH24:MI:SS'), null, (SELECT id FROM codelist WHERE CODELIST_KEY = '')) ON CONFLICT (codelist_id, item_code) DO UPDATE SET valid_from=EXCLUDED.valid_from, valid_to=EXCLUDED.valid_to;*/</v>
      </c>
      <c r="C123" t="str">
        <v>/*INSERT INTO PUBLIC.CODELIST_ITEM_LABEL (DESCRIPTION, VALID_FROM, VALID_TO, ITEM_ID, LANGUAGE_ID) VALUES('If 19 01 001 000 is equal 1, then 19 07 063 000 and 19 07 044 000 must be filled out', TO_TIMESTAMP('2020-01-01 00:00:00', 'YYYY-MM-DD HH24:MI:SS'), null, (SELECT id FROM CODELIST_ITEM CI WHERE ITEM_CODE = 'DK1415' AND CODELIST_ID = (SELECT id FROM codelist WHERE CODELIST_KEY = '')), 1);*/</v>
      </c>
      <c r="D123" t="str">
        <v>/*INSERT INTO public.codelist_item (item_code, uieditable, valid_from, valid_to, codelist_id) VALUES('DK1415', false, to_timestamp('2020-01-01 00:00:00', 'YYYY-MM-DD HH24:MI:SS'), null, (SELECT id FROM codelist WHERE CODELIST_KEY = '10040')) ON CONFLICT (codelist_id, item_code) DO UPDATE SET valid_from=EXCLUDED.valid_from, valid_to=EXCLUDED.valid_to;*/</v>
      </c>
      <c r="E123" t="str">
        <v>/*INSERT INTO PUBLIC.CODELIST_ITEM_LABEL (DESCRIPTION, VALID_FROM, VALID_TO, ITEM_ID, LANGUAGE_ID) VALUES('Hvis 19 01 001 000 er sat til "1", så er 19 07 063 000 og 19 07 044 000 obligatoriske.', TO_TIMESTAMP('2020-01-01 00:00:00', 'YYYY-MM-DD HH24:MI:SS'), null, (SELECT id FROM CODELIST_ITEM CI WHERE ITEM_CODE = 'DK1415' AND CODELIST_ID = (SELECT id FROM codelist WHERE CODELIST_KEY = '10040')), 3);*/</v>
      </c>
      <c r="F123" t="str">
        <v>/*INSERT INTO PUBLIC.CODELIST_ITEM_LABEL (DESCRIPTION, VALID_FROM, VALID_TO, ITEM_ID, LANGUAGE_ID) VALUES('If 19 01 001 000 is equal 1, then 19 07 063 000 and 19 07 044 000 must be filled out', TO_TIMESTAMP('2020-01-01 00:00:00', 'YYYY-MM-DD HH24:MI:SS'), null, (SELECT id FROM CODELIST_ITEM CI WHERE ITEM_CODE = 'DK1415' AND CODELIST_ID = (SELECT id FROM codelist WHERE CODELIST_KEY = '10040')), 1);*/</v>
      </c>
      <c r="G123" t="str">
        <v>/*INSERT INTO public.codelist_item (item_code, uieditable, valid_from, valid_to, codelist_id) VALUES('DKW1415', false, to_timestamp('2020-01-01 00:00:00', 'YYYY-MM-DD HH24:MI:SS'), null, (SELECT id FROM codelist WHERE CODELIST_KEY = '')) ON CONFLICT (codelist_id, item_code) DO UPDATE SET valid_from=EXCLUDED.valid_from, valid_to=EXCLUDED.valid_to;*/</v>
      </c>
      <c r="H123" t="str">
        <v>/*INSERT INTO PUBLIC.CODELIST_ITEM_LABEL (DESCRIPTION, VALID_FROM, VALID_TO, ITEM_ID, LANGUAGE_ID) VALUES('Hvis 19 01 001 000 er sat til "1", så er 19 07 063 000 og 19 07 044 000 obligatoriske.', TO_TIMESTAMP('2020-01-01 00:00:00', 'YYYY-MM-DD HH24:MI:SS'), null, (SELECT id FROM CODELIST_ITEM CI WHERE ITEM_CODE = 'DKW1415' AND CODELIST_ID = (SELECT id FROM codelist WHERE CODELIST_KEY = '')), 3);*/</v>
      </c>
      <c r="I123" t="str">
        <v>/*INSERT INTO PUBLIC.CODELIST_ITEM_LABEL (DESCRIPTION, VALID_FROM, VALID_TO, ITEM_ID, LANGUAGE_ID) VALUES('If 19 01 001 000 is equal 1, then 19 07 063 000 and 19 07 044 000 must be filled out', TO_TIMESTAMP('2020-01-01 00:00:00', 'YYYY-MM-DD HH24:MI:SS'), null, (SELECT id FROM CODELIST_ITEM CI WHERE ITEM_CODE = 'DKW1415' AND CODELIST_ID = (SELECT id FROM codelist WHERE CODELIST_KEY = '')), 1);*/</v>
      </c>
      <c r="J123" t="str">
        <v>/*INSERT INTO public.codelist_item (item_code, uieditable, valid_from, valid_to, codelist_id) VALUES('DKW1415', false, to_timestamp('2020-01-01 00:00:00', 'YYYY-MM-DD HH24:MI:SS'), null, (SELECT id FROM codelist WHERE CODELIST_KEY = '10040')) ON CONFLICT (codelist_id, item_code) DO UPDATE SET valid_from=EXCLUDED.valid_from, valid_to=EXCLUDED.valid_to;*/</v>
      </c>
      <c r="K123" t="str">
        <v>/*INSERT INTO PUBLIC.CODELIST_ITEM_LABEL (DESCRIPTION, VALID_FROM, VALID_TO, ITEM_ID, LANGUAGE_ID) VALUES('Hvis 19 01 001 000 er sat til "1", så er 19 07 063 000 og 19 07 044 000 obligatoriske.', TO_TIMESTAMP('2020-01-01 00:00:00', 'YYYY-MM-DD HH24:MI:SS'), null, (SELECT id FROM CODELIST_ITEM CI WHERE ITEM_CODE = 'DKW1415' AND CODELIST_ID = (SELECT id FROM codelist WHERE CODELIST_KEY = '10040')), 3);*/</v>
      </c>
      <c r="L123" t="str">
        <v>/*INSERT INTO PUBLIC.CODELIST_ITEM_LABEL (DESCRIPTION, VALID_FROM, VALID_TO, ITEM_ID, LANGUAGE_ID) VALUES('If 19 01 001 000 is equal 1, then 19 07 063 000 and 19 07 044 000 must be filled out', TO_TIMESTAMP('2020-01-01 00:00:00', 'YYYY-MM-DD HH24:MI:SS'), null, (SELECT id FROM CODELIST_ITEM CI WHERE ITEM_CODE = 'DKW1415' AND CODELIST_ID = (SELECT id FROM codelist WHERE CODELIST_KEY = '10040')), 1);*/</v>
      </c>
      <c r="N123" s="10" t="str">
        <v>/*INSERT INTO public.codelist_items (itemcode, valid_from, valid_to, codelist_id, extensions_id) VALUES('DK1415', to_timestamp('2020-01-01 00:00:00', 'YYYY-MM-DD HH24:MI:SS'), null, (SELECT id FROM codelists WHERE CODELISTKEY = '10249'), null) ON CONFLICT (codelist_id, itemcode) DO UPDATE SET valid_from=EXCLUDED.valid_from, valid_to=EXCLUDED.valid_to;*/</v>
      </c>
      <c r="O123" s="10" t="str">
        <v>/*INSERT INTO PUBLIC.labels_codelist_items (DESCRIPTION, langcode, VALID_FROM, VALID_TO, ITEM_ID) VALUES('Hvis 19 01 001 000 er sat til "1", så er 19 07 063 000 og 19 07 044 000 obligatoriske.', 'DA',TO_TIMESTAMP('2020-01-01 00:00:00', 'YYYY-MM-DD HH24:MI:SS'), null, (SELECT id FROM codelist_items CI WHERE ITEMCODE = 'DK1415' AND CODELIST_ID = (SELECT id FROM codelists WHERE CODELISTKEY = '10249'))) ON CONFLICT (item_id, langcode, valid_to) DO UPDATE SET valid_from=EXCLUDED.valid_from, description=EXCLUDED.description;*/</v>
      </c>
      <c r="P123" s="10" t="str">
        <v>/*INSERT INTO PUBLIC.labels_codelist_items (DESCRIPTION, langcode, VALID_FROM, VALID_TO, ITEM_ID) VALUES('If 19 01 001 000 is equal 1, then 19 07 063 000 and 19 07 044 000 must be filled out', 'EN',TO_TIMESTAMP('2020-01-01 00:00:00', 'YYYY-MM-DD HH24:MI:SS'), null, (SELECT id FROM codelist_items CI WHERE ITEMCODE = 'DK1415' AND CODELIST_ID = (SELECT id FROM codelists WHERE CODELISTKEY = '10249'))) ON CONFLICT (item_id, langcode, valid_to) DO UPDATE SET valid_from=EXCLUDED.valid_from, description=EXCLUDED.description;*/</v>
      </c>
      <c r="Q123" s="10" t="str">
        <v>/*INSERT INTO public.codelist_items (itemcode, valid_from, valid_to, codelist_id, extensions_id) VALUES('DKW1415', to_timestamp('2020-01-01 00:00:00', 'YYYY-MM-DD HH24:MI:SS'), null, (SELECT id FROM codelists WHERE CODELISTKEY = '10249'), null) ON CONFLICT (codelist_id, itemcode) DO UPDATE SET valid_from=EXCLUDED.valid_from, valid_to=EXCLUDED.valid_to;*/</v>
      </c>
      <c r="R123" s="10" t="str">
        <v>/*INSERT INTO PUBLIC.labels_codelist_items (DESCRIPTION, langcode, VALID_FROM, VALID_TO, ITEM_ID) VALUES('Hvis 19 01 001 000 er sat til "1", så er 19 07 063 000 og 19 07 044 000 obligatoriske.', 'DA',TO_TIMESTAMP('2020-01-01 00:00:00', 'YYYY-MM-DD HH24:MI:SS'), null, (SELECT id FROM codelist_items CI WHERE ITEMCODE = 'DKW1415' AND CODELIST_ID = (SELECT id FROM codelists WHERE CODELISTKEY = '10249'))) ON CONFLICT (item_id, langcode, valid_to) DO UPDATE SET valid_from=EXCLUDED.valid_from, description=EXCLUDED.description;*/</v>
      </c>
      <c r="S123" s="10" t="str">
        <v>/*INSERT INTO PUBLIC.labels_codelist_items (DESCRIPTION, langcode, VALID_FROM, VALID_TO, ITEM_ID) VALUES('If 19 01 001 000 is equal 1, then 19 07 063 000 and 19 07 044 000 must be filled out', 'EN',TO_TIMESTAMP('2020-01-01 00:00:00', 'YYYY-MM-DD HH24:MI:SS'), null, (SELECT id FROM codelist_items CI WHERE ITEMCODE = 'DKW1415' AND CODELIST_ID = (SELECT id FROM codelists WHERE CODELISTKEY = '10249'))) ON CONFLICT (item_id, langcode, valid_to) DO UPDATE SET valid_from=EXCLUDED.valid_from, description=EXCLUDED.description;*/</v>
      </c>
    </row>
    <row r="124" spans="1:19" ht="409.5" x14ac:dyDescent="0.25">
      <c r="A124" t="str">
        <v>/*INSERT INTO public.codelist_item (item_code, uieditable, valid_from, valid_to, codelist_id) VALUES('DK1412', false, to_timestamp('2020-01-01 00:00:00', 'YYYY-MM-DD HH24:MI:SS'), null, (SELECT id FROM codelist WHERE CODELIST_KEY = '')) ON CONFLICT (codelist_id, item_code) DO UPDATE SET valid_from=EXCLUDED.valid_from, valid_to=EXCLUDED.valid_to;*/</v>
      </c>
      <c r="C124" t="str">
        <v>/*INSERT INTO PUBLIC.CODELIST_ITEM_LABEL (DESCRIPTION, VALID_FROM, VALID_TO, ITEM_ID, LANGUAGE_ID) VALUES('If 16 15 074 016 ''Location of Goods - Contact Person Name''  is provided, either 16 15 074 075 or 16 15 074 076 must be provided, or both', TO_TIMESTAMP('2020-01-01 00:00:00', 'YYYY-MM-DD HH24:MI:SS'), null, (SELECT id FROM CODELIST_ITEM CI WHERE ITEM_CODE = 'DK1412' AND CODELIST_ID = (SELECT id FROM codelist WHERE CODELIST_KEY = '')), 1);*/</v>
      </c>
      <c r="D124" t="str">
        <v>/*INSERT INTO public.codelist_item (item_code, uieditable, valid_from, valid_to, codelist_id) VALUES('DK1412', false, to_timestamp('2020-01-01 00:00:00', 'YYYY-MM-DD HH24:MI:SS'), null, (SELECT id FROM codelist WHERE CODELIST_KEY = '10040')) ON CONFLICT (codelist_id, item_code) DO UPDATE SET valid_from=EXCLUDED.valid_from, valid_to=EXCLUDED.valid_to;*/</v>
      </c>
      <c r="E124" t="str">
        <v>/*INSERT INTO PUBLIC.CODELIST_ITEM_LABEL (DESCRIPTION, VALID_FROM, VALID_TO, ITEM_ID, LANGUAGE_ID) VALUES('Hvis 16 15 074 016 Location of goods - Contact person name er udfyldt, så er det obligatorisk at udfylde enten 16 16 074 075 eller 16 15 074 076 eller begge.', TO_TIMESTAMP('2020-01-01 00:00:00', 'YYYY-MM-DD HH24:MI:SS'), null, (SELECT id FROM CODELIST_ITEM CI WHERE ITEM_CODE = 'DK1412' AND CODELIST_ID = (SELECT id FROM codelist WHERE CODELIST_KEY = '10040')), 3);*/</v>
      </c>
      <c r="F124" t="str">
        <v>/*INSERT INTO PUBLIC.CODELIST_ITEM_LABEL (DESCRIPTION, VALID_FROM, VALID_TO, ITEM_ID, LANGUAGE_ID) VALUES('If 16 15 074 016 ''Location of Goods - Contact Person Name''  is provided, either 16 15 074 075 or 16 15 074 076 must be provided, or both', TO_TIMESTAMP('2020-01-01 00:00:00', 'YYYY-MM-DD HH24:MI:SS'), null, (SELECT id FROM CODELIST_ITEM CI WHERE ITEM_CODE = 'DK1412' AND CODELIST_ID = (SELECT id FROM codelist WHERE CODELIST_KEY = '10040')), 1);*/</v>
      </c>
      <c r="G124" t="str">
        <v>/*INSERT INTO public.codelist_item (item_code, uieditable, valid_from, valid_to, codelist_id) VALUES('DKW1412', false, to_timestamp('2020-01-01 00:00:00', 'YYYY-MM-DD HH24:MI:SS'), null, (SELECT id FROM codelist WHERE CODELIST_KEY = '')) ON CONFLICT (codelist_id, item_code) DO UPDATE SET valid_from=EXCLUDED.valid_from, valid_to=EXCLUDED.valid_to;*/</v>
      </c>
      <c r="H124" t="str">
        <v>/*INSERT INTO PUBLIC.CODELIST_ITEM_LABEL (DESCRIPTION, VALID_FROM, VALID_TO, ITEM_ID, LANGUAGE_ID) VALUES('Hvis 16 15 074 016 Location of goods - Contact person name er udfyldt, så er det obligatorisk at udfylde enten 16 16 074 075 eller 16 15 074 076 eller begge.', TO_TIMESTAMP('2020-01-01 00:00:00', 'YYYY-MM-DD HH24:MI:SS'), null, (SELECT id FROM CODELIST_ITEM CI WHERE ITEM_CODE = 'DKW1412' AND CODELIST_ID = (SELECT id FROM codelist WHERE CODELIST_KEY = '')), 3);*/</v>
      </c>
      <c r="I124" t="str">
        <v>/*INSERT INTO PUBLIC.CODELIST_ITEM_LABEL (DESCRIPTION, VALID_FROM, VALID_TO, ITEM_ID, LANGUAGE_ID) VALUES('If 16 15 074 016 ''Location of Goods - Contact Person Name''  is provided, either 16 15 074 075 or 16 15 074 076 must be provided, or both', TO_TIMESTAMP('2020-01-01 00:00:00', 'YYYY-MM-DD HH24:MI:SS'), null, (SELECT id FROM CODELIST_ITEM CI WHERE ITEM_CODE = 'DKW1412' AND CODELIST_ID = (SELECT id FROM codelist WHERE CODELIST_KEY = '')), 1);*/</v>
      </c>
      <c r="J124" t="str">
        <v>/*INSERT INTO public.codelist_item (item_code, uieditable, valid_from, valid_to, codelist_id) VALUES('DKW1412', false, to_timestamp('2020-01-01 00:00:00', 'YYYY-MM-DD HH24:MI:SS'), null, (SELECT id FROM codelist WHERE CODELIST_KEY = '10040')) ON CONFLICT (codelist_id, item_code) DO UPDATE SET valid_from=EXCLUDED.valid_from, valid_to=EXCLUDED.valid_to;*/</v>
      </c>
      <c r="K124" t="str">
        <v>/*INSERT INTO PUBLIC.CODELIST_ITEM_LABEL (DESCRIPTION, VALID_FROM, VALID_TO, ITEM_ID, LANGUAGE_ID) VALUES('Hvis 16 15 074 016 Location of goods - Contact person name er udfyldt, så er det obligatorisk at udfylde enten 16 16 074 075 eller 16 15 074 076 eller begge.', TO_TIMESTAMP('2020-01-01 00:00:00', 'YYYY-MM-DD HH24:MI:SS'), null, (SELECT id FROM CODELIST_ITEM CI WHERE ITEM_CODE = 'DKW1412' AND CODELIST_ID = (SELECT id FROM codelist WHERE CODELIST_KEY = '10040')), 3);*/</v>
      </c>
      <c r="L124" t="str">
        <v>/*INSERT INTO PUBLIC.CODELIST_ITEM_LABEL (DESCRIPTION, VALID_FROM, VALID_TO, ITEM_ID, LANGUAGE_ID) VALUES('If 16 15 074 016 ''Location of Goods - Contact Person Name''  is provided, either 16 15 074 075 or 16 15 074 076 must be provided, or both', TO_TIMESTAMP('2020-01-01 00:00:00', 'YYYY-MM-DD HH24:MI:SS'), null, (SELECT id FROM CODELIST_ITEM CI WHERE ITEM_CODE = 'DKW1412' AND CODELIST_ID = (SELECT id FROM codelist WHERE CODELIST_KEY = '10040')), 1);*/</v>
      </c>
      <c r="N124" s="10" t="str">
        <v>/*INSERT INTO public.codelist_items (itemcode, valid_from, valid_to, codelist_id, extensions_id) VALUES('DK1412', to_timestamp('2020-01-01 00:00:00', 'YYYY-MM-DD HH24:MI:SS'), null, (SELECT id FROM codelists WHERE CODELISTKEY = '10249'), null) ON CONFLICT (codelist_id, itemcode) DO UPDATE SET valid_from=EXCLUDED.valid_from, valid_to=EXCLUDED.valid_to;*/</v>
      </c>
      <c r="O124" s="10" t="str">
        <v>/*INSERT INTO PUBLIC.labels_codelist_items (DESCRIPTION, langcode, VALID_FROM, VALID_TO, ITEM_ID) VALUES('Hvis 16 15 074 016 Location of goods - Contact person name er udfyldt, så er det obligatorisk at udfylde enten 16 16 074 075 eller 16 15 074 076 eller begge.', 'DA',TO_TIMESTAMP('2020-01-01 00:00:00', 'YYYY-MM-DD HH24:MI:SS'), null, (SELECT id FROM codelist_items CI WHERE ITEMCODE = 'DK1412' AND CODELIST_ID = (SELECT id FROM codelists WHERE CODELISTKEY = '10249'))) ON CONFLICT (item_id, langcode, valid_to) DO UPDATE SET valid_from=EXCLUDED.valid_from, description=EXCLUDED.description;*/</v>
      </c>
      <c r="P124" s="10" t="str">
        <v>/*INSERT INTO PUBLIC.labels_codelist_items (DESCRIPTION, langcode, VALID_FROM, VALID_TO, ITEM_ID) VALUES('If 16 15 074 016 ''Location of Goods - Contact Person Name''  is provided, either 16 15 074 075 or 16 15 074 076 must be provided, or both', 'EN',TO_TIMESTAMP('2020-01-01 00:00:00', 'YYYY-MM-DD HH24:MI:SS'), null, (SELECT id FROM codelist_items CI WHERE ITEMCODE = 'DK1412' AND CODELIST_ID = (SELECT id FROM codelists WHERE CODELISTKEY = '10249'))) ON CONFLICT (item_id, langcode, valid_to) DO UPDATE SET valid_from=EXCLUDED.valid_from, description=EXCLUDED.description;*/</v>
      </c>
      <c r="Q124" s="10" t="str">
        <v>/*INSERT INTO public.codelist_items (itemcode, valid_from, valid_to, codelist_id, extensions_id) VALUES('DKW1412', to_timestamp('2020-01-01 00:00:00', 'YYYY-MM-DD HH24:MI:SS'), null, (SELECT id FROM codelists WHERE CODELISTKEY = '10249'), null) ON CONFLICT (codelist_id, itemcode) DO UPDATE SET valid_from=EXCLUDED.valid_from, valid_to=EXCLUDED.valid_to;*/</v>
      </c>
      <c r="R124" s="10" t="str">
        <v>/*INSERT INTO PUBLIC.labels_codelist_items (DESCRIPTION, langcode, VALID_FROM, VALID_TO, ITEM_ID) VALUES('Hvis 16 15 074 016 Location of goods - Contact person name er udfyldt, så er det obligatorisk at udfylde enten 16 16 074 075 eller 16 15 074 076 eller begge.', 'DA',TO_TIMESTAMP('2020-01-01 00:00:00', 'YYYY-MM-DD HH24:MI:SS'), null, (SELECT id FROM codelist_items CI WHERE ITEMCODE = 'DKW1412' AND CODELIST_ID = (SELECT id FROM codelists WHERE CODELISTKEY = '10249'))) ON CONFLICT (item_id, langcode, valid_to) DO UPDATE SET valid_from=EXCLUDED.valid_from, description=EXCLUDED.description;*/</v>
      </c>
      <c r="S124" s="10" t="str">
        <v>/*INSERT INTO PUBLIC.labels_codelist_items (DESCRIPTION, langcode, VALID_FROM, VALID_TO, ITEM_ID) VALUES('If 16 15 074 016 ''Location of Goods - Contact Person Name''  is provided, either 16 15 074 075 or 16 15 074 076 must be provided, or both', 'EN',TO_TIMESTAMP('2020-01-01 00:00:00', 'YYYY-MM-DD HH24:MI:SS'), null, (SELECT id FROM codelist_items CI WHERE ITEMCODE = 'DKW1412' AND CODELIST_ID = (SELECT id FROM codelists WHERE CODELISTKEY = '10249'))) ON CONFLICT (item_id, langcode, valid_to) DO UPDATE SET valid_from=EXCLUDED.valid_from, description=EXCLUDED.description;*/</v>
      </c>
    </row>
    <row r="125" spans="1:19" ht="409.5" x14ac:dyDescent="0.25">
      <c r="A125" t="str">
        <v>/*INSERT INTO public.codelist_item (item_code, uieditable, valid_from, valid_to, codelist_id) VALUES('DK1410', false, to_timestamp('2020-01-01 00:00:00', 'YYYY-MM-DD HH24:MI:SS'), null, (SELECT id FROM codelist WHERE CODELIST_KEY = '')) ON CONFLICT (codelist_id, item_code) DO UPDATE SET valid_from=EXCLUDED.valid_from, valid_to=EXCLUDED.valid_to;*/</v>
      </c>
      <c r="C125" t="str">
        <v>/*INSERT INTO PUBLIC.CODELIST_ITEM_LABEL (DESCRIPTION, VALID_FROM, VALID_TO, ITEM_ID, LANGUAGE_ID) VALUES('If 13 07 074 016 is provided, either 13 07 074 075 or 13 07 074 076 must be provided, or both', TO_TIMESTAMP('2020-01-01 00:00:00', 'YYYY-MM-DD HH24:MI:SS'), null, (SELECT id FROM CODELIST_ITEM CI WHERE ITEM_CODE = 'DK1410' AND CODELIST_ID = (SELECT id FROM codelist WHERE CODELIST_KEY = '')), 1);*/</v>
      </c>
      <c r="D125" t="str">
        <v>/*INSERT INTO public.codelist_item (item_code, uieditable, valid_from, valid_to, codelist_id) VALUES('DK1410', false, to_timestamp('2020-01-01 00:00:00', 'YYYY-MM-DD HH24:MI:SS'), null, (SELECT id FROM codelist WHERE CODELIST_KEY = '10040')) ON CONFLICT (codelist_id, item_code) DO UPDATE SET valid_from=EXCLUDED.valid_from, valid_to=EXCLUDED.valid_to;*/</v>
      </c>
      <c r="E125" t="str">
        <v>/*INSERT INTO PUBLIC.CODELIST_ITEM_LABEL (DESCRIPTION, VALID_FROM, VALID_TO, ITEM_ID, LANGUAGE_ID) VALUES('Hvis 13 07 074 016 er udfyldt, så er det obligatorisk at udfylde enten 13 07 074 075 eller 13 07 074 076 eller begge.', TO_TIMESTAMP('2020-01-01 00:00:00', 'YYYY-MM-DD HH24:MI:SS'), null, (SELECT id FROM CODELIST_ITEM CI WHERE ITEM_CODE = 'DK1410' AND CODELIST_ID = (SELECT id FROM codelist WHERE CODELIST_KEY = '10040')), 3);*/</v>
      </c>
      <c r="F125" t="str">
        <v>/*INSERT INTO PUBLIC.CODELIST_ITEM_LABEL (DESCRIPTION, VALID_FROM, VALID_TO, ITEM_ID, LANGUAGE_ID) VALUES('If 13 07 074 016 is provided, either 13 07 074 075 or 13 07 074 076 must be provided, or both', TO_TIMESTAMP('2020-01-01 00:00:00', 'YYYY-MM-DD HH24:MI:SS'), null, (SELECT id FROM CODELIST_ITEM CI WHERE ITEM_CODE = 'DK1410' AND CODELIST_ID = (SELECT id FROM codelist WHERE CODELIST_KEY = '10040')), 1);*/</v>
      </c>
      <c r="G125" t="str">
        <v>/*INSERT INTO public.codelist_item (item_code, uieditable, valid_from, valid_to, codelist_id) VALUES('DKW1410', false, to_timestamp('2020-01-01 00:00:00', 'YYYY-MM-DD HH24:MI:SS'), null, (SELECT id FROM codelist WHERE CODELIST_KEY = '')) ON CONFLICT (codelist_id, item_code) DO UPDATE SET valid_from=EXCLUDED.valid_from, valid_to=EXCLUDED.valid_to;*/</v>
      </c>
      <c r="H125" t="str">
        <v>/*INSERT INTO PUBLIC.CODELIST_ITEM_LABEL (DESCRIPTION, VALID_FROM, VALID_TO, ITEM_ID, LANGUAGE_ID) VALUES('Hvis 13 07 074 016 er udfyldt, så er det obligatorisk at udfylde enten 13 07 074 075 eller 13 07 074 076 eller begge.', TO_TIMESTAMP('2020-01-01 00:00:00', 'YYYY-MM-DD HH24:MI:SS'), null, (SELECT id FROM CODELIST_ITEM CI WHERE ITEM_CODE = 'DKW1410' AND CODELIST_ID = (SELECT id FROM codelist WHERE CODELIST_KEY = '')), 3);*/</v>
      </c>
      <c r="I125" t="str">
        <v>/*INSERT INTO PUBLIC.CODELIST_ITEM_LABEL (DESCRIPTION, VALID_FROM, VALID_TO, ITEM_ID, LANGUAGE_ID) VALUES('If 13 07 074 016 is provided, either 13 07 074 075 or 13 07 074 076 must be provided, or both', TO_TIMESTAMP('2020-01-01 00:00:00', 'YYYY-MM-DD HH24:MI:SS'), null, (SELECT id FROM CODELIST_ITEM CI WHERE ITEM_CODE = 'DKW1410' AND CODELIST_ID = (SELECT id FROM codelist WHERE CODELIST_KEY = '')), 1);*/</v>
      </c>
      <c r="J125" t="str">
        <v>/*INSERT INTO public.codelist_item (item_code, uieditable, valid_from, valid_to, codelist_id) VALUES('DKW1410', false, to_timestamp('2020-01-01 00:00:00', 'YYYY-MM-DD HH24:MI:SS'), null, (SELECT id FROM codelist WHERE CODELIST_KEY = '10040')) ON CONFLICT (codelist_id, item_code) DO UPDATE SET valid_from=EXCLUDED.valid_from, valid_to=EXCLUDED.valid_to;*/</v>
      </c>
      <c r="K125" t="str">
        <v>/*INSERT INTO PUBLIC.CODELIST_ITEM_LABEL (DESCRIPTION, VALID_FROM, VALID_TO, ITEM_ID, LANGUAGE_ID) VALUES('Hvis 13 07 074 016 er udfyldt, så er det obligatorisk at udfylde enten 13 07 074 075 eller 13 07 074 076 eller begge.', TO_TIMESTAMP('2020-01-01 00:00:00', 'YYYY-MM-DD HH24:MI:SS'), null, (SELECT id FROM CODELIST_ITEM CI WHERE ITEM_CODE = 'DKW1410' AND CODELIST_ID = (SELECT id FROM codelist WHERE CODELIST_KEY = '10040')), 3);*/</v>
      </c>
      <c r="L125" t="str">
        <v>/*INSERT INTO PUBLIC.CODELIST_ITEM_LABEL (DESCRIPTION, VALID_FROM, VALID_TO, ITEM_ID, LANGUAGE_ID) VALUES('If 13 07 074 016 is provided, either 13 07 074 075 or 13 07 074 076 must be provided, or both', TO_TIMESTAMP('2020-01-01 00:00:00', 'YYYY-MM-DD HH24:MI:SS'), null, (SELECT id FROM CODELIST_ITEM CI WHERE ITEM_CODE = 'DKW1410' AND CODELIST_ID = (SELECT id FROM codelist WHERE CODELIST_KEY = '10040')), 1);*/</v>
      </c>
      <c r="N125" s="10" t="str">
        <v>/*INSERT INTO public.codelist_items (itemcode, valid_from, valid_to, codelist_id, extensions_id) VALUES('DK1410', to_timestamp('2020-01-01 00:00:00', 'YYYY-MM-DD HH24:MI:SS'), null, (SELECT id FROM codelists WHERE CODELISTKEY = '10249'), null) ON CONFLICT (codelist_id, itemcode) DO UPDATE SET valid_from=EXCLUDED.valid_from, valid_to=EXCLUDED.valid_to;*/</v>
      </c>
      <c r="O125" s="10" t="str">
        <v>/*INSERT INTO PUBLIC.labels_codelist_items (DESCRIPTION, langcode, VALID_FROM, VALID_TO, ITEM_ID) VALUES('Hvis 13 07 074 016 er udfyldt, så er det obligatorisk at udfylde enten 13 07 074 075 eller 13 07 074 076 eller begge.', 'DA',TO_TIMESTAMP('2020-01-01 00:00:00', 'YYYY-MM-DD HH24:MI:SS'), null, (SELECT id FROM codelist_items CI WHERE ITEMCODE = 'DK1410' AND CODELIST_ID = (SELECT id FROM codelists WHERE CODELISTKEY = '10249'))) ON CONFLICT (item_id, langcode, valid_to) DO UPDATE SET valid_from=EXCLUDED.valid_from, description=EXCLUDED.description;*/</v>
      </c>
      <c r="P125" s="10" t="str">
        <v>/*INSERT INTO PUBLIC.labels_codelist_items (DESCRIPTION, langcode, VALID_FROM, VALID_TO, ITEM_ID) VALUES('If 13 07 074 016 is provided, either 13 07 074 075 or 13 07 074 076 must be provided, or both', 'EN',TO_TIMESTAMP('2020-01-01 00:00:00', 'YYYY-MM-DD HH24:MI:SS'), null, (SELECT id FROM codelist_items CI WHERE ITEMCODE = 'DK1410' AND CODELIST_ID = (SELECT id FROM codelists WHERE CODELISTKEY = '10249'))) ON CONFLICT (item_id, langcode, valid_to) DO UPDATE SET valid_from=EXCLUDED.valid_from, description=EXCLUDED.description;*/</v>
      </c>
      <c r="Q125" s="10" t="str">
        <v>/*INSERT INTO public.codelist_items (itemcode, valid_from, valid_to, codelist_id, extensions_id) VALUES('DKW1410', to_timestamp('2020-01-01 00:00:00', 'YYYY-MM-DD HH24:MI:SS'), null, (SELECT id FROM codelists WHERE CODELISTKEY = '10249'), null) ON CONFLICT (codelist_id, itemcode) DO UPDATE SET valid_from=EXCLUDED.valid_from, valid_to=EXCLUDED.valid_to;*/</v>
      </c>
      <c r="R125" s="10" t="str">
        <v>/*INSERT INTO PUBLIC.labels_codelist_items (DESCRIPTION, langcode, VALID_FROM, VALID_TO, ITEM_ID) VALUES('Hvis 13 07 074 016 er udfyldt, så er det obligatorisk at udfylde enten 13 07 074 075 eller 13 07 074 076 eller begge.', 'DA',TO_TIMESTAMP('2020-01-01 00:00:00', 'YYYY-MM-DD HH24:MI:SS'), null, (SELECT id FROM codelist_items CI WHERE ITEMCODE = 'DKW1410' AND CODELIST_ID = (SELECT id FROM codelists WHERE CODELISTKEY = '10249'))) ON CONFLICT (item_id, langcode, valid_to) DO UPDATE SET valid_from=EXCLUDED.valid_from, description=EXCLUDED.description;*/</v>
      </c>
      <c r="S125" s="10" t="str">
        <v>/*INSERT INTO PUBLIC.labels_codelist_items (DESCRIPTION, langcode, VALID_FROM, VALID_TO, ITEM_ID) VALUES('If 13 07 074 016 is provided, either 13 07 074 075 or 13 07 074 076 must be provided, or both', 'EN',TO_TIMESTAMP('2020-01-01 00:00:00', 'YYYY-MM-DD HH24:MI:SS'), null, (SELECT id FROM codelist_items CI WHERE ITEMCODE = 'DKW1410' AND CODELIST_ID = (SELECT id FROM codelists WHERE CODELISTKEY = '10249'))) ON CONFLICT (item_id, langcode, valid_to) DO UPDATE SET valid_from=EXCLUDED.valid_from, description=EXCLUDED.description;*/</v>
      </c>
    </row>
    <row r="126" spans="1:19" ht="409.5" x14ac:dyDescent="0.25">
      <c r="A126" t="str">
        <v>/*INSERT INTO public.codelist_item (item_code, uieditable, valid_from, valid_to, codelist_id) VALUES('DK1409', false, to_timestamp('2020-01-01 00:00:00', 'YYYY-MM-DD HH24:MI:SS'), null, (SELECT id FROM codelist WHERE CODELIST_KEY = '')) ON CONFLICT (codelist_id, item_code) DO UPDATE SET valid_from=EXCLUDED.valid_from, valid_to=EXCLUDED.valid_to;*/</v>
      </c>
      <c r="C126" t="str">
        <v>/*INSERT INTO PUBLIC.CODELIST_ITEM_LABEL (DESCRIPTION, VALID_FROM, VALID_TO, ITEM_ID, LANGUAGE_ID) VALUES('If 13 07 017 000 is not filled out, then 13 07 016 000 and 13 07 018 000 must be filled out', TO_TIMESTAMP('2020-01-01 00:00:00', 'YYYY-MM-DD HH24:MI:SS'), null, (SELECT id FROM CODELIST_ITEM CI WHERE ITEM_CODE = 'DK1409' AND CODELIST_ID = (SELECT id FROM codelist WHERE CODELIST_KEY = '')), 1);*/</v>
      </c>
      <c r="D126" t="str">
        <v>/*INSERT INTO public.codelist_item (item_code, uieditable, valid_from, valid_to, codelist_id) VALUES('DK1409', false, to_timestamp('2020-01-01 00:00:00', 'YYYY-MM-DD HH24:MI:SS'), null, (SELECT id FROM codelist WHERE CODELIST_KEY = '10040')) ON CONFLICT (codelist_id, item_code) DO UPDATE SET valid_from=EXCLUDED.valid_from, valid_to=EXCLUDED.valid_to;*/</v>
      </c>
      <c r="E126" t="str">
        <v>/*INSERT INTO PUBLIC.CODELIST_ITEM_LABEL (DESCRIPTION, VALID_FROM, VALID_TO, ITEM_ID, LANGUAGE_ID) VALUES('Hvis 13 07 017 000 ikke er udfyldt, er 13 07 016 000 og 13 07 018 000 obligatoriske.', TO_TIMESTAMP('2020-01-01 00:00:00', 'YYYY-MM-DD HH24:MI:SS'), null, (SELECT id FROM CODELIST_ITEM CI WHERE ITEM_CODE = 'DK1409' AND CODELIST_ID = (SELECT id FROM codelist WHERE CODELIST_KEY = '10040')), 3);*/</v>
      </c>
      <c r="F126" t="str">
        <v>/*INSERT INTO PUBLIC.CODELIST_ITEM_LABEL (DESCRIPTION, VALID_FROM, VALID_TO, ITEM_ID, LANGUAGE_ID) VALUES('If 13 07 017 000 is not filled out, then 13 07 016 000 and 13 07 018 000 must be filled out', TO_TIMESTAMP('2020-01-01 00:00:00', 'YYYY-MM-DD HH24:MI:SS'), null, (SELECT id FROM CODELIST_ITEM CI WHERE ITEM_CODE = 'DK1409' AND CODELIST_ID = (SELECT id FROM codelist WHERE CODELIST_KEY = '10040')), 1);*/</v>
      </c>
      <c r="G126" t="str">
        <v>/*INSERT INTO public.codelist_item (item_code, uieditable, valid_from, valid_to, codelist_id) VALUES('DKW1409', false, to_timestamp('2020-01-01 00:00:00', 'YYYY-MM-DD HH24:MI:SS'), null, (SELECT id FROM codelist WHERE CODELIST_KEY = '')) ON CONFLICT (codelist_id, item_code) DO UPDATE SET valid_from=EXCLUDED.valid_from, valid_to=EXCLUDED.valid_to;*/</v>
      </c>
      <c r="H126" t="str">
        <v>/*INSERT INTO PUBLIC.CODELIST_ITEM_LABEL (DESCRIPTION, VALID_FROM, VALID_TO, ITEM_ID, LANGUAGE_ID) VALUES('Hvis 13 07 017 000 ikke er udfyldt, er 13 07 016 000 og 13 07 018 000 obligatoriske.', TO_TIMESTAMP('2020-01-01 00:00:00', 'YYYY-MM-DD HH24:MI:SS'), null, (SELECT id FROM CODELIST_ITEM CI WHERE ITEM_CODE = 'DKW1409' AND CODELIST_ID = (SELECT id FROM codelist WHERE CODELIST_KEY = '')), 3);*/</v>
      </c>
      <c r="I126" t="str">
        <v>/*INSERT INTO PUBLIC.CODELIST_ITEM_LABEL (DESCRIPTION, VALID_FROM, VALID_TO, ITEM_ID, LANGUAGE_ID) VALUES('If 13 07 017 000 is not filled out, then 13 07 016 000 and 13 07 018 000 must be filled out', TO_TIMESTAMP('2020-01-01 00:00:00', 'YYYY-MM-DD HH24:MI:SS'), null, (SELECT id FROM CODELIST_ITEM CI WHERE ITEM_CODE = 'DKW1409' AND CODELIST_ID = (SELECT id FROM codelist WHERE CODELIST_KEY = '')), 1);*/</v>
      </c>
      <c r="J126" t="str">
        <v>/*INSERT INTO public.codelist_item (item_code, uieditable, valid_from, valid_to, codelist_id) VALUES('DKW1409', false, to_timestamp('2020-01-01 00:00:00', 'YYYY-MM-DD HH24:MI:SS'), null, (SELECT id FROM codelist WHERE CODELIST_KEY = '10040')) ON CONFLICT (codelist_id, item_code) DO UPDATE SET valid_from=EXCLUDED.valid_from, valid_to=EXCLUDED.valid_to;*/</v>
      </c>
      <c r="K126" t="str">
        <v>/*INSERT INTO PUBLIC.CODELIST_ITEM_LABEL (DESCRIPTION, VALID_FROM, VALID_TO, ITEM_ID, LANGUAGE_ID) VALUES('Hvis 13 07 017 000 ikke er udfyldt, er 13 07 016 000 og 13 07 018 000 obligatoriske.', TO_TIMESTAMP('2020-01-01 00:00:00', 'YYYY-MM-DD HH24:MI:SS'), null, (SELECT id FROM CODELIST_ITEM CI WHERE ITEM_CODE = 'DKW1409' AND CODELIST_ID = (SELECT id FROM codelist WHERE CODELIST_KEY = '10040')), 3);*/</v>
      </c>
      <c r="L126" t="str">
        <v>/*INSERT INTO PUBLIC.CODELIST_ITEM_LABEL (DESCRIPTION, VALID_FROM, VALID_TO, ITEM_ID, LANGUAGE_ID) VALUES('If 13 07 017 000 is not filled out, then 13 07 016 000 and 13 07 018 000 must be filled out', TO_TIMESTAMP('2020-01-01 00:00:00', 'YYYY-MM-DD HH24:MI:SS'), null, (SELECT id FROM CODELIST_ITEM CI WHERE ITEM_CODE = 'DKW1409' AND CODELIST_ID = (SELECT id FROM codelist WHERE CODELIST_KEY = '10040')), 1);*/</v>
      </c>
      <c r="N126" s="10" t="str">
        <v>/*INSERT INTO public.codelist_items (itemcode, valid_from, valid_to, codelist_id, extensions_id) VALUES('DK1409', to_timestamp('2020-01-01 00:00:00', 'YYYY-MM-DD HH24:MI:SS'), null, (SELECT id FROM codelists WHERE CODELISTKEY = '10249'), null) ON CONFLICT (codelist_id, itemcode) DO UPDATE SET valid_from=EXCLUDED.valid_from, valid_to=EXCLUDED.valid_to;*/</v>
      </c>
      <c r="O126" s="10" t="str">
        <v>/*INSERT INTO PUBLIC.labels_codelist_items (DESCRIPTION, langcode, VALID_FROM, VALID_TO, ITEM_ID) VALUES('Hvis 13 07 017 000 ikke er udfyldt, er 13 07 016 000 og 13 07 018 000 obligatoriske.', 'DA',TO_TIMESTAMP('2020-01-01 00:00:00', 'YYYY-MM-DD HH24:MI:SS'), null, (SELECT id FROM codelist_items CI WHERE ITEMCODE = 'DK1409' AND CODELIST_ID = (SELECT id FROM codelists WHERE CODELISTKEY = '10249'))) ON CONFLICT (item_id, langcode, valid_to) DO UPDATE SET valid_from=EXCLUDED.valid_from, description=EXCLUDED.description;*/</v>
      </c>
      <c r="P126" s="10" t="str">
        <v>/*INSERT INTO PUBLIC.labels_codelist_items (DESCRIPTION, langcode, VALID_FROM, VALID_TO, ITEM_ID) VALUES('If 13 07 017 000 is not filled out, then 13 07 016 000 and 13 07 018 000 must be filled out', 'EN',TO_TIMESTAMP('2020-01-01 00:00:00', 'YYYY-MM-DD HH24:MI:SS'), null, (SELECT id FROM codelist_items CI WHERE ITEMCODE = 'DK1409' AND CODELIST_ID = (SELECT id FROM codelists WHERE CODELISTKEY = '10249'))) ON CONFLICT (item_id, langcode, valid_to) DO UPDATE SET valid_from=EXCLUDED.valid_from, description=EXCLUDED.description;*/</v>
      </c>
      <c r="Q126" s="10" t="str">
        <v>/*INSERT INTO public.codelist_items (itemcode, valid_from, valid_to, codelist_id, extensions_id) VALUES('DKW1409', to_timestamp('2020-01-01 00:00:00', 'YYYY-MM-DD HH24:MI:SS'), null, (SELECT id FROM codelists WHERE CODELISTKEY = '10249'), null) ON CONFLICT (codelist_id, itemcode) DO UPDATE SET valid_from=EXCLUDED.valid_from, valid_to=EXCLUDED.valid_to;*/</v>
      </c>
      <c r="R126" s="10" t="str">
        <v>/*INSERT INTO PUBLIC.labels_codelist_items (DESCRIPTION, langcode, VALID_FROM, VALID_TO, ITEM_ID) VALUES('Hvis 13 07 017 000 ikke er udfyldt, er 13 07 016 000 og 13 07 018 000 obligatoriske.', 'DA',TO_TIMESTAMP('2020-01-01 00:00:00', 'YYYY-MM-DD HH24:MI:SS'), null, (SELECT id FROM codelist_items CI WHERE ITEMCODE = 'DKW1409' AND CODELIST_ID = (SELECT id FROM codelists WHERE CODELISTKEY = '10249'))) ON CONFLICT (item_id, langcode, valid_to) DO UPDATE SET valid_from=EXCLUDED.valid_from, description=EXCLUDED.description;*/</v>
      </c>
      <c r="S126" s="10" t="str">
        <v>/*INSERT INTO PUBLIC.labels_codelist_items (DESCRIPTION, langcode, VALID_FROM, VALID_TO, ITEM_ID) VALUES('If 13 07 017 000 is not filled out, then 13 07 016 000 and 13 07 018 000 must be filled out', 'EN',TO_TIMESTAMP('2020-01-01 00:00:00', 'YYYY-MM-DD HH24:MI:SS'), null, (SELECT id FROM codelist_items CI WHERE ITEMCODE = 'DKW1409' AND CODELIST_ID = (SELECT id FROM codelists WHERE CODELISTKEY = '10249'))) ON CONFLICT (item_id, langcode, valid_to) DO UPDATE SET valid_from=EXCLUDED.valid_from, description=EXCLUDED.description;*/</v>
      </c>
    </row>
    <row r="127" spans="1:19" ht="409.5" x14ac:dyDescent="0.25">
      <c r="A127" t="str">
        <v>/*INSERT INTO public.codelist_item (item_code, uieditable, valid_from, valid_to, codelist_id) VALUES('DK1408', false, to_timestamp('2020-01-01 00:00:00', 'YYYY-MM-DD HH24:MI:SS'), null, (SELECT id FROM codelist WHERE CODELIST_KEY = '')) ON CONFLICT (codelist_id, item_code) DO UPDATE SET valid_from=EXCLUDED.valid_from, valid_to=EXCLUDED.valid_to;*/</v>
      </c>
      <c r="C127" t="str">
        <v>/*INSERT INTO PUBLIC.CODELIST_ITEM_LABEL (DESCRIPTION, VALID_FROM, VALID_TO, ITEM_ID, LANGUAGE_ID) VALUES('If 13 06 074 016 is provided, either 13 06 074 075 or 13 06 074 076 must be provided, or both', TO_TIMESTAMP('2020-01-01 00:00:00', 'YYYY-MM-DD HH24:MI:SS'), null, (SELECT id FROM CODELIST_ITEM CI WHERE ITEM_CODE = 'DK1408' AND CODELIST_ID = (SELECT id FROM codelist WHERE CODELIST_KEY = '')), 1);*/</v>
      </c>
      <c r="D127" t="str">
        <v>/*INSERT INTO public.codelist_item (item_code, uieditable, valid_from, valid_to, codelist_id) VALUES('DK1408', false, to_timestamp('2020-01-01 00:00:00', 'YYYY-MM-DD HH24:MI:SS'), null, (SELECT id FROM codelist WHERE CODELIST_KEY = '10040')) ON CONFLICT (codelist_id, item_code) DO UPDATE SET valid_from=EXCLUDED.valid_from, valid_to=EXCLUDED.valid_to;*/</v>
      </c>
      <c r="E127" t="str">
        <v>/*INSERT INTO PUBLIC.CODELIST_ITEM_LABEL (DESCRIPTION, VALID_FROM, VALID_TO, ITEM_ID, LANGUAGE_ID) VALUES('Hvis 13 06 074 016 er udfyldt, så er det obligatorisk at udfylde enten 13 06 074 075 eller 13 06 074 076 eller begge.', TO_TIMESTAMP('2020-01-01 00:00:00', 'YYYY-MM-DD HH24:MI:SS'), null, (SELECT id FROM CODELIST_ITEM CI WHERE ITEM_CODE = 'DK1408' AND CODELIST_ID = (SELECT id FROM codelist WHERE CODELIST_KEY = '10040')), 3);*/</v>
      </c>
      <c r="F127" t="str">
        <v>/*INSERT INTO PUBLIC.CODELIST_ITEM_LABEL (DESCRIPTION, VALID_FROM, VALID_TO, ITEM_ID, LANGUAGE_ID) VALUES('If 13 06 074 016 is provided, either 13 06 074 075 or 13 06 074 076 must be provided, or both', TO_TIMESTAMP('2020-01-01 00:00:00', 'YYYY-MM-DD HH24:MI:SS'), null, (SELECT id FROM CODELIST_ITEM CI WHERE ITEM_CODE = 'DK1408' AND CODELIST_ID = (SELECT id FROM codelist WHERE CODELIST_KEY = '10040')), 1);*/</v>
      </c>
      <c r="G127" t="str">
        <v>/*INSERT INTO public.codelist_item (item_code, uieditable, valid_from, valid_to, codelist_id) VALUES('DKW1408', false, to_timestamp('2020-01-01 00:00:00', 'YYYY-MM-DD HH24:MI:SS'), null, (SELECT id FROM codelist WHERE CODELIST_KEY = '')) ON CONFLICT (codelist_id, item_code) DO UPDATE SET valid_from=EXCLUDED.valid_from, valid_to=EXCLUDED.valid_to;*/</v>
      </c>
      <c r="H127" t="str">
        <v>/*INSERT INTO PUBLIC.CODELIST_ITEM_LABEL (DESCRIPTION, VALID_FROM, VALID_TO, ITEM_ID, LANGUAGE_ID) VALUES('Hvis 13 06 074 016 er udfyldt, så er det obligatorisk at udfylde enten 13 06 074 075 eller 13 06 074 076 eller begge.', TO_TIMESTAMP('2020-01-01 00:00:00', 'YYYY-MM-DD HH24:MI:SS'), null, (SELECT id FROM CODELIST_ITEM CI WHERE ITEM_CODE = 'DKW1408' AND CODELIST_ID = (SELECT id FROM codelist WHERE CODELIST_KEY = '')), 3);*/</v>
      </c>
      <c r="I127" t="str">
        <v>/*INSERT INTO PUBLIC.CODELIST_ITEM_LABEL (DESCRIPTION, VALID_FROM, VALID_TO, ITEM_ID, LANGUAGE_ID) VALUES('If 13 06 074 016 is provided, either 13 06 074 075 or 13 06 074 076 must be provided, or both', TO_TIMESTAMP('2020-01-01 00:00:00', 'YYYY-MM-DD HH24:MI:SS'), null, (SELECT id FROM CODELIST_ITEM CI WHERE ITEM_CODE = 'DKW1408' AND CODELIST_ID = (SELECT id FROM codelist WHERE CODELIST_KEY = '')), 1);*/</v>
      </c>
      <c r="J127" t="str">
        <v>/*INSERT INTO public.codelist_item (item_code, uieditable, valid_from, valid_to, codelist_id) VALUES('DKW1408', false, to_timestamp('2020-01-01 00:00:00', 'YYYY-MM-DD HH24:MI:SS'), null, (SELECT id FROM codelist WHERE CODELIST_KEY = '10040')) ON CONFLICT (codelist_id, item_code) DO UPDATE SET valid_from=EXCLUDED.valid_from, valid_to=EXCLUDED.valid_to;*/</v>
      </c>
      <c r="K127" t="str">
        <v>/*INSERT INTO PUBLIC.CODELIST_ITEM_LABEL (DESCRIPTION, VALID_FROM, VALID_TO, ITEM_ID, LANGUAGE_ID) VALUES('Hvis 13 06 074 016 er udfyldt, så er det obligatorisk at udfylde enten 13 06 074 075 eller 13 06 074 076 eller begge.', TO_TIMESTAMP('2020-01-01 00:00:00', 'YYYY-MM-DD HH24:MI:SS'), null, (SELECT id FROM CODELIST_ITEM CI WHERE ITEM_CODE = 'DKW1408' AND CODELIST_ID = (SELECT id FROM codelist WHERE CODELIST_KEY = '10040')), 3);*/</v>
      </c>
      <c r="L127" t="str">
        <v>/*INSERT INTO PUBLIC.CODELIST_ITEM_LABEL (DESCRIPTION, VALID_FROM, VALID_TO, ITEM_ID, LANGUAGE_ID) VALUES('If 13 06 074 016 is provided, either 13 06 074 075 or 13 06 074 076 must be provided, or both', TO_TIMESTAMP('2020-01-01 00:00:00', 'YYYY-MM-DD HH24:MI:SS'), null, (SELECT id FROM CODELIST_ITEM CI WHERE ITEM_CODE = 'DKW1408' AND CODELIST_ID = (SELECT id FROM codelist WHERE CODELIST_KEY = '10040')), 1);*/</v>
      </c>
      <c r="N127" s="10" t="str">
        <v>/*INSERT INTO public.codelist_items (itemcode, valid_from, valid_to, codelist_id, extensions_id) VALUES('DK1408', to_timestamp('2020-01-01 00:00:00', 'YYYY-MM-DD HH24:MI:SS'), null, (SELECT id FROM codelists WHERE CODELISTKEY = '10249'), null) ON CONFLICT (codelist_id, itemcode) DO UPDATE SET valid_from=EXCLUDED.valid_from, valid_to=EXCLUDED.valid_to;*/</v>
      </c>
      <c r="O127" s="10" t="str">
        <v>/*INSERT INTO PUBLIC.labels_codelist_items (DESCRIPTION, langcode, VALID_FROM, VALID_TO, ITEM_ID) VALUES('Hvis 13 06 074 016 er udfyldt, så er det obligatorisk at udfylde enten 13 06 074 075 eller 13 06 074 076 eller begge.', 'DA',TO_TIMESTAMP('2020-01-01 00:00:00', 'YYYY-MM-DD HH24:MI:SS'), null, (SELECT id FROM codelist_items CI WHERE ITEMCODE = 'DK1408' AND CODELIST_ID = (SELECT id FROM codelists WHERE CODELISTKEY = '10249'))) ON CONFLICT (item_id, langcode, valid_to) DO UPDATE SET valid_from=EXCLUDED.valid_from, description=EXCLUDED.description;*/</v>
      </c>
      <c r="P127" s="10" t="str">
        <v>/*INSERT INTO PUBLIC.labels_codelist_items (DESCRIPTION, langcode, VALID_FROM, VALID_TO, ITEM_ID) VALUES('If 13 06 074 016 is provided, either 13 06 074 075 or 13 06 074 076 must be provided, or both', 'EN',TO_TIMESTAMP('2020-01-01 00:00:00', 'YYYY-MM-DD HH24:MI:SS'), null, (SELECT id FROM codelist_items CI WHERE ITEMCODE = 'DK1408' AND CODELIST_ID = (SELECT id FROM codelists WHERE CODELISTKEY = '10249'))) ON CONFLICT (item_id, langcode, valid_to) DO UPDATE SET valid_from=EXCLUDED.valid_from, description=EXCLUDED.description;*/</v>
      </c>
      <c r="Q127" s="10" t="str">
        <v>/*INSERT INTO public.codelist_items (itemcode, valid_from, valid_to, codelist_id, extensions_id) VALUES('DKW1408', to_timestamp('2020-01-01 00:00:00', 'YYYY-MM-DD HH24:MI:SS'), null, (SELECT id FROM codelists WHERE CODELISTKEY = '10249'), null) ON CONFLICT (codelist_id, itemcode) DO UPDATE SET valid_from=EXCLUDED.valid_from, valid_to=EXCLUDED.valid_to;*/</v>
      </c>
      <c r="R127" s="10" t="str">
        <v>/*INSERT INTO PUBLIC.labels_codelist_items (DESCRIPTION, langcode, VALID_FROM, VALID_TO, ITEM_ID) VALUES('Hvis 13 06 074 016 er udfyldt, så er det obligatorisk at udfylde enten 13 06 074 075 eller 13 06 074 076 eller begge.', 'DA',TO_TIMESTAMP('2020-01-01 00:00:00', 'YYYY-MM-DD HH24:MI:SS'), null, (SELECT id FROM codelist_items CI WHERE ITEMCODE = 'DKW1408' AND CODELIST_ID = (SELECT id FROM codelists WHERE CODELISTKEY = '10249'))) ON CONFLICT (item_id, langcode, valid_to) DO UPDATE SET valid_from=EXCLUDED.valid_from, description=EXCLUDED.description;*/</v>
      </c>
      <c r="S127" s="10" t="str">
        <v>/*INSERT INTO PUBLIC.labels_codelist_items (DESCRIPTION, langcode, VALID_FROM, VALID_TO, ITEM_ID) VALUES('If 13 06 074 016 is provided, either 13 06 074 075 or 13 06 074 076 must be provided, or both', 'EN',TO_TIMESTAMP('2020-01-01 00:00:00', 'YYYY-MM-DD HH24:MI:SS'), null, (SELECT id FROM codelist_items CI WHERE ITEMCODE = 'DKW1408' AND CODELIST_ID = (SELECT id FROM codelists WHERE CODELISTKEY = '10249'))) ON CONFLICT (item_id, langcode, valid_to) DO UPDATE SET valid_from=EXCLUDED.valid_from, description=EXCLUDED.description;*/</v>
      </c>
    </row>
    <row r="128" spans="1:19" ht="409.5" x14ac:dyDescent="0.25">
      <c r="A128" t="str">
        <v>/*INSERT INTO public.codelist_item (item_code, uieditable, valid_from, valid_to, codelist_id) VALUES('DK1407', false, to_timestamp('2020-01-01 00:00:00', 'YYYY-MM-DD HH24:MI:SS'), null, (SELECT id FROM codelist WHERE CODELIST_KEY = '')) ON CONFLICT (codelist_id, item_code) DO UPDATE SET valid_from=EXCLUDED.valid_from, valid_to=EXCLUDED.valid_to;*/</v>
      </c>
      <c r="C128" t="str">
        <v>/*INSERT INTO PUBLIC.CODELIST_ITEM_LABEL (DESCRIPTION, VALID_FROM, VALID_TO, ITEM_ID, LANGUAGE_ID) VALUES('If 13 03 017 000 is not filled out, 13 03 016 000 and 13 03 018 000 must be filled out', TO_TIMESTAMP('2020-01-01 00:00:00', 'YYYY-MM-DD HH24:MI:SS'), null, (SELECT id FROM CODELIST_ITEM CI WHERE ITEM_CODE = 'DK1407' AND CODELIST_ID = (SELECT id FROM codelist WHERE CODELIST_KEY = '')), 1);*/</v>
      </c>
      <c r="D128" t="str">
        <v>/*INSERT INTO public.codelist_item (item_code, uieditable, valid_from, valid_to, codelist_id) VALUES('DK1407', false, to_timestamp('2020-01-01 00:00:00', 'YYYY-MM-DD HH24:MI:SS'), null, (SELECT id FROM codelist WHERE CODELIST_KEY = '10040')) ON CONFLICT (codelist_id, item_code) DO UPDATE SET valid_from=EXCLUDED.valid_from, valid_to=EXCLUDED.valid_to;*/</v>
      </c>
      <c r="E128" t="str">
        <v>/*INSERT INTO PUBLIC.CODELIST_ITEM_LABEL (DESCRIPTION, VALID_FROM, VALID_TO, ITEM_ID, LANGUAGE_ID) VALUES('Hvis 13 03 017 000 Consignee Identification number ikke er udfyldt, er 13 03 016 000 og 13 03 018 000 obligatoriske.', TO_TIMESTAMP('2020-01-01 00:00:00', 'YYYY-MM-DD HH24:MI:SS'), null, (SELECT id FROM CODELIST_ITEM CI WHERE ITEM_CODE = 'DK1407' AND CODELIST_ID = (SELECT id FROM codelist WHERE CODELIST_KEY = '10040')), 3);*/</v>
      </c>
      <c r="F128" t="str">
        <v>/*INSERT INTO PUBLIC.CODELIST_ITEM_LABEL (DESCRIPTION, VALID_FROM, VALID_TO, ITEM_ID, LANGUAGE_ID) VALUES('If 13 03 017 000 is not filled out, 13 03 016 000 and 13 03 018 000 must be filled out', TO_TIMESTAMP('2020-01-01 00:00:00', 'YYYY-MM-DD HH24:MI:SS'), null, (SELECT id FROM CODELIST_ITEM CI WHERE ITEM_CODE = 'DK1407' AND CODELIST_ID = (SELECT id FROM codelist WHERE CODELIST_KEY = '10040')), 1);*/</v>
      </c>
      <c r="G128" t="str">
        <v>/*INSERT INTO public.codelist_item (item_code, uieditable, valid_from, valid_to, codelist_id) VALUES('DKW1407', false, to_timestamp('2020-01-01 00:00:00', 'YYYY-MM-DD HH24:MI:SS'), null, (SELECT id FROM codelist WHERE CODELIST_KEY = '')) ON CONFLICT (codelist_id, item_code) DO UPDATE SET valid_from=EXCLUDED.valid_from, valid_to=EXCLUDED.valid_to;*/</v>
      </c>
      <c r="H128" t="str">
        <v>/*INSERT INTO PUBLIC.CODELIST_ITEM_LABEL (DESCRIPTION, VALID_FROM, VALID_TO, ITEM_ID, LANGUAGE_ID) VALUES('Hvis 13 03 017 000 Consignee Identification number ikke er udfyldt, er 13 03 016 000 og 13 03 018 000 obligatoriske.', TO_TIMESTAMP('2020-01-01 00:00:00', 'YYYY-MM-DD HH24:MI:SS'), null, (SELECT id FROM CODELIST_ITEM CI WHERE ITEM_CODE = 'DKW1407' AND CODELIST_ID = (SELECT id FROM codelist WHERE CODELIST_KEY = '')), 3);*/</v>
      </c>
      <c r="I128" t="str">
        <v>/*INSERT INTO PUBLIC.CODELIST_ITEM_LABEL (DESCRIPTION, VALID_FROM, VALID_TO, ITEM_ID, LANGUAGE_ID) VALUES('If 13 03 017 000 is not filled out, 13 03 016 000 and 13 03 018 000 must be filled out', TO_TIMESTAMP('2020-01-01 00:00:00', 'YYYY-MM-DD HH24:MI:SS'), null, (SELECT id FROM CODELIST_ITEM CI WHERE ITEM_CODE = 'DKW1407' AND CODELIST_ID = (SELECT id FROM codelist WHERE CODELIST_KEY = '')), 1);*/</v>
      </c>
      <c r="J128" t="str">
        <v>/*INSERT INTO public.codelist_item (item_code, uieditable, valid_from, valid_to, codelist_id) VALUES('DKW1407', false, to_timestamp('2020-01-01 00:00:00', 'YYYY-MM-DD HH24:MI:SS'), null, (SELECT id FROM codelist WHERE CODELIST_KEY = '10040')) ON CONFLICT (codelist_id, item_code) DO UPDATE SET valid_from=EXCLUDED.valid_from, valid_to=EXCLUDED.valid_to;*/</v>
      </c>
      <c r="K128" t="str">
        <v>/*INSERT INTO PUBLIC.CODELIST_ITEM_LABEL (DESCRIPTION, VALID_FROM, VALID_TO, ITEM_ID, LANGUAGE_ID) VALUES('Hvis 13 03 017 000 Consignee Identification number ikke er udfyldt, er 13 03 016 000 og 13 03 018 000 obligatoriske.', TO_TIMESTAMP('2020-01-01 00:00:00', 'YYYY-MM-DD HH24:MI:SS'), null, (SELECT id FROM CODELIST_ITEM CI WHERE ITEM_CODE = 'DKW1407' AND CODELIST_ID = (SELECT id FROM codelist WHERE CODELIST_KEY = '10040')), 3);*/</v>
      </c>
      <c r="L128" t="str">
        <v>/*INSERT INTO PUBLIC.CODELIST_ITEM_LABEL (DESCRIPTION, VALID_FROM, VALID_TO, ITEM_ID, LANGUAGE_ID) VALUES('If 13 03 017 000 is not filled out, 13 03 016 000 and 13 03 018 000 must be filled out', TO_TIMESTAMP('2020-01-01 00:00:00', 'YYYY-MM-DD HH24:MI:SS'), null, (SELECT id FROM CODELIST_ITEM CI WHERE ITEM_CODE = 'DKW1407' AND CODELIST_ID = (SELECT id FROM codelist WHERE CODELIST_KEY = '10040')), 1);*/</v>
      </c>
      <c r="N128" s="10" t="str">
        <v>/*INSERT INTO public.codelist_items (itemcode, valid_from, valid_to, codelist_id, extensions_id) VALUES('DK1407', to_timestamp('2020-01-01 00:00:00', 'YYYY-MM-DD HH24:MI:SS'), null, (SELECT id FROM codelists WHERE CODELISTKEY = '10249'), null) ON CONFLICT (codelist_id, itemcode) DO UPDATE SET valid_from=EXCLUDED.valid_from, valid_to=EXCLUDED.valid_to;*/</v>
      </c>
      <c r="O128" s="10" t="str">
        <v>/*INSERT INTO PUBLIC.labels_codelist_items (DESCRIPTION, langcode, VALID_FROM, VALID_TO, ITEM_ID) VALUES('Hvis 13 03 017 000 Consignee Identification number ikke er udfyldt, er 13 03 016 000 og 13 03 018 000 obligatoriske.', 'DA',TO_TIMESTAMP('2020-01-01 00:00:00', 'YYYY-MM-DD HH24:MI:SS'), null, (SELECT id FROM codelist_items CI WHERE ITEMCODE = 'DK1407' AND CODELIST_ID = (SELECT id FROM codelists WHERE CODELISTKEY = '10249'))) ON CONFLICT (item_id, langcode, valid_to) DO UPDATE SET valid_from=EXCLUDED.valid_from, description=EXCLUDED.description;*/</v>
      </c>
      <c r="P128" s="10" t="str">
        <v>/*INSERT INTO PUBLIC.labels_codelist_items (DESCRIPTION, langcode, VALID_FROM, VALID_TO, ITEM_ID) VALUES('If 13 03 017 000 is not filled out, 13 03 016 000 and 13 03 018 000 must be filled out', 'EN',TO_TIMESTAMP('2020-01-01 00:00:00', 'YYYY-MM-DD HH24:MI:SS'), null, (SELECT id FROM codelist_items CI WHERE ITEMCODE = 'DK1407' AND CODELIST_ID = (SELECT id FROM codelists WHERE CODELISTKEY = '10249'))) ON CONFLICT (item_id, langcode, valid_to) DO UPDATE SET valid_from=EXCLUDED.valid_from, description=EXCLUDED.description;*/</v>
      </c>
      <c r="Q128" s="10" t="str">
        <v>/*INSERT INTO public.codelist_items (itemcode, valid_from, valid_to, codelist_id, extensions_id) VALUES('DKW1407', to_timestamp('2020-01-01 00:00:00', 'YYYY-MM-DD HH24:MI:SS'), null, (SELECT id FROM codelists WHERE CODELISTKEY = '10249'), null) ON CONFLICT (codelist_id, itemcode) DO UPDATE SET valid_from=EXCLUDED.valid_from, valid_to=EXCLUDED.valid_to;*/</v>
      </c>
      <c r="R128" s="10" t="str">
        <v>/*INSERT INTO PUBLIC.labels_codelist_items (DESCRIPTION, langcode, VALID_FROM, VALID_TO, ITEM_ID) VALUES('Hvis 13 03 017 000 Consignee Identification number ikke er udfyldt, er 13 03 016 000 og 13 03 018 000 obligatoriske.', 'DA',TO_TIMESTAMP('2020-01-01 00:00:00', 'YYYY-MM-DD HH24:MI:SS'), null, (SELECT id FROM codelist_items CI WHERE ITEMCODE = 'DKW1407' AND CODELIST_ID = (SELECT id FROM codelists WHERE CODELISTKEY = '10249'))) ON CONFLICT (item_id, langcode, valid_to) DO UPDATE SET valid_from=EXCLUDED.valid_from, description=EXCLUDED.description;*/</v>
      </c>
      <c r="S128" s="10" t="str">
        <v>/*INSERT INTO PUBLIC.labels_codelist_items (DESCRIPTION, langcode, VALID_FROM, VALID_TO, ITEM_ID) VALUES('If 13 03 017 000 is not filled out, 13 03 016 000 and 13 03 018 000 must be filled out', 'EN',TO_TIMESTAMP('2020-01-01 00:00:00', 'YYYY-MM-DD HH24:MI:SS'), null, (SELECT id FROM codelist_items CI WHERE ITEMCODE = 'DKW1407' AND CODELIST_ID = (SELECT id FROM codelists WHERE CODELISTKEY = '10249'))) ON CONFLICT (item_id, langcode, valid_to) DO UPDATE SET valid_from=EXCLUDED.valid_from, description=EXCLUDED.description;*/</v>
      </c>
    </row>
    <row r="129" spans="1:19" ht="409.5" x14ac:dyDescent="0.25">
      <c r="A129" t="str">
        <v>/*INSERT INTO public.codelist_item (item_code, uieditable, valid_from, valid_to, codelist_id) VALUES('DK1405', false, to_timestamp('2020-01-01 00:00:00', 'YYYY-MM-DD HH24:MI:SS'), null, (SELECT id FROM codelist WHERE CODELIST_KEY = '')) ON CONFLICT (codelist_id, item_code) DO UPDATE SET valid_from=EXCLUDED.valid_from, valid_to=EXCLUDED.valid_to;*/</v>
      </c>
      <c r="C129" t="str">
        <v>/*INSERT INTO PUBLIC.CODELIST_ITEM_LABEL (DESCRIPTION, VALID_FROM, VALID_TO, ITEM_ID, LANGUAGE_ID) VALUES('If 13 02 074 016 is provided, either 13 02 074 075 or 13 02 074 076 must be provided, or both.', TO_TIMESTAMP('2020-01-01 00:00:00', 'YYYY-MM-DD HH24:MI:SS'), null, (SELECT id FROM CODELIST_ITEM CI WHERE ITEM_CODE = 'DK1405' AND CODELIST_ID = (SELECT id FROM codelist WHERE CODELIST_KEY = '')), 1);*/</v>
      </c>
      <c r="D129" t="str">
        <v>/*INSERT INTO public.codelist_item (item_code, uieditable, valid_from, valid_to, codelist_id) VALUES('DK1405', false, to_timestamp('2020-01-01 00:00:00', 'YYYY-MM-DD HH24:MI:SS'), null, (SELECT id FROM codelist WHERE CODELIST_KEY = '10040')) ON CONFLICT (codelist_id, item_code) DO UPDATE SET valid_from=EXCLUDED.valid_from, valid_to=EXCLUDED.valid_to;*/</v>
      </c>
      <c r="E129" t="str">
        <v>/*INSERT INTO PUBLIC.CODELIST_ITEM_LABEL (DESCRIPTION, VALID_FROM, VALID_TO, ITEM_ID, LANGUAGE_ID) VALUES('Hvis 13 02 074 016 er udfyldt, så er det obligatorisk at udfylde enten 13 02 074 075 eller 13 02 074 076 eller begge.', TO_TIMESTAMP('2020-01-01 00:00:00', 'YYYY-MM-DD HH24:MI:SS'), null, (SELECT id FROM CODELIST_ITEM CI WHERE ITEM_CODE = 'DK1405' AND CODELIST_ID = (SELECT id FROM codelist WHERE CODELIST_KEY = '10040')), 3);*/</v>
      </c>
      <c r="F129" t="str">
        <v>/*INSERT INTO PUBLIC.CODELIST_ITEM_LABEL (DESCRIPTION, VALID_FROM, VALID_TO, ITEM_ID, LANGUAGE_ID) VALUES('If 13 02 074 016 is provided, either 13 02 074 075 or 13 02 074 076 must be provided, or both.', TO_TIMESTAMP('2020-01-01 00:00:00', 'YYYY-MM-DD HH24:MI:SS'), null, (SELECT id FROM CODELIST_ITEM CI WHERE ITEM_CODE = 'DK1405' AND CODELIST_ID = (SELECT id FROM codelist WHERE CODELIST_KEY = '10040')), 1);*/</v>
      </c>
      <c r="G129" t="str">
        <v>/*INSERT INTO public.codelist_item (item_code, uieditable, valid_from, valid_to, codelist_id) VALUES('DKW1405', false, to_timestamp('2020-01-01 00:00:00', 'YYYY-MM-DD HH24:MI:SS'), null, (SELECT id FROM codelist WHERE CODELIST_KEY = '')) ON CONFLICT (codelist_id, item_code) DO UPDATE SET valid_from=EXCLUDED.valid_from, valid_to=EXCLUDED.valid_to;*/</v>
      </c>
      <c r="H129" t="str">
        <v>/*INSERT INTO PUBLIC.CODELIST_ITEM_LABEL (DESCRIPTION, VALID_FROM, VALID_TO, ITEM_ID, LANGUAGE_ID) VALUES('Hvis 13 02 074 016 er udfyldt, så er det obligatorisk at udfylde enten 13 02 074 075 eller 13 02 074 076 eller begge.', TO_TIMESTAMP('2020-01-01 00:00:00', 'YYYY-MM-DD HH24:MI:SS'), null, (SELECT id FROM CODELIST_ITEM CI WHERE ITEM_CODE = 'DKW1405' AND CODELIST_ID = (SELECT id FROM codelist WHERE CODELIST_KEY = '')), 3);*/</v>
      </c>
      <c r="I129" t="str">
        <v>/*INSERT INTO PUBLIC.CODELIST_ITEM_LABEL (DESCRIPTION, VALID_FROM, VALID_TO, ITEM_ID, LANGUAGE_ID) VALUES('If 13 02 074 016 is provided, either 13 02 074 075 or 13 02 074 076 must be provided, or both.', TO_TIMESTAMP('2020-01-01 00:00:00', 'YYYY-MM-DD HH24:MI:SS'), null, (SELECT id FROM CODELIST_ITEM CI WHERE ITEM_CODE = 'DKW1405' AND CODELIST_ID = (SELECT id FROM codelist WHERE CODELIST_KEY = '')), 1);*/</v>
      </c>
      <c r="J129" t="str">
        <v>/*INSERT INTO public.codelist_item (item_code, uieditable, valid_from, valid_to, codelist_id) VALUES('DKW1405', false, to_timestamp('2020-01-01 00:00:00', 'YYYY-MM-DD HH24:MI:SS'), null, (SELECT id FROM codelist WHERE CODELIST_KEY = '10040')) ON CONFLICT (codelist_id, item_code) DO UPDATE SET valid_from=EXCLUDED.valid_from, valid_to=EXCLUDED.valid_to;*/</v>
      </c>
      <c r="K129" t="str">
        <v>/*INSERT INTO PUBLIC.CODELIST_ITEM_LABEL (DESCRIPTION, VALID_FROM, VALID_TO, ITEM_ID, LANGUAGE_ID) VALUES('Hvis 13 02 074 016 er udfyldt, så er det obligatorisk at udfylde enten 13 02 074 075 eller 13 02 074 076 eller begge.', TO_TIMESTAMP('2020-01-01 00:00:00', 'YYYY-MM-DD HH24:MI:SS'), null, (SELECT id FROM CODELIST_ITEM CI WHERE ITEM_CODE = 'DKW1405' AND CODELIST_ID = (SELECT id FROM codelist WHERE CODELIST_KEY = '10040')), 3);*/</v>
      </c>
      <c r="L129" t="str">
        <v>/*INSERT INTO PUBLIC.CODELIST_ITEM_LABEL (DESCRIPTION, VALID_FROM, VALID_TO, ITEM_ID, LANGUAGE_ID) VALUES('If 13 02 074 016 is provided, either 13 02 074 075 or 13 02 074 076 must be provided, or both.', TO_TIMESTAMP('2020-01-01 00:00:00', 'YYYY-MM-DD HH24:MI:SS'), null, (SELECT id FROM CODELIST_ITEM CI WHERE ITEM_CODE = 'DKW1405' AND CODELIST_ID = (SELECT id FROM codelist WHERE CODELIST_KEY = '10040')), 1);*/</v>
      </c>
      <c r="N129" s="10" t="str">
        <v>/*INSERT INTO public.codelist_items (itemcode, valid_from, valid_to, codelist_id, extensions_id) VALUES('DK1405', to_timestamp('2020-01-01 00:00:00', 'YYYY-MM-DD HH24:MI:SS'), null, (SELECT id FROM codelists WHERE CODELISTKEY = '10249'), null) ON CONFLICT (codelist_id, itemcode) DO UPDATE SET valid_from=EXCLUDED.valid_from, valid_to=EXCLUDED.valid_to;*/</v>
      </c>
      <c r="O129" s="10" t="str">
        <v>/*INSERT INTO PUBLIC.labels_codelist_items (DESCRIPTION, langcode, VALID_FROM, VALID_TO, ITEM_ID) VALUES('Hvis 13 02 074 016 er udfyldt, så er det obligatorisk at udfylde enten 13 02 074 075 eller 13 02 074 076 eller begge.', 'DA',TO_TIMESTAMP('2020-01-01 00:00:00', 'YYYY-MM-DD HH24:MI:SS'), null, (SELECT id FROM codelist_items CI WHERE ITEMCODE = 'DK1405' AND CODELIST_ID = (SELECT id FROM codelists WHERE CODELISTKEY = '10249'))) ON CONFLICT (item_id, langcode, valid_to) DO UPDATE SET valid_from=EXCLUDED.valid_from, description=EXCLUDED.description;*/</v>
      </c>
      <c r="P129" s="10" t="str">
        <v>/*INSERT INTO PUBLIC.labels_codelist_items (DESCRIPTION, langcode, VALID_FROM, VALID_TO, ITEM_ID) VALUES('If 13 02 074 016 is provided, either 13 02 074 075 or 13 02 074 076 must be provided, or both.', 'EN',TO_TIMESTAMP('2020-01-01 00:00:00', 'YYYY-MM-DD HH24:MI:SS'), null, (SELECT id FROM codelist_items CI WHERE ITEMCODE = 'DK1405' AND CODELIST_ID = (SELECT id FROM codelists WHERE CODELISTKEY = '10249'))) ON CONFLICT (item_id, langcode, valid_to) DO UPDATE SET valid_from=EXCLUDED.valid_from, description=EXCLUDED.description;*/</v>
      </c>
      <c r="Q129" s="10" t="str">
        <v>/*INSERT INTO public.codelist_items (itemcode, valid_from, valid_to, codelist_id, extensions_id) VALUES('DKW1405', to_timestamp('2020-01-01 00:00:00', 'YYYY-MM-DD HH24:MI:SS'), null, (SELECT id FROM codelists WHERE CODELISTKEY = '10249'), null) ON CONFLICT (codelist_id, itemcode) DO UPDATE SET valid_from=EXCLUDED.valid_from, valid_to=EXCLUDED.valid_to;*/</v>
      </c>
      <c r="R129" s="10" t="str">
        <v>/*INSERT INTO PUBLIC.labels_codelist_items (DESCRIPTION, langcode, VALID_FROM, VALID_TO, ITEM_ID) VALUES('Hvis 13 02 074 016 er udfyldt, så er det obligatorisk at udfylde enten 13 02 074 075 eller 13 02 074 076 eller begge.', 'DA',TO_TIMESTAMP('2020-01-01 00:00:00', 'YYYY-MM-DD HH24:MI:SS'), null, (SELECT id FROM codelist_items CI WHERE ITEMCODE = 'DKW1405' AND CODELIST_ID = (SELECT id FROM codelists WHERE CODELISTKEY = '10249'))) ON CONFLICT (item_id, langcode, valid_to) DO UPDATE SET valid_from=EXCLUDED.valid_from, description=EXCLUDED.description;*/</v>
      </c>
      <c r="S129" s="10" t="str">
        <v>/*INSERT INTO PUBLIC.labels_codelist_items (DESCRIPTION, langcode, VALID_FROM, VALID_TO, ITEM_ID) VALUES('If 13 02 074 016 is provided, either 13 02 074 075 or 13 02 074 076 must be provided, or both.', 'EN',TO_TIMESTAMP('2020-01-01 00:00:00', 'YYYY-MM-DD HH24:MI:SS'), null, (SELECT id FROM codelist_items CI WHERE ITEMCODE = 'DKW1405' AND CODELIST_ID = (SELECT id FROM codelists WHERE CODELISTKEY = '10249'))) ON CONFLICT (item_id, langcode, valid_to) DO UPDATE SET valid_from=EXCLUDED.valid_from, description=EXCLUDED.description;*/</v>
      </c>
    </row>
    <row r="130" spans="1:19" ht="409.5" x14ac:dyDescent="0.25">
      <c r="A130" t="str">
        <v>/*INSERT INTO public.codelist_item (item_code, uieditable, valid_from, valid_to, codelist_id) VALUES('DK1400', false, to_timestamp('2020-01-01 00:00:00', 'YYYY-MM-DD HH24:MI:SS'), null, (SELECT id FROM codelist WHERE CODELIST_KEY = '')) ON CONFLICT (codelist_id, item_code) DO UPDATE SET valid_from=EXCLUDED.valid_from, valid_to=EXCLUDED.valid_to;*/</v>
      </c>
      <c r="C130" t="str">
        <v>/*INSERT INTO PUBLIC.CODELIST_ITEM_LABEL (DESCRIPTION, VALID_FROM, VALID_TO, ITEM_ID, LANGUAGE_ID) VALUES('If 11 08 000 000, 11 08 001 000 Reduced dataset indicator is "1" then 12 12 000 000 Authorisation must be filled out with an authorisation C524 for use of reduced dataset', TO_TIMESTAMP('2020-01-01 00:00:00', 'YYYY-MM-DD HH24:MI:SS'), null, (SELECT id FROM CODELIST_ITEM CI WHERE ITEM_CODE = 'DK1400' AND CODELIST_ID = (SELECT id FROM codelist WHERE CODELIST_KEY = '')), 1);*/</v>
      </c>
      <c r="D130" t="str">
        <v>/*INSERT INTO public.codelist_item (item_code, uieditable, valid_from, valid_to, codelist_id) VALUES('DK1400', false, to_timestamp('2020-01-01 00:00:00', 'YYYY-MM-DD HH24:MI:SS'), null, (SELECT id FROM codelist WHERE CODELIST_KEY = '10040')) ON CONFLICT (codelist_id, item_code) DO UPDATE SET valid_from=EXCLUDED.valid_from, valid_to=EXCLUDED.valid_to;*/</v>
      </c>
      <c r="E130" t="str">
        <v>/*INSERT INTO PUBLIC.CODELIST_ITEM_LABEL (DESCRIPTION, VALID_FROM, VALID_TO, ITEM_ID, LANGUAGE_ID) VALUES('Hvis 11 08 000 000, 11 08 001 000 Reduced Dataset Indicator er sat til "1", så skal angivelsen indeholde en C524 autorisation', TO_TIMESTAMP('2020-01-01 00:00:00', 'YYYY-MM-DD HH24:MI:SS'), null, (SELECT id FROM CODELIST_ITEM CI WHERE ITEM_CODE = 'DK1400' AND CODELIST_ID = (SELECT id FROM codelist WHERE CODELIST_KEY = '10040')), 3);*/</v>
      </c>
      <c r="F130" t="str">
        <v>/*INSERT INTO PUBLIC.CODELIST_ITEM_LABEL (DESCRIPTION, VALID_FROM, VALID_TO, ITEM_ID, LANGUAGE_ID) VALUES('If 11 08 000 000, 11 08 001 000 Reduced dataset indicator is "1" then 12 12 000 000 Authorisation must be filled out with an authorisation C524 for use of reduced dataset', TO_TIMESTAMP('2020-01-01 00:00:00', 'YYYY-MM-DD HH24:MI:SS'), null, (SELECT id FROM CODELIST_ITEM CI WHERE ITEM_CODE = 'DK1400' AND CODELIST_ID = (SELECT id FROM codelist WHERE CODELIST_KEY = '10040')), 1);*/</v>
      </c>
      <c r="G130" t="str">
        <v>/*INSERT INTO public.codelist_item (item_code, uieditable, valid_from, valid_to, codelist_id) VALUES('DKW1400', false, to_timestamp('2020-01-01 00:00:00', 'YYYY-MM-DD HH24:MI:SS'), null, (SELECT id FROM codelist WHERE CODELIST_KEY = '')) ON CONFLICT (codelist_id, item_code) DO UPDATE SET valid_from=EXCLUDED.valid_from, valid_to=EXCLUDED.valid_to;*/</v>
      </c>
      <c r="H130" t="str">
        <v>/*INSERT INTO PUBLIC.CODELIST_ITEM_LABEL (DESCRIPTION, VALID_FROM, VALID_TO, ITEM_ID, LANGUAGE_ID) VALUES('Hvis 11 08 000 000, 11 08 001 000 Reduced Dataset Indicator er sat til "1", så skal angivelsen indeholde en C524 autorisation', TO_TIMESTAMP('2020-01-01 00:00:00', 'YYYY-MM-DD HH24:MI:SS'), null, (SELECT id FROM CODELIST_ITEM CI WHERE ITEM_CODE = 'DKW1400' AND CODELIST_ID = (SELECT id FROM codelist WHERE CODELIST_KEY = '')), 3);*/</v>
      </c>
      <c r="I130" t="str">
        <v>/*INSERT INTO PUBLIC.CODELIST_ITEM_LABEL (DESCRIPTION, VALID_FROM, VALID_TO, ITEM_ID, LANGUAGE_ID) VALUES('If 11 08 000 000, 11 08 001 000 Reduced dataset indicator is "1" then 12 12 000 000 Authorisation must be filled out with an authorisation C524 for use of reduced dataset', TO_TIMESTAMP('2020-01-01 00:00:00', 'YYYY-MM-DD HH24:MI:SS'), null, (SELECT id FROM CODELIST_ITEM CI WHERE ITEM_CODE = 'DKW1400' AND CODELIST_ID = (SELECT id FROM codelist WHERE CODELIST_KEY = '')), 1);*/</v>
      </c>
      <c r="J130" t="str">
        <v>/*INSERT INTO public.codelist_item (item_code, uieditable, valid_from, valid_to, codelist_id) VALUES('DKW1400', false, to_timestamp('2020-01-01 00:00:00', 'YYYY-MM-DD HH24:MI:SS'), null, (SELECT id FROM codelist WHERE CODELIST_KEY = '10040')) ON CONFLICT (codelist_id, item_code) DO UPDATE SET valid_from=EXCLUDED.valid_from, valid_to=EXCLUDED.valid_to;*/</v>
      </c>
      <c r="K130" t="str">
        <v>/*INSERT INTO PUBLIC.CODELIST_ITEM_LABEL (DESCRIPTION, VALID_FROM, VALID_TO, ITEM_ID, LANGUAGE_ID) VALUES('Hvis 11 08 000 000, 11 08 001 000 Reduced Dataset Indicator er sat til "1", så skal angivelsen indeholde en C524 autorisation', TO_TIMESTAMP('2020-01-01 00:00:00', 'YYYY-MM-DD HH24:MI:SS'), null, (SELECT id FROM CODELIST_ITEM CI WHERE ITEM_CODE = 'DKW1400' AND CODELIST_ID = (SELECT id FROM codelist WHERE CODELIST_KEY = '10040')), 3);*/</v>
      </c>
      <c r="L130" t="str">
        <v>/*INSERT INTO PUBLIC.CODELIST_ITEM_LABEL (DESCRIPTION, VALID_FROM, VALID_TO, ITEM_ID, LANGUAGE_ID) VALUES('If 11 08 000 000, 11 08 001 000 Reduced dataset indicator is "1" then 12 12 000 000 Authorisation must be filled out with an authorisation C524 for use of reduced dataset', TO_TIMESTAMP('2020-01-01 00:00:00', 'YYYY-MM-DD HH24:MI:SS'), null, (SELECT id FROM CODELIST_ITEM CI WHERE ITEM_CODE = 'DKW1400' AND CODELIST_ID = (SELECT id FROM codelist WHERE CODELIST_KEY = '10040')), 1);*/</v>
      </c>
      <c r="N130" s="10" t="str">
        <v>/*INSERT INTO public.codelist_items (itemcode, valid_from, valid_to, codelist_id, extensions_id) VALUES('DK1400', to_timestamp('2020-01-01 00:00:00', 'YYYY-MM-DD HH24:MI:SS'), null, (SELECT id FROM codelists WHERE CODELISTKEY = '10249'), null) ON CONFLICT (codelist_id, itemcode) DO UPDATE SET valid_from=EXCLUDED.valid_from, valid_to=EXCLUDED.valid_to;*/</v>
      </c>
      <c r="O130" s="10" t="str">
        <v>/*INSERT INTO PUBLIC.labels_codelist_items (DESCRIPTION, langcode, VALID_FROM, VALID_TO, ITEM_ID) VALUES('Hvis 11 08 000 000, 11 08 001 000 Reduced Dataset Indicator er sat til "1", så skal angivelsen indeholde en C524 autorisation', 'DA',TO_TIMESTAMP('2020-01-01 00:00:00', 'YYYY-MM-DD HH24:MI:SS'), null, (SELECT id FROM codelist_items CI WHERE ITEMCODE = 'DK1400' AND CODELIST_ID = (SELECT id FROM codelists WHERE CODELISTKEY = '10249'))) ON CONFLICT (item_id, langcode, valid_to) DO UPDATE SET valid_from=EXCLUDED.valid_from, description=EXCLUDED.description;*/</v>
      </c>
      <c r="P130" s="10" t="str">
        <v>/*INSERT INTO PUBLIC.labels_codelist_items (DESCRIPTION, langcode, VALID_FROM, VALID_TO, ITEM_ID) VALUES('If 11 08 000 000, 11 08 001 000 Reduced dataset indicator is "1" then 12 12 000 000 Authorisation must be filled out with an authorisation C524 for use of reduced dataset', 'EN',TO_TIMESTAMP('2020-01-01 00:00:00', 'YYYY-MM-DD HH24:MI:SS'), null, (SELECT id FROM codelist_items CI WHERE ITEMCODE = 'DK1400' AND CODELIST_ID = (SELECT id FROM codelists WHERE CODELISTKEY = '10249'))) ON CONFLICT (item_id, langcode, valid_to) DO UPDATE SET valid_from=EXCLUDED.valid_from, description=EXCLUDED.description;*/</v>
      </c>
      <c r="Q130" s="10" t="str">
        <v>/*INSERT INTO public.codelist_items (itemcode, valid_from, valid_to, codelist_id, extensions_id) VALUES('DKW1400', to_timestamp('2020-01-01 00:00:00', 'YYYY-MM-DD HH24:MI:SS'), null, (SELECT id FROM codelists WHERE CODELISTKEY = '10249'), null) ON CONFLICT (codelist_id, itemcode) DO UPDATE SET valid_from=EXCLUDED.valid_from, valid_to=EXCLUDED.valid_to;*/</v>
      </c>
      <c r="R130" s="10" t="str">
        <v>/*INSERT INTO PUBLIC.labels_codelist_items (DESCRIPTION, langcode, VALID_FROM, VALID_TO, ITEM_ID) VALUES('Hvis 11 08 000 000, 11 08 001 000 Reduced Dataset Indicator er sat til "1", så skal angivelsen indeholde en C524 autorisation', 'DA',TO_TIMESTAMP('2020-01-01 00:00:00', 'YYYY-MM-DD HH24:MI:SS'), null, (SELECT id FROM codelist_items CI WHERE ITEMCODE = 'DKW1400' AND CODELIST_ID = (SELECT id FROM codelists WHERE CODELISTKEY = '10249'))) ON CONFLICT (item_id, langcode, valid_to) DO UPDATE SET valid_from=EXCLUDED.valid_from, description=EXCLUDED.description;*/</v>
      </c>
      <c r="S130" s="10" t="str">
        <v>/*INSERT INTO PUBLIC.labels_codelist_items (DESCRIPTION, langcode, VALID_FROM, VALID_TO, ITEM_ID) VALUES('If 11 08 000 000, 11 08 001 000 Reduced dataset indicator is "1" then 12 12 000 000 Authorisation must be filled out with an authorisation C524 for use of reduced dataset', 'EN',TO_TIMESTAMP('2020-01-01 00:00:00', 'YYYY-MM-DD HH24:MI:SS'), null, (SELECT id FROM codelist_items CI WHERE ITEMCODE = 'DKW1400' AND CODELIST_ID = (SELECT id FROM codelists WHERE CODELISTKEY = '10249'))) ON CONFLICT (item_id, langcode, valid_to) DO UPDATE SET valid_from=EXCLUDED.valid_from, description=EXCLUDED.description;*/</v>
      </c>
    </row>
    <row r="131" spans="1:19" ht="409.5" x14ac:dyDescent="0.25">
      <c r="A131" t="str">
        <v>INSERT INTO public.codelist_item (item_code, uieditable, valid_from, valid_to, codelist_id) VALUES('DK1416', false, to_timestamp('2020-01-01 00:00:00', 'YYYY-MM-DD HH24:MI:SS'), null, (SELECT id FROM codelist WHERE CODELIST_KEY = '10080')) ON CONFLICT (codelist_id, item_code) DO UPDATE SET valid_from=EXCLUDED.valid_from, valid_to=EXCLUDED.valid_to;</v>
      </c>
      <c r="C131" t="str">
        <v>INSERT INTO PUBLIC.CODELIST_ITEM_LABEL (DESCRIPTION, VALID_FROM, VALID_TO, ITEM_ID, LANGUAGE_ID) VALUES('If 11 02 001 000 Additional Declaration Type is "D" then 15 08 000 000 presentationOfTheGoodsDateAndTime must be left blank', TO_TIMESTAMP('2020-01-01 00:00:00', 'YYYY-MM-DD HH24:MI:SS'), null, (SELECT id FROM CODELIST_ITEM CI WHERE ITEM_CODE = 'DK1416' AND CODELIST_ID = (SELECT id FROM codelist WHERE CODELIST_KEY = '10080')), 1);</v>
      </c>
      <c r="D131" t="str">
        <v>INSERT INTO public.codelist_item (item_code, uieditable, valid_from, valid_to, codelist_id) VALUES('DK1416', false, to_timestamp('2020-01-01 00:00:00', 'YYYY-MM-DD HH24:MI:SS'), null, (SELECT id FROM codelist WHERE CODELIST_KEY = '10040')) ON CONFLICT (codelist_id, item_code) DO UPDATE SET valid_from=EXCLUDED.valid_from, valid_to=EXCLUDED.valid_to;</v>
      </c>
      <c r="E131" t="str">
        <v>INSERT INTO PUBLIC.CODELIST_ITEM_LABEL (DESCRIPTION, VALID_FROM, VALID_TO, ITEM_ID, LANGUAGE_ID) VALUES('Hvis 11 02 001 000 Yderligere erklæringstype er "D", skal 15 08 000 000 præsentationOfTheGoodsDateAndTime stå tom', TO_TIMESTAMP('2020-01-01 00:00:00', 'YYYY-MM-DD HH24:MI:SS'), null, (SELECT id FROM CODELIST_ITEM CI WHERE ITEM_CODE = 'DK1416' AND CODELIST_ID = (SELECT id FROM codelist WHERE CODELIST_KEY = '10040')), 3);</v>
      </c>
      <c r="F131" t="str">
        <v>INSERT INTO PUBLIC.CODELIST_ITEM_LABEL (DESCRIPTION, VALID_FROM, VALID_TO, ITEM_ID, LANGUAGE_ID) VALUES('If 11 02 001 000 Additional Declaration Type is "D" then 15 08 000 000 presentationOfTheGoodsDateAndTime must be left blank', TO_TIMESTAMP('2020-01-01 00:00:00', 'YYYY-MM-DD HH24:MI:SS'), null, (SELECT id FROM CODELIST_ITEM CI WHERE ITEM_CODE = 'DK1416' AND CODELIST_ID = (SELECT id FROM codelist WHERE CODELIST_KEY = '10040')), 1);</v>
      </c>
      <c r="G131" t="str">
        <v>INSERT INTO public.codelist_item (item_code, uieditable, valid_from, valid_to, codelist_id) VALUES('DKW1416', false, to_timestamp('2020-01-01 00:00:00', 'YYYY-MM-DD HH24:MI:SS'), null, (SELECT id FROM codelist WHERE CODELIST_KEY = '10075')) ON CONFLICT (codelist_id, item_code) DO UPDATE SET valid_from=EXCLUDED.valid_from, valid_to=EXCLUDED.valid_to;</v>
      </c>
      <c r="H131" t="str">
        <v>INSERT INTO PUBLIC.CODELIST_ITEM_LABEL (DESCRIPTION, VALID_FROM, VALID_TO, ITEM_ID, LANGUAGE_ID) VALUES('Hvis 11 02 001 000 Yderligere erklæringstype er "D", skal 15 08 000 000 præsentationOfTheGoodsDateAndTime stå tom', TO_TIMESTAMP('2020-01-01 00:00:00', 'YYYY-MM-DD HH24:MI:SS'), null, (SELECT id FROM CODELIST_ITEM CI WHERE ITEM_CODE = 'DKW1416' AND CODELIST_ID = (SELECT id FROM codelist WHERE CODELIST_KEY = '10075')), 3);</v>
      </c>
      <c r="I131" t="str">
        <v>INSERT INTO PUBLIC.CODELIST_ITEM_LABEL (DESCRIPTION, VALID_FROM, VALID_TO, ITEM_ID, LANGUAGE_ID) VALUES('If 11 02 001 000 Additional Declaration Type is "D" then 15 08 000 000 presentationOfTheGoodsDateAndTime must be left blank', TO_TIMESTAMP('2020-01-01 00:00:00', 'YYYY-MM-DD HH24:MI:SS'), null, (SELECT id FROM CODELIST_ITEM CI WHERE ITEM_CODE = 'DKW1416' AND CODELIST_ID = (SELECT id FROM codelist WHERE CODELIST_KEY = '10075')), 1);</v>
      </c>
      <c r="J131" t="str">
        <v>INSERT INTO public.codelist_item (item_code, uieditable, valid_from, valid_to, codelist_id) VALUES('DKW1416', false, to_timestamp('2020-01-01 00:00:00', 'YYYY-MM-DD HH24:MI:SS'), null, (SELECT id FROM codelist WHERE CODELIST_KEY = '10040')) ON CONFLICT (codelist_id, item_code) DO UPDATE SET valid_from=EXCLUDED.valid_from, valid_to=EXCLUDED.valid_to;</v>
      </c>
      <c r="K131" t="str">
        <v>INSERT INTO PUBLIC.CODELIST_ITEM_LABEL (DESCRIPTION, VALID_FROM, VALID_TO, ITEM_ID, LANGUAGE_ID) VALUES('Hvis 11 02 001 000 Yderligere erklæringstype er "D", skal 15 08 000 000 præsentationOfTheGoodsDateAndTime stå tom', TO_TIMESTAMP('2020-01-01 00:00:00', 'YYYY-MM-DD HH24:MI:SS'), null, (SELECT id FROM CODELIST_ITEM CI WHERE ITEM_CODE = 'DKW1416' AND CODELIST_ID = (SELECT id FROM codelist WHERE CODELIST_KEY = '10040')), 3);</v>
      </c>
      <c r="L131" t="str">
        <v>INSERT INTO PUBLIC.CODELIST_ITEM_LABEL (DESCRIPTION, VALID_FROM, VALID_TO, ITEM_ID, LANGUAGE_ID) VALUES('If 11 02 001 000 Additional Declaration Type is "D" then 15 08 000 000 presentationOfTheGoodsDateAndTime must be left blank', TO_TIMESTAMP('2020-01-01 00:00:00', 'YYYY-MM-DD HH24:MI:SS'), null, (SELECT id FROM CODELIST_ITEM CI WHERE ITEM_CODE = 'DKW1416' AND CODELIST_ID = (SELECT id FROM codelist WHERE CODELIST_KEY = '10040')), 1);</v>
      </c>
      <c r="N131" s="10" t="str">
        <v>INSERT INTO public.codelist_items (itemcode, valid_from, valid_to, codelist_id, extensions_id) VALUES('DK1416', to_timestamp('2020-01-01 00:00:00', 'YYYY-MM-DD HH24:MI:SS'), null, (SELECT id FROM codelists WHERE CODELISTKEY = '10249'), null) ON CONFLICT (codelist_id, itemcode) DO UPDATE SET valid_from=EXCLUDED.valid_from, valid_to=EXCLUDED.valid_to;</v>
      </c>
      <c r="O131" s="10" t="str">
        <v>INSERT INTO PUBLIC.labels_codelist_items (DESCRIPTION, langcode, VALID_FROM, VALID_TO, ITEM_ID) VALUES('Hvis 11 02 001 000 Yderligere erklæringstype er "D", skal 15 08 000 000 præsentationOfTheGoodsDateAndTime stå tom', 'DA',TO_TIMESTAMP('2020-01-01 00:00:00', 'YYYY-MM-DD HH24:MI:SS'), null, (SELECT id FROM codelist_items CI WHERE ITEMCODE = 'DK1416' AND CODELIST_ID = (SELECT id FROM codelists WHERE CODELISTKEY = '10249'))) ON CONFLICT (item_id, langcode, valid_to) DO UPDATE SET valid_from=EXCLUDED.valid_from, description=EXCLUDED.description;</v>
      </c>
      <c r="P131" s="10" t="str">
        <v>INSERT INTO PUBLIC.labels_codelist_items (DESCRIPTION, langcode, VALID_FROM, VALID_TO, ITEM_ID) VALUES('If 11 02 001 000 Additional Declaration Type is "D" then 15 08 000 000 presentationOfTheGoodsDateAndTime must be left blank', 'EN',TO_TIMESTAMP('2020-01-01 00:00:00', 'YYYY-MM-DD HH24:MI:SS'), null, (SELECT id FROM codelist_items CI WHERE ITEMCODE = 'DK1416' AND CODELIST_ID = (SELECT id FROM codelists WHERE CODELISTKEY = '10249'))) ON CONFLICT (item_id, langcode, valid_to) DO UPDATE SET valid_from=EXCLUDED.valid_from, description=EXCLUDED.description;</v>
      </c>
      <c r="Q131" s="10" t="str">
        <v>INSERT INTO public.codelist_items (itemcode, valid_from, valid_to, codelist_id, extensions_id) VALUES('DKW1416', to_timestamp('2020-01-01 00:00:00', 'YYYY-MM-DD HH24:MI:SS'), null, (SELECT id FROM codelists WHERE CODELISTKEY = '10249'), null) ON CONFLICT (codelist_id, itemcode) DO UPDATE SET valid_from=EXCLUDED.valid_from, valid_to=EXCLUDED.valid_to;</v>
      </c>
      <c r="R131" s="10" t="str">
        <v>INSERT INTO PUBLIC.labels_codelist_items (DESCRIPTION, langcode, VALID_FROM, VALID_TO, ITEM_ID) VALUES('Hvis 11 02 001 000 Yderligere erklæringstype er "D", skal 15 08 000 000 præsentationOfTheGoodsDateAndTime stå tom', 'DA',TO_TIMESTAMP('2020-01-01 00:00:00', 'YYYY-MM-DD HH24:MI:SS'), null, (SELECT id FROM codelist_items CI WHERE ITEMCODE = 'DKW1416' AND CODELIST_ID = (SELECT id FROM codelists WHERE CODELISTKEY = '10249'))) ON CONFLICT (item_id, langcode, valid_to) DO UPDATE SET valid_from=EXCLUDED.valid_from, description=EXCLUDED.description;</v>
      </c>
      <c r="S131" s="10" t="str">
        <v>INSERT INTO PUBLIC.labels_codelist_items (DESCRIPTION, langcode, VALID_FROM, VALID_TO, ITEM_ID) VALUES('If 11 02 001 000 Additional Declaration Type is "D" then 15 08 000 000 presentationOfTheGoodsDateAndTime must be left blank', 'EN',TO_TIMESTAMP('2020-01-01 00:00:00', 'YYYY-MM-DD HH24:MI:SS'), null, (SELECT id FROM codelist_items CI WHERE ITEMCODE = 'DKW1416' AND CODELIST_ID = (SELECT id FROM codelists WHERE CODELISTKEY = '10249'))) ON CONFLICT (item_id, langcode, valid_to) DO UPDATE SET valid_from=EXCLUDED.valid_from, description=EXCLUDED.description;</v>
      </c>
    </row>
    <row r="132" spans="1:19" ht="409.5" x14ac:dyDescent="0.25">
      <c r="A132" t="str">
        <v>INSERT INTO public.codelist_item (item_code, uieditable, valid_from, valid_to, codelist_id) VALUES('DK3020', false, to_timestamp('2020-01-01 00:00:00', 'YYYY-MM-DD HH24:MI:SS'), null, (SELECT id FROM codelist WHERE CODELIST_KEY = '10080')) ON CONFLICT (codelist_id, item_code) DO UPDATE SET valid_from=EXCLUDED.valid_from, valid_to=EXCLUDED.valid_to;</v>
      </c>
      <c r="C132" t="str">
        <v>INSERT INTO PUBLIC.CODELIST_ITEM_LABEL (DESCRIPTION, VALID_FROM, VALID_TO, ITEM_ID, LANGUAGE_ID) VALUES('Format error in field "Value" (4/18). The field must contain a maximum of 16 digits, of which 2 can be decimals.', TO_TIMESTAMP('2020-01-01 00:00:00', 'YYYY-MM-DD HH24:MI:SS'), null, (SELECT id FROM CODELIST_ITEM CI WHERE ITEM_CODE = 'DK3020' AND CODELIST_ID = (SELECT id FROM codelist WHERE CODELIST_KEY = '10080')), 1);</v>
      </c>
      <c r="D132" t="str">
        <v>INSERT INTO public.codelist_item (item_code, uieditable, valid_from, valid_to, codelist_id) VALUES('DK3020', false, to_timestamp('2020-01-01 00:00:00', 'YYYY-MM-DD HH24:MI:SS'), null, (SELECT id FROM codelist WHERE CODELIST_KEY = '10040')) ON CONFLICT (codelist_id, item_code) DO UPDATE SET valid_from=EXCLUDED.valid_from, valid_to=EXCLUDED.valid_to;</v>
      </c>
      <c r="E132" t="str">
        <v>INSERT INTO PUBLIC.CODELIST_ITEM_LABEL (DESCRIPTION, VALID_FROM, VALID_TO, ITEM_ID, LANGUAGE_ID) VALUES('Formatfejl i dataelement 4/18: Værdi (beløb). Feltet må højest indeholde 16 cifre hvoraf 2 kan være decimaler.', TO_TIMESTAMP('2020-01-01 00:00:00', 'YYYY-MM-DD HH24:MI:SS'), null, (SELECT id FROM CODELIST_ITEM CI WHERE ITEM_CODE = 'DK3020' AND CODELIST_ID = (SELECT id FROM codelist WHERE CODELIST_KEY = '10040')), 3);</v>
      </c>
      <c r="F132" t="str">
        <v>INSERT INTO PUBLIC.CODELIST_ITEM_LABEL (DESCRIPTION, VALID_FROM, VALID_TO, ITEM_ID, LANGUAGE_ID) VALUES('Format error in field "Value" (4/18). The field must contain a maximum of 16 digits, of which 2 can be decimals.', TO_TIMESTAMP('2020-01-01 00:00:00', 'YYYY-MM-DD HH24:MI:SS'), null, (SELECT id FROM CODELIST_ITEM CI WHERE ITEM_CODE = 'DK3020' AND CODELIST_ID = (SELECT id FROM codelist WHERE CODELIST_KEY = '10040')), 1);</v>
      </c>
      <c r="G132"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32" t="str">
        <v>/*INSERT INTO PUBLIC.CODELIST_ITEM_LABEL (DESCRIPTION, VALID_FROM, VALID_TO, ITEM_ID, LANGUAGE_ID) VALUES('Formatfejl i dataelement 4/18: Værdi (beløb). Feltet må højest indeholde 16 cifre hvoraf 2 kan være decimaler.', TO_TIMESTAMP('2020-01-01 00:00:00', 'YYYY-MM-DD HH24:MI:SS'), null, (SELECT id FROM CODELIST_ITEM CI WHERE ITEM_CODE = '' AND CODELIST_ID = (SELECT id FROM codelist WHERE CODELIST_KEY = '10075')), 3);*/</v>
      </c>
      <c r="I132" t="str">
        <v>/*INSERT INTO PUBLIC.CODELIST_ITEM_LABEL (DESCRIPTION, VALID_FROM, VALID_TO, ITEM_ID, LANGUAGE_ID) VALUES('Format error in field "Value" (4/18). The field must contain a maximum of 16 digits, of which 2 can be decimals.', TO_TIMESTAMP('2020-01-01 00:00:00', 'YYYY-MM-DD HH24:MI:SS'), null, (SELECT id FROM CODELIST_ITEM CI WHERE ITEM_CODE = '' AND CODELIST_ID = (SELECT id FROM codelist WHERE CODELIST_KEY = '10075')), 1);*/</v>
      </c>
      <c r="J13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32" t="str">
        <v>/*INSERT INTO PUBLIC.CODELIST_ITEM_LABEL (DESCRIPTION, VALID_FROM, VALID_TO, ITEM_ID, LANGUAGE_ID) VALUES('Formatfejl i dataelement 4/18: Værdi (beløb). Feltet må højest indeholde 16 cifre hvoraf 2 kan være decimaler.', TO_TIMESTAMP('2020-01-01 00:00:00', 'YYYY-MM-DD HH24:MI:SS'), null, (SELECT id FROM CODELIST_ITEM CI WHERE ITEM_CODE = '' AND CODELIST_ID = (SELECT id FROM codelist WHERE CODELIST_KEY = '10040')), 3);*/</v>
      </c>
      <c r="L132" t="str">
        <v>/*INSERT INTO PUBLIC.CODELIST_ITEM_LABEL (DESCRIPTION, VALID_FROM, VALID_TO, ITEM_ID, LANGUAGE_ID) VALUES('Format error in field "Value" (4/18). The field must contain a maximum of 16 digits, of which 2 can be decimals.', TO_TIMESTAMP('2020-01-01 00:00:00', 'YYYY-MM-DD HH24:MI:SS'), null, (SELECT id FROM CODELIST_ITEM CI WHERE ITEM_CODE = '' AND CODELIST_ID = (SELECT id FROM codelist WHERE CODELIST_KEY = '10040')), 1);*/</v>
      </c>
      <c r="N132" s="10" t="str">
        <v>INSERT INTO public.codelist_items (itemcode, valid_from, valid_to, codelist_id, extensions_id) VALUES('DK3020', to_timestamp('2020-01-01 00:00:00', 'YYYY-MM-DD HH24:MI:SS'), null, (SELECT id FROM codelists WHERE CODELISTKEY = '10249'), null) ON CONFLICT (codelist_id, itemcode) DO UPDATE SET valid_from=EXCLUDED.valid_from, valid_to=EXCLUDED.valid_to;</v>
      </c>
      <c r="O132" s="10" t="str">
        <v>INSERT INTO PUBLIC.labels_codelist_items (DESCRIPTION, langcode, VALID_FROM, VALID_TO, ITEM_ID) VALUES('Formatfejl i dataelement 4/18: Værdi (beløb). Feltet må højest indeholde 16 cifre hvoraf 2 kan være decimaler.', 'DA',TO_TIMESTAMP('2020-01-01 00:00:00', 'YYYY-MM-DD HH24:MI:SS'), null, (SELECT id FROM codelist_items CI WHERE ITEMCODE = 'DK3020' AND CODELIST_ID = (SELECT id FROM codelists WHERE CODELISTKEY = '10249'))) ON CONFLICT (item_id, langcode, valid_to) DO UPDATE SET valid_from=EXCLUDED.valid_from, description=EXCLUDED.description;</v>
      </c>
      <c r="P132" s="10" t="str">
        <v>INSERT INTO PUBLIC.labels_codelist_items (DESCRIPTION, langcode, VALID_FROM, VALID_TO, ITEM_ID) VALUES('Format error in field "Value" (4/18). The field must contain a maximum of 16 digits, of which 2 can be decimals.', 'EN',TO_TIMESTAMP('2020-01-01 00:00:00', 'YYYY-MM-DD HH24:MI:SS'), null, (SELECT id FROM codelist_items CI WHERE ITEMCODE = 'DK3020' AND CODELIST_ID = (SELECT id FROM codelists WHERE CODELISTKEY = '10249'))) ON CONFLICT (item_id, langcode, valid_to) DO UPDATE SET valid_from=EXCLUDED.valid_from, description=EXCLUDED.description;</v>
      </c>
      <c r="Q13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32" s="10" t="str">
        <v>/*INSERT INTO PUBLIC.labels_codelist_items (DESCRIPTION, langcode, VALID_FROM, VALID_TO, ITEM_ID) VALUES('Formatfejl i dataelement 4/18: Værdi (beløb). Feltet må højest indeholde 16 cifre hvoraf 2 kan være decimaler.',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32" s="10" t="str">
        <v>/*INSERT INTO PUBLIC.labels_codelist_items (DESCRIPTION, langcode, VALID_FROM, VALID_TO, ITEM_ID) VALUES('Format error in field "Value" (4/18). The field must contain a maximum of 16 digits, of which 2 can be decimals.',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33" spans="1:19" ht="409.5" x14ac:dyDescent="0.25">
      <c r="A133" t="str">
        <v>INSERT INTO public.codelist_item (item_code, uieditable, valid_from, valid_to, codelist_id) VALUES('DK3021', false, to_timestamp('2020-01-01 00:00:00', 'YYYY-MM-DD HH24:MI:SS'), null, (SELECT id FROM codelist WHERE CODELIST_KEY = '10080')) ON CONFLICT (codelist_id, item_code) DO UPDATE SET valid_from=EXCLUDED.valid_from, valid_to=EXCLUDED.valid_to;</v>
      </c>
      <c r="C133" t="str">
        <v>INSERT INTO PUBLIC.CODELIST_ITEM_LABEL (DESCRIPTION, VALID_FROM, VALID_TO, ITEM_ID, LANGUAGE_ID) VALUES('Format error in field "Value currency code" (4/18). The field must contain 3 letters.', TO_TIMESTAMP('2020-01-01 00:00:00', 'YYYY-MM-DD HH24:MI:SS'), null, (SELECT id FROM CODELIST_ITEM CI WHERE ITEM_CODE = 'DK3021' AND CODELIST_ID = (SELECT id FROM codelist WHERE CODELIST_KEY = '10080')), 1);</v>
      </c>
      <c r="D133" t="str">
        <v>INSERT INTO public.codelist_item (item_code, uieditable, valid_from, valid_to, codelist_id) VALUES('DK3021', false, to_timestamp('2020-01-01 00:00:00', 'YYYY-MM-DD HH24:MI:SS'), null, (SELECT id FROM codelist WHERE CODELIST_KEY = '10040')) ON CONFLICT (codelist_id, item_code) DO UPDATE SET valid_from=EXCLUDED.valid_from, valid_to=EXCLUDED.valid_to;</v>
      </c>
      <c r="E133" t="str">
        <v>INSERT INTO PUBLIC.CODELIST_ITEM_LABEL (DESCRIPTION, VALID_FROM, VALID_TO, ITEM_ID, LANGUAGE_ID) VALUES('Formatfejl i dataelement 4/18: Værdi (valuta). Feltet skal bestå af 3 bogstaver.', TO_TIMESTAMP('2020-01-01 00:00:00', 'YYYY-MM-DD HH24:MI:SS'), null, (SELECT id FROM CODELIST_ITEM CI WHERE ITEM_CODE = 'DK3021' AND CODELIST_ID = (SELECT id FROM codelist WHERE CODELIST_KEY = '10040')), 3);</v>
      </c>
      <c r="F133" t="str">
        <v>INSERT INTO PUBLIC.CODELIST_ITEM_LABEL (DESCRIPTION, VALID_FROM, VALID_TO, ITEM_ID, LANGUAGE_ID) VALUES('Format error in field "Value currency code" (4/18). The field must contain 3 letters.', TO_TIMESTAMP('2020-01-01 00:00:00', 'YYYY-MM-DD HH24:MI:SS'), null, (SELECT id FROM CODELIST_ITEM CI WHERE ITEM_CODE = 'DK3021' AND CODELIST_ID = (SELECT id FROM codelist WHERE CODELIST_KEY = '10040')), 1);</v>
      </c>
      <c r="G133"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33" t="str">
        <v>/*INSERT INTO PUBLIC.CODELIST_ITEM_LABEL (DESCRIPTION, VALID_FROM, VALID_TO, ITEM_ID, LANGUAGE_ID) VALUES('Formatfejl i dataelement 4/18: Værdi (valuta). Feltet skal bestå af 3 bogstaver.', TO_TIMESTAMP('2020-01-01 00:00:00', 'YYYY-MM-DD HH24:MI:SS'), null, (SELECT id FROM CODELIST_ITEM CI WHERE ITEM_CODE = '' AND CODELIST_ID = (SELECT id FROM codelist WHERE CODELIST_KEY = '10075')), 3);*/</v>
      </c>
      <c r="I133" t="str">
        <v>/*INSERT INTO PUBLIC.CODELIST_ITEM_LABEL (DESCRIPTION, VALID_FROM, VALID_TO, ITEM_ID, LANGUAGE_ID) VALUES('Format error in field "Value currency code" (4/18). The field must contain 3 letters.', TO_TIMESTAMP('2020-01-01 00:00:00', 'YYYY-MM-DD HH24:MI:SS'), null, (SELECT id FROM CODELIST_ITEM CI WHERE ITEM_CODE = '' AND CODELIST_ID = (SELECT id FROM codelist WHERE CODELIST_KEY = '10075')), 1);*/</v>
      </c>
      <c r="J13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33" t="str">
        <v>/*INSERT INTO PUBLIC.CODELIST_ITEM_LABEL (DESCRIPTION, VALID_FROM, VALID_TO, ITEM_ID, LANGUAGE_ID) VALUES('Formatfejl i dataelement 4/18: Værdi (valuta). Feltet skal bestå af 3 bogstaver.', TO_TIMESTAMP('2020-01-01 00:00:00', 'YYYY-MM-DD HH24:MI:SS'), null, (SELECT id FROM CODELIST_ITEM CI WHERE ITEM_CODE = '' AND CODELIST_ID = (SELECT id FROM codelist WHERE CODELIST_KEY = '10040')), 3);*/</v>
      </c>
      <c r="L133" t="str">
        <v>/*INSERT INTO PUBLIC.CODELIST_ITEM_LABEL (DESCRIPTION, VALID_FROM, VALID_TO, ITEM_ID, LANGUAGE_ID) VALUES('Format error in field "Value currency code" (4/18). The field must contain 3 letters.', TO_TIMESTAMP('2020-01-01 00:00:00', 'YYYY-MM-DD HH24:MI:SS'), null, (SELECT id FROM CODELIST_ITEM CI WHERE ITEM_CODE = '' AND CODELIST_ID = (SELECT id FROM codelist WHERE CODELIST_KEY = '10040')), 1);*/</v>
      </c>
      <c r="N133" s="10" t="str">
        <v>INSERT INTO public.codelist_items (itemcode, valid_from, valid_to, codelist_id, extensions_id) VALUES('DK3021', to_timestamp('2020-01-01 00:00:00', 'YYYY-MM-DD HH24:MI:SS'), null, (SELECT id FROM codelists WHERE CODELISTKEY = '10249'), null) ON CONFLICT (codelist_id, itemcode) DO UPDATE SET valid_from=EXCLUDED.valid_from, valid_to=EXCLUDED.valid_to;</v>
      </c>
      <c r="O133" s="10" t="str">
        <v>INSERT INTO PUBLIC.labels_codelist_items (DESCRIPTION, langcode, VALID_FROM, VALID_TO, ITEM_ID) VALUES('Formatfejl i dataelement 4/18: Værdi (valuta). Feltet skal bestå af 3 bogstaver.', 'DA',TO_TIMESTAMP('2020-01-01 00:00:00', 'YYYY-MM-DD HH24:MI:SS'), null, (SELECT id FROM codelist_items CI WHERE ITEMCODE = 'DK3021' AND CODELIST_ID = (SELECT id FROM codelists WHERE CODELISTKEY = '10249'))) ON CONFLICT (item_id, langcode, valid_to) DO UPDATE SET valid_from=EXCLUDED.valid_from, description=EXCLUDED.description;</v>
      </c>
      <c r="P133" s="10" t="str">
        <v>INSERT INTO PUBLIC.labels_codelist_items (DESCRIPTION, langcode, VALID_FROM, VALID_TO, ITEM_ID) VALUES('Format error in field "Value currency code" (4/18). The field must contain 3 letters.', 'EN',TO_TIMESTAMP('2020-01-01 00:00:00', 'YYYY-MM-DD HH24:MI:SS'), null, (SELECT id FROM codelist_items CI WHERE ITEMCODE = 'DK3021' AND CODELIST_ID = (SELECT id FROM codelists WHERE CODELISTKEY = '10249'))) ON CONFLICT (item_id, langcode, valid_to) DO UPDATE SET valid_from=EXCLUDED.valid_from, description=EXCLUDED.description;</v>
      </c>
      <c r="Q13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33" s="10" t="str">
        <v>/*INSERT INTO PUBLIC.labels_codelist_items (DESCRIPTION, langcode, VALID_FROM, VALID_TO, ITEM_ID) VALUES('Formatfejl i dataelement 4/18: Værdi (valuta). Feltet skal bestå af 3 bogstaver.',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33" s="10" t="str">
        <v>/*INSERT INTO PUBLIC.labels_codelist_items (DESCRIPTION, langcode, VALID_FROM, VALID_TO, ITEM_ID) VALUES('Format error in field "Value currency code" (4/18). The field must contain 3 letters.',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34" spans="1:19" ht="409.5" x14ac:dyDescent="0.25">
      <c r="A134" t="str">
        <v>INSERT INTO public.codelist_item (item_code, uieditable, valid_from, valid_to, codelist_id) VALUES('DK3016', false, to_timestamp('2020-01-01 00:00:00', 'YYYY-MM-DD HH24:MI:SS'), null, (SELECT id FROM codelist WHERE CODELIST_KEY = '10080')) ON CONFLICT (codelist_id, item_code) DO UPDATE SET valid_from=EXCLUDED.valid_from, valid_to=EXCLUDED.valid_to;</v>
      </c>
      <c r="C134" t="str">
        <v>INSERT INTO PUBLIC.CODELIST_ITEM_LABEL (DESCRIPTION, VALID_FROM, VALID_TO, ITEM_ID, LANGUAGE_ID) VALUES('Format error in field "representative postcode" (3/19). The field must contain a minimum of 2 and a maximum of 9 characters.', TO_TIMESTAMP('2020-01-01 00:00:00', 'YYYY-MM-DD HH24:MI:SS'), null, (SELECT id FROM CODELIST_ITEM CI WHERE ITEM_CODE = 'DK3016' AND CODELIST_ID = (SELECT id FROM codelist WHERE CODELIST_KEY = '10080')), 1);</v>
      </c>
      <c r="D134" t="str">
        <v>INSERT INTO public.codelist_item (item_code, uieditable, valid_from, valid_to, codelist_id) VALUES('DK3016', false, to_timestamp('2020-01-01 00:00:00', 'YYYY-MM-DD HH24:MI:SS'), null, (SELECT id FROM codelist WHERE CODELIST_KEY = '10040')) ON CONFLICT (codelist_id, item_code) DO UPDATE SET valid_from=EXCLUDED.valid_from, valid_to=EXCLUDED.valid_to;</v>
      </c>
      <c r="E134" t="str">
        <v>INSERT INTO PUBLIC.CODELIST_ITEM_LABEL (DESCRIPTION, VALID_FROM, VALID_TO, ITEM_ID, LANGUAGE_ID) VALUES('Formatfejl i dataelement 3/19: Repræsentant postnummer. Feltet skal indeholde mindst 2 og højest 9 tegn.', TO_TIMESTAMP('2020-01-01 00:00:00', 'YYYY-MM-DD HH24:MI:SS'), null, (SELECT id FROM CODELIST_ITEM CI WHERE ITEM_CODE = 'DK3016' AND CODELIST_ID = (SELECT id FROM codelist WHERE CODELIST_KEY = '10040')), 3);</v>
      </c>
      <c r="F134" t="str">
        <v>INSERT INTO PUBLIC.CODELIST_ITEM_LABEL (DESCRIPTION, VALID_FROM, VALID_TO, ITEM_ID, LANGUAGE_ID) VALUES('Format error in field "representative postcode" (3/19). The field must contain a minimum of 2 and a maximum of 9 characters.', TO_TIMESTAMP('2020-01-01 00:00:00', 'YYYY-MM-DD HH24:MI:SS'), null, (SELECT id FROM CODELIST_ITEM CI WHERE ITEM_CODE = 'DK3016' AND CODELIST_ID = (SELECT id FROM codelist WHERE CODELIST_KEY = '10040')), 1);</v>
      </c>
      <c r="G134"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34" t="str">
        <v>/*INSERT INTO PUBLIC.CODELIST_ITEM_LABEL (DESCRIPTION, VALID_FROM, VALID_TO, ITEM_ID, LANGUAGE_ID) VALUES('Formatfejl i dataelement 3/19: Repræsentant postnummer. Feltet skal indeholde mindst 2 og højest 9 tegn.', TO_TIMESTAMP('2020-01-01 00:00:00', 'YYYY-MM-DD HH24:MI:SS'), null, (SELECT id FROM CODELIST_ITEM CI WHERE ITEM_CODE = '' AND CODELIST_ID = (SELECT id FROM codelist WHERE CODELIST_KEY = '10075')), 3);*/</v>
      </c>
      <c r="I134" t="str">
        <v>/*INSERT INTO PUBLIC.CODELIST_ITEM_LABEL (DESCRIPTION, VALID_FROM, VALID_TO, ITEM_ID, LANGUAGE_ID) VALUES('Format error in field "representative postcode" (3/19). The field must contain a minimum of 2 and a maximum of 9 characters.', TO_TIMESTAMP('2020-01-01 00:00:00', 'YYYY-MM-DD HH24:MI:SS'), null, (SELECT id FROM CODELIST_ITEM CI WHERE ITEM_CODE = '' AND CODELIST_ID = (SELECT id FROM codelist WHERE CODELIST_KEY = '10075')), 1);*/</v>
      </c>
      <c r="J13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34" t="str">
        <v>/*INSERT INTO PUBLIC.CODELIST_ITEM_LABEL (DESCRIPTION, VALID_FROM, VALID_TO, ITEM_ID, LANGUAGE_ID) VALUES('Formatfejl i dataelement 3/19: Repræsentant postnummer. Feltet skal indeholde mindst 2 og højest 9 tegn.', TO_TIMESTAMP('2020-01-01 00:00:00', 'YYYY-MM-DD HH24:MI:SS'), null, (SELECT id FROM CODELIST_ITEM CI WHERE ITEM_CODE = '' AND CODELIST_ID = (SELECT id FROM codelist WHERE CODELIST_KEY = '10040')), 3);*/</v>
      </c>
      <c r="L134" t="str">
        <v>/*INSERT INTO PUBLIC.CODELIST_ITEM_LABEL (DESCRIPTION, VALID_FROM, VALID_TO, ITEM_ID, LANGUAGE_ID) VALUES('Format error in field "representative postcode" (3/19). The field must contain a minimum of 2 and a maximum of 9 characters.', TO_TIMESTAMP('2020-01-01 00:00:00', 'YYYY-MM-DD HH24:MI:SS'), null, (SELECT id FROM CODELIST_ITEM CI WHERE ITEM_CODE = '' AND CODELIST_ID = (SELECT id FROM codelist WHERE CODELIST_KEY = '10040')), 1);*/</v>
      </c>
      <c r="N134" s="10" t="str">
        <v>INSERT INTO public.codelist_items (itemcode, valid_from, valid_to, codelist_id, extensions_id) VALUES('DK3016', to_timestamp('2020-01-01 00:00:00', 'YYYY-MM-DD HH24:MI:SS'), null, (SELECT id FROM codelists WHERE CODELISTKEY = '10249'), null) ON CONFLICT (codelist_id, itemcode) DO UPDATE SET valid_from=EXCLUDED.valid_from, valid_to=EXCLUDED.valid_to;</v>
      </c>
      <c r="O134" s="10" t="str">
        <v>INSERT INTO PUBLIC.labels_codelist_items (DESCRIPTION, langcode, VALID_FROM, VALID_TO, ITEM_ID) VALUES('Formatfejl i dataelement 3/19: Repræsentant postnummer. Feltet skal indeholde mindst 2 og højest 9 tegn.', 'DA',TO_TIMESTAMP('2020-01-01 00:00:00', 'YYYY-MM-DD HH24:MI:SS'), null, (SELECT id FROM codelist_items CI WHERE ITEMCODE = 'DK3016' AND CODELIST_ID = (SELECT id FROM codelists WHERE CODELISTKEY = '10249'))) ON CONFLICT (item_id, langcode, valid_to) DO UPDATE SET valid_from=EXCLUDED.valid_from, description=EXCLUDED.description;</v>
      </c>
      <c r="P134" s="10" t="str">
        <v>INSERT INTO PUBLIC.labels_codelist_items (DESCRIPTION, langcode, VALID_FROM, VALID_TO, ITEM_ID) VALUES('Format error in field "representative postcode" (3/19). The field must contain a minimum of 2 and a maximum of 9 characters.', 'EN',TO_TIMESTAMP('2020-01-01 00:00:00', 'YYYY-MM-DD HH24:MI:SS'), null, (SELECT id FROM codelist_items CI WHERE ITEMCODE = 'DK3016' AND CODELIST_ID = (SELECT id FROM codelists WHERE CODELISTKEY = '10249'))) ON CONFLICT (item_id, langcode, valid_to) DO UPDATE SET valid_from=EXCLUDED.valid_from, description=EXCLUDED.description;</v>
      </c>
      <c r="Q13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34" s="10" t="str">
        <v>/*INSERT INTO PUBLIC.labels_codelist_items (DESCRIPTION, langcode, VALID_FROM, VALID_TO, ITEM_ID) VALUES('Formatfejl i dataelement 3/19: Repræsentant postnummer. Feltet skal indeholde mindst 2 og højest 9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34" s="10" t="str">
        <v>/*INSERT INTO PUBLIC.labels_codelist_items (DESCRIPTION, langcode, VALID_FROM, VALID_TO, ITEM_ID) VALUES('Format error in field "representative postcode" (3/19). The field must contain a minimum of 2 and a maximum of 9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35" spans="1:19" ht="409.5" x14ac:dyDescent="0.25">
      <c r="A135" t="str">
        <v>INSERT INTO public.codelist_item (item_code, uieditable, valid_from, valid_to, codelist_id) VALUES('DK3013', false, to_timestamp('2020-01-01 00:00:00', 'YYYY-MM-DD HH24:MI:SS'), null, (SELECT id FROM codelist WHERE CODELIST_KEY = '10080')) ON CONFLICT (codelist_id, item_code) DO UPDATE SET valid_from=EXCLUDED.valid_from, valid_to=EXCLUDED.valid_to;</v>
      </c>
      <c r="C135" t="str">
        <v>INSERT INTO PUBLIC.CODELIST_ITEM_LABEL (DESCRIPTION, VALID_FROM, VALID_TO, ITEM_ID, LANGUAGE_ID) VALUES('Format error in field "representative name" (3/19). The field must contain a minimum of 3 and a maximum of 70 characters.', TO_TIMESTAMP('2020-01-01 00:00:00', 'YYYY-MM-DD HH24:MI:SS'), null, (SELECT id FROM CODELIST_ITEM CI WHERE ITEM_CODE = 'DK3013' AND CODELIST_ID = (SELECT id FROM codelist WHERE CODELIST_KEY = '10080')), 1);</v>
      </c>
      <c r="D135" t="str">
        <v>INSERT INTO public.codelist_item (item_code, uieditable, valid_from, valid_to, codelist_id) VALUES('DK3013', false, to_timestamp('2020-01-01 00:00:00', 'YYYY-MM-DD HH24:MI:SS'), null, (SELECT id FROM codelist WHERE CODELIST_KEY = '10040')) ON CONFLICT (codelist_id, item_code) DO UPDATE SET valid_from=EXCLUDED.valid_from, valid_to=EXCLUDED.valid_to;</v>
      </c>
      <c r="E135" t="str">
        <v>INSERT INTO PUBLIC.CODELIST_ITEM_LABEL (DESCRIPTION, VALID_FROM, VALID_TO, ITEM_ID, LANGUAGE_ID) VALUES('Formatfejl i dataelement 3/19: Repræsentant navn. Feltet skal indeholde mindst 3 og højest 70 tegn.', TO_TIMESTAMP('2020-01-01 00:00:00', 'YYYY-MM-DD HH24:MI:SS'), null, (SELECT id FROM CODELIST_ITEM CI WHERE ITEM_CODE = 'DK3013' AND CODELIST_ID = (SELECT id FROM codelist WHERE CODELIST_KEY = '10040')), 3);</v>
      </c>
      <c r="F135" t="str">
        <v>INSERT INTO PUBLIC.CODELIST_ITEM_LABEL (DESCRIPTION, VALID_FROM, VALID_TO, ITEM_ID, LANGUAGE_ID) VALUES('Format error in field "representative name" (3/19). The field must contain a minimum of 3 and a maximum of 70 characters.', TO_TIMESTAMP('2020-01-01 00:00:00', 'YYYY-MM-DD HH24:MI:SS'), null, (SELECT id FROM CODELIST_ITEM CI WHERE ITEM_CODE = 'DK3013' AND CODELIST_ID = (SELECT id FROM codelist WHERE CODELIST_KEY = '10040')), 1);</v>
      </c>
      <c r="G13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35" t="str">
        <v>/*INSERT INTO PUBLIC.CODELIST_ITEM_LABEL (DESCRIPTION, VALID_FROM, VALID_TO, ITEM_ID, LANGUAGE_ID) VALUES('Formatfejl i dataelement 3/19: Repræsentant navn. Feltet skal indeholde mindst 3 og højest 70 tegn.', TO_TIMESTAMP('2020-01-01 00:00:00', 'YYYY-MM-DD HH24:MI:SS'), null, (SELECT id FROM CODELIST_ITEM CI WHERE ITEM_CODE = '' AND CODELIST_ID = (SELECT id FROM codelist WHERE CODELIST_KEY = '10075')), 3);*/</v>
      </c>
      <c r="I135" t="str">
        <v>/*INSERT INTO PUBLIC.CODELIST_ITEM_LABEL (DESCRIPTION, VALID_FROM, VALID_TO, ITEM_ID, LANGUAGE_ID) VALUES('Format error in field "representative name" (3/19). The field must contain a minimum of 3 and a maximum of 70 characters.', TO_TIMESTAMP('2020-01-01 00:00:00', 'YYYY-MM-DD HH24:MI:SS'), null, (SELECT id FROM CODELIST_ITEM CI WHERE ITEM_CODE = '' AND CODELIST_ID = (SELECT id FROM codelist WHERE CODELIST_KEY = '10075')), 1);*/</v>
      </c>
      <c r="J13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35" t="str">
        <v>/*INSERT INTO PUBLIC.CODELIST_ITEM_LABEL (DESCRIPTION, VALID_FROM, VALID_TO, ITEM_ID, LANGUAGE_ID) VALUES('Formatfejl i dataelement 3/19: Repræsentant navn. Feltet skal indeholde mindst 3 og højest 70 tegn.', TO_TIMESTAMP('2020-01-01 00:00:00', 'YYYY-MM-DD HH24:MI:SS'), null, (SELECT id FROM CODELIST_ITEM CI WHERE ITEM_CODE = '' AND CODELIST_ID = (SELECT id FROM codelist WHERE CODELIST_KEY = '10040')), 3);*/</v>
      </c>
      <c r="L135" t="str">
        <v>/*INSERT INTO PUBLIC.CODELIST_ITEM_LABEL (DESCRIPTION, VALID_FROM, VALID_TO, ITEM_ID, LANGUAGE_ID) VALUES('Format error in field "representative name" (3/19). The field must contain a minimum of 3 and a maximum of 70 characters.', TO_TIMESTAMP('2020-01-01 00:00:00', 'YYYY-MM-DD HH24:MI:SS'), null, (SELECT id FROM CODELIST_ITEM CI WHERE ITEM_CODE = '' AND CODELIST_ID = (SELECT id FROM codelist WHERE CODELIST_KEY = '10040')), 1);*/</v>
      </c>
      <c r="N135" s="10" t="str">
        <v>INSERT INTO public.codelist_items (itemcode, valid_from, valid_to, codelist_id, extensions_id) VALUES('DK3013', to_timestamp('2020-01-01 00:00:00', 'YYYY-MM-DD HH24:MI:SS'), null, (SELECT id FROM codelists WHERE CODELISTKEY = '10249'), null) ON CONFLICT (codelist_id, itemcode) DO UPDATE SET valid_from=EXCLUDED.valid_from, valid_to=EXCLUDED.valid_to;</v>
      </c>
      <c r="O135" s="10" t="str">
        <v>INSERT INTO PUBLIC.labels_codelist_items (DESCRIPTION, langcode, VALID_FROM, VALID_TO, ITEM_ID) VALUES('Formatfejl i dataelement 3/19: Repræsentant navn. Feltet skal indeholde mindst 3 og højest 70 tegn.', 'DA',TO_TIMESTAMP('2020-01-01 00:00:00', 'YYYY-MM-DD HH24:MI:SS'), null, (SELECT id FROM codelist_items CI WHERE ITEMCODE = 'DK3013' AND CODELIST_ID = (SELECT id FROM codelists WHERE CODELISTKEY = '10249'))) ON CONFLICT (item_id, langcode, valid_to) DO UPDATE SET valid_from=EXCLUDED.valid_from, description=EXCLUDED.description;</v>
      </c>
      <c r="P135" s="10" t="str">
        <v>INSERT INTO PUBLIC.labels_codelist_items (DESCRIPTION, langcode, VALID_FROM, VALID_TO, ITEM_ID) VALUES('Format error in field "representative name" (3/19). The field must contain a minimum of 3 and a maximum of 70 characters.', 'EN',TO_TIMESTAMP('2020-01-01 00:00:00', 'YYYY-MM-DD HH24:MI:SS'), null, (SELECT id FROM codelist_items CI WHERE ITEMCODE = 'DK3013' AND CODELIST_ID = (SELECT id FROM codelists WHERE CODELISTKEY = '10249'))) ON CONFLICT (item_id, langcode, valid_to) DO UPDATE SET valid_from=EXCLUDED.valid_from, description=EXCLUDED.description;</v>
      </c>
      <c r="Q13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35" s="10" t="str">
        <v>/*INSERT INTO PUBLIC.labels_codelist_items (DESCRIPTION, langcode, VALID_FROM, VALID_TO, ITEM_ID) VALUES('Formatfejl i dataelement 3/19: Repræsentant navn. Feltet skal indeholde mindst 3 og højest 70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35" s="10" t="str">
        <v>/*INSERT INTO PUBLIC.labels_codelist_items (DESCRIPTION, langcode, VALID_FROM, VALID_TO, ITEM_ID) VALUES('Format error in field "representative name" (3/19). The field must contain a minimum of 3 and a maximum of 70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36" spans="1:19" ht="409.5" x14ac:dyDescent="0.25">
      <c r="A136" t="str">
        <v>INSERT INTO public.codelist_item (item_code, uieditable, valid_from, valid_to, codelist_id) VALUES('DK3014', false, to_timestamp('2020-01-01 00:00:00', 'YYYY-MM-DD HH24:MI:SS'), null, (SELECT id FROM codelist WHERE CODELIST_KEY = '10080')) ON CONFLICT (codelist_id, item_code) DO UPDATE SET valid_from=EXCLUDED.valid_from, valid_to=EXCLUDED.valid_to;</v>
      </c>
      <c r="C136" t="str">
        <v>INSERT INTO PUBLIC.CODELIST_ITEM_LABEL (DESCRIPTION, VALID_FROM, VALID_TO, ITEM_ID, LANGUAGE_ID) VALUES('Format error in field "representative name" (3/19). The field must contain a minimum of 2 and a maximum of 35 characters.', TO_TIMESTAMP('2020-01-01 00:00:00', 'YYYY-MM-DD HH24:MI:SS'), null, (SELECT id FROM CODELIST_ITEM CI WHERE ITEM_CODE = 'DK3014' AND CODELIST_ID = (SELECT id FROM codelist WHERE CODELIST_KEY = '10080')), 1);</v>
      </c>
      <c r="D136" t="str">
        <v>INSERT INTO public.codelist_item (item_code, uieditable, valid_from, valid_to, codelist_id) VALUES('DK3014', false, to_timestamp('2020-01-01 00:00:00', 'YYYY-MM-DD HH24:MI:SS'), null, (SELECT id FROM codelist WHERE CODELIST_KEY = '10040')) ON CONFLICT (codelist_id, item_code) DO UPDATE SET valid_from=EXCLUDED.valid_from, valid_to=EXCLUDED.valid_to;</v>
      </c>
      <c r="E136" t="str">
        <v>INSERT INTO PUBLIC.CODELIST_ITEM_LABEL (DESCRIPTION, VALID_FROM, VALID_TO, ITEM_ID, LANGUAGE_ID) VALUES('Formatfejl i dataelement 3/19: Repræsentant by. Feltet skal indeholde mindst 2 og højest 35 tegn.', TO_TIMESTAMP('2020-01-01 00:00:00', 'YYYY-MM-DD HH24:MI:SS'), null, (SELECT id FROM CODELIST_ITEM CI WHERE ITEM_CODE = 'DK3014' AND CODELIST_ID = (SELECT id FROM codelist WHERE CODELIST_KEY = '10040')), 3);</v>
      </c>
      <c r="F136" t="str">
        <v>INSERT INTO PUBLIC.CODELIST_ITEM_LABEL (DESCRIPTION, VALID_FROM, VALID_TO, ITEM_ID, LANGUAGE_ID) VALUES('Format error in field "representative name" (3/19). The field must contain a minimum of 2 and a maximum of 35 characters.', TO_TIMESTAMP('2020-01-01 00:00:00', 'YYYY-MM-DD HH24:MI:SS'), null, (SELECT id FROM CODELIST_ITEM CI WHERE ITEM_CODE = 'DK3014' AND CODELIST_ID = (SELECT id FROM codelist WHERE CODELIST_KEY = '10040')), 1);</v>
      </c>
      <c r="G136"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36" t="str">
        <v>/*INSERT INTO PUBLIC.CODELIST_ITEM_LABEL (DESCRIPTION, VALID_FROM, VALID_TO, ITEM_ID, LANGUAGE_ID) VALUES('Formatfejl i dataelement 3/19: Repræsentant by. Feltet skal indeholde mindst 2 og højest 35 tegn.', TO_TIMESTAMP('2020-01-01 00:00:00', 'YYYY-MM-DD HH24:MI:SS'), null, (SELECT id FROM CODELIST_ITEM CI WHERE ITEM_CODE = '' AND CODELIST_ID = (SELECT id FROM codelist WHERE CODELIST_KEY = '10075')), 3);*/</v>
      </c>
      <c r="I136" t="str">
        <v>/*INSERT INTO PUBLIC.CODELIST_ITEM_LABEL (DESCRIPTION, VALID_FROM, VALID_TO, ITEM_ID, LANGUAGE_ID) VALUES('Format error in field "representative name" (3/19). The field must contain a minimum of 2 and a maximum of 35 characters.', TO_TIMESTAMP('2020-01-01 00:00:00', 'YYYY-MM-DD HH24:MI:SS'), null, (SELECT id FROM CODELIST_ITEM CI WHERE ITEM_CODE = '' AND CODELIST_ID = (SELECT id FROM codelist WHERE CODELIST_KEY = '10075')), 1);*/</v>
      </c>
      <c r="J13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36" t="str">
        <v>/*INSERT INTO PUBLIC.CODELIST_ITEM_LABEL (DESCRIPTION, VALID_FROM, VALID_TO, ITEM_ID, LANGUAGE_ID) VALUES('Formatfejl i dataelement 3/19: Repræsentant by. Feltet skal indeholde mindst 2 og højest 35 tegn.', TO_TIMESTAMP('2020-01-01 00:00:00', 'YYYY-MM-DD HH24:MI:SS'), null, (SELECT id FROM CODELIST_ITEM CI WHERE ITEM_CODE = '' AND CODELIST_ID = (SELECT id FROM codelist WHERE CODELIST_KEY = '10040')), 3);*/</v>
      </c>
      <c r="L136" t="str">
        <v>/*INSERT INTO PUBLIC.CODELIST_ITEM_LABEL (DESCRIPTION, VALID_FROM, VALID_TO, ITEM_ID, LANGUAGE_ID) VALUES('Format error in field "representative name" (3/19). The field must contain a minimum of 2 and a maximum of 35 characters.', TO_TIMESTAMP('2020-01-01 00:00:00', 'YYYY-MM-DD HH24:MI:SS'), null, (SELECT id FROM CODELIST_ITEM CI WHERE ITEM_CODE = '' AND CODELIST_ID = (SELECT id FROM codelist WHERE CODELIST_KEY = '10040')), 1);*/</v>
      </c>
      <c r="N136" s="10" t="str">
        <v>INSERT INTO public.codelist_items (itemcode, valid_from, valid_to, codelist_id, extensions_id) VALUES('DK3014', to_timestamp('2020-01-01 00:00:00', 'YYYY-MM-DD HH24:MI:SS'), null, (SELECT id FROM codelists WHERE CODELISTKEY = '10249'), null) ON CONFLICT (codelist_id, itemcode) DO UPDATE SET valid_from=EXCLUDED.valid_from, valid_to=EXCLUDED.valid_to;</v>
      </c>
      <c r="O136" s="10" t="str">
        <v>INSERT INTO PUBLIC.labels_codelist_items (DESCRIPTION, langcode, VALID_FROM, VALID_TO, ITEM_ID) VALUES('Formatfejl i dataelement 3/19: Repræsentant by. Feltet skal indeholde mindst 2 og højest 35 tegn.', 'DA',TO_TIMESTAMP('2020-01-01 00:00:00', 'YYYY-MM-DD HH24:MI:SS'), null, (SELECT id FROM codelist_items CI WHERE ITEMCODE = 'DK3014' AND CODELIST_ID = (SELECT id FROM codelists WHERE CODELISTKEY = '10249'))) ON CONFLICT (item_id, langcode, valid_to) DO UPDATE SET valid_from=EXCLUDED.valid_from, description=EXCLUDED.description;</v>
      </c>
      <c r="P136" s="10" t="str">
        <v>INSERT INTO PUBLIC.labels_codelist_items (DESCRIPTION, langcode, VALID_FROM, VALID_TO, ITEM_ID) VALUES('Format error in field "representative name" (3/19). The field must contain a minimum of 2 and a maximum of 35 characters.', 'EN',TO_TIMESTAMP('2020-01-01 00:00:00', 'YYYY-MM-DD HH24:MI:SS'), null, (SELECT id FROM codelist_items CI WHERE ITEMCODE = 'DK3014' AND CODELIST_ID = (SELECT id FROM codelists WHERE CODELISTKEY = '10249'))) ON CONFLICT (item_id, langcode, valid_to) DO UPDATE SET valid_from=EXCLUDED.valid_from, description=EXCLUDED.description;</v>
      </c>
      <c r="Q13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36" s="10" t="str">
        <v>/*INSERT INTO PUBLIC.labels_codelist_items (DESCRIPTION, langcode, VALID_FROM, VALID_TO, ITEM_ID) VALUES('Formatfejl i dataelement 3/19: Repræsentant by. Feltet skal indeholde mindst 2 og højest 35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36" s="10" t="str">
        <v>/*INSERT INTO PUBLIC.labels_codelist_items (DESCRIPTION, langcode, VALID_FROM, VALID_TO, ITEM_ID) VALUES('Format error in field "representative name" (3/19). The field must contain a minimum of 2 and a maximum of 35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37" spans="1:19" ht="409.5" x14ac:dyDescent="0.25">
      <c r="A137" t="str">
        <v>INSERT INTO public.codelist_item (item_code, uieditable, valid_from, valid_to, codelist_id) VALUES('DK3015', false, to_timestamp('2020-01-01 00:00:00', 'YYYY-MM-DD HH24:MI:SS'), null, (SELECT id FROM codelist WHERE CODELIST_KEY = '10080')) ON CONFLICT (codelist_id, item_code) DO UPDATE SET valid_from=EXCLUDED.valid_from, valid_to=EXCLUDED.valid_to;</v>
      </c>
      <c r="C137" t="str">
        <v>INSERT INTO PUBLIC.CODELIST_ITEM_LABEL (DESCRIPTION, VALID_FROM, VALID_TO, ITEM_ID, LANGUAGE_ID) VALUES('Format error in field "representative adress" (3/19). The field must contain a minimum of 3 and a maximum of 70 characters.', TO_TIMESTAMP('2020-01-01 00:00:00', 'YYYY-MM-DD HH24:MI:SS'), null, (SELECT id FROM CODELIST_ITEM CI WHERE ITEM_CODE = 'DK3015' AND CODELIST_ID = (SELECT id FROM codelist WHERE CODELIST_KEY = '10080')), 1);</v>
      </c>
      <c r="D137" t="str">
        <v>INSERT INTO public.codelist_item (item_code, uieditable, valid_from, valid_to, codelist_id) VALUES('DK3015', false, to_timestamp('2020-01-01 00:00:00', 'YYYY-MM-DD HH24:MI:SS'), null, (SELECT id FROM codelist WHERE CODELIST_KEY = '10040')) ON CONFLICT (codelist_id, item_code) DO UPDATE SET valid_from=EXCLUDED.valid_from, valid_to=EXCLUDED.valid_to;</v>
      </c>
      <c r="E137" t="str">
        <v>INSERT INTO PUBLIC.CODELIST_ITEM_LABEL (DESCRIPTION, VALID_FROM, VALID_TO, ITEM_ID, LANGUAGE_ID) VALUES('Formatfejl i dataelement 3/19: Repræsentant adresse. Feltet skal indeholde mindst 3 og højest 70 tegn.', TO_TIMESTAMP('2020-01-01 00:00:00', 'YYYY-MM-DD HH24:MI:SS'), null, (SELECT id FROM CODELIST_ITEM CI WHERE ITEM_CODE = 'DK3015' AND CODELIST_ID = (SELECT id FROM codelist WHERE CODELIST_KEY = '10040')), 3);</v>
      </c>
      <c r="F137" t="str">
        <v>INSERT INTO PUBLIC.CODELIST_ITEM_LABEL (DESCRIPTION, VALID_FROM, VALID_TO, ITEM_ID, LANGUAGE_ID) VALUES('Format error in field "representative adress" (3/19). The field must contain a minimum of 3 and a maximum of 70 characters.', TO_TIMESTAMP('2020-01-01 00:00:00', 'YYYY-MM-DD HH24:MI:SS'), null, (SELECT id FROM CODELIST_ITEM CI WHERE ITEM_CODE = 'DK3015' AND CODELIST_ID = (SELECT id FROM codelist WHERE CODELIST_KEY = '10040')), 1);</v>
      </c>
      <c r="G13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37" t="str">
        <v>/*INSERT INTO PUBLIC.CODELIST_ITEM_LABEL (DESCRIPTION, VALID_FROM, VALID_TO, ITEM_ID, LANGUAGE_ID) VALUES('Formatfejl i dataelement 3/19: Repræsentant adresse. Feltet skal indeholde mindst 3 og højest 70 tegn.', TO_TIMESTAMP('2020-01-01 00:00:00', 'YYYY-MM-DD HH24:MI:SS'), null, (SELECT id FROM CODELIST_ITEM CI WHERE ITEM_CODE = '' AND CODELIST_ID = (SELECT id FROM codelist WHERE CODELIST_KEY = '10075')), 3);*/</v>
      </c>
      <c r="I137" t="str">
        <v>/*INSERT INTO PUBLIC.CODELIST_ITEM_LABEL (DESCRIPTION, VALID_FROM, VALID_TO, ITEM_ID, LANGUAGE_ID) VALUES('Format error in field "representative adress" (3/19). The field must contain a minimum of 3 and a maximum of 70 characters.', TO_TIMESTAMP('2020-01-01 00:00:00', 'YYYY-MM-DD HH24:MI:SS'), null, (SELECT id FROM CODELIST_ITEM CI WHERE ITEM_CODE = '' AND CODELIST_ID = (SELECT id FROM codelist WHERE CODELIST_KEY = '10075')), 1);*/</v>
      </c>
      <c r="J13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37" t="str">
        <v>/*INSERT INTO PUBLIC.CODELIST_ITEM_LABEL (DESCRIPTION, VALID_FROM, VALID_TO, ITEM_ID, LANGUAGE_ID) VALUES('Formatfejl i dataelement 3/19: Repræsentant adresse. Feltet skal indeholde mindst 3 og højest 70 tegn.', TO_TIMESTAMP('2020-01-01 00:00:00', 'YYYY-MM-DD HH24:MI:SS'), null, (SELECT id FROM CODELIST_ITEM CI WHERE ITEM_CODE = '' AND CODELIST_ID = (SELECT id FROM codelist WHERE CODELIST_KEY = '10040')), 3);*/</v>
      </c>
      <c r="L137" t="str">
        <v>/*INSERT INTO PUBLIC.CODELIST_ITEM_LABEL (DESCRIPTION, VALID_FROM, VALID_TO, ITEM_ID, LANGUAGE_ID) VALUES('Format error in field "representative adress" (3/19). The field must contain a minimum of 3 and a maximum of 70 characters.', TO_TIMESTAMP('2020-01-01 00:00:00', 'YYYY-MM-DD HH24:MI:SS'), null, (SELECT id FROM CODELIST_ITEM CI WHERE ITEM_CODE = '' AND CODELIST_ID = (SELECT id FROM codelist WHERE CODELIST_KEY = '10040')), 1);*/</v>
      </c>
      <c r="N137" s="10" t="str">
        <v>INSERT INTO public.codelist_items (itemcode, valid_from, valid_to, codelist_id, extensions_id) VALUES('DK3015', to_timestamp('2020-01-01 00:00:00', 'YYYY-MM-DD HH24:MI:SS'), null, (SELECT id FROM codelists WHERE CODELISTKEY = '10249'), null) ON CONFLICT (codelist_id, itemcode) DO UPDATE SET valid_from=EXCLUDED.valid_from, valid_to=EXCLUDED.valid_to;</v>
      </c>
      <c r="O137" s="10" t="str">
        <v>INSERT INTO PUBLIC.labels_codelist_items (DESCRIPTION, langcode, VALID_FROM, VALID_TO, ITEM_ID) VALUES('Formatfejl i dataelement 3/19: Repræsentant adresse. Feltet skal indeholde mindst 3 og højest 70 tegn.', 'DA',TO_TIMESTAMP('2020-01-01 00:00:00', 'YYYY-MM-DD HH24:MI:SS'), null, (SELECT id FROM codelist_items CI WHERE ITEMCODE = 'DK3015' AND CODELIST_ID = (SELECT id FROM codelists WHERE CODELISTKEY = '10249'))) ON CONFLICT (item_id, langcode, valid_to) DO UPDATE SET valid_from=EXCLUDED.valid_from, description=EXCLUDED.description;</v>
      </c>
      <c r="P137" s="10" t="str">
        <v>INSERT INTO PUBLIC.labels_codelist_items (DESCRIPTION, langcode, VALID_FROM, VALID_TO, ITEM_ID) VALUES('Format error in field "representative adress" (3/19). The field must contain a minimum of 3 and a maximum of 70 characters.', 'EN',TO_TIMESTAMP('2020-01-01 00:00:00', 'YYYY-MM-DD HH24:MI:SS'), null, (SELECT id FROM codelist_items CI WHERE ITEMCODE = 'DK3015' AND CODELIST_ID = (SELECT id FROM codelists WHERE CODELISTKEY = '10249'))) ON CONFLICT (item_id, langcode, valid_to) DO UPDATE SET valid_from=EXCLUDED.valid_from, description=EXCLUDED.description;</v>
      </c>
      <c r="Q13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37" s="10" t="str">
        <v>/*INSERT INTO PUBLIC.labels_codelist_items (DESCRIPTION, langcode, VALID_FROM, VALID_TO, ITEM_ID) VALUES('Formatfejl i dataelement 3/19: Repræsentant adresse. Feltet skal indeholde mindst 3 og højest 70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37" s="10" t="str">
        <v>/*INSERT INTO PUBLIC.labels_codelist_items (DESCRIPTION, langcode, VALID_FROM, VALID_TO, ITEM_ID) VALUES('Format error in field "representative adress" (3/19). The field must contain a minimum of 3 and a maximum of 70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38" spans="1:19" ht="409.5" x14ac:dyDescent="0.25">
      <c r="A138" t="str">
        <v>INSERT INTO public.codelist_item (item_code, uieditable, valid_from, valid_to, codelist_id) VALUES('DK3022', false, to_timestamp('2020-01-01 00:00:00', 'YYYY-MM-DD HH24:MI:SS'), null, (SELECT id FROM codelist WHERE CODELIST_KEY = '10080')) ON CONFLICT (codelist_id, item_code) DO UPDATE SET valid_from=EXCLUDED.valid_from, valid_to=EXCLUDED.valid_to;</v>
      </c>
      <c r="C138" t="str">
        <v>INSERT INTO PUBLIC.CODELIST_ITEM_LABEL (DESCRIPTION, VALID_FROM, VALID_TO, ITEM_ID, LANGUAGE_ID) VALUES('Format error in field "number of packages" (6/10). The field must contain a maxium of 8 digits.', TO_TIMESTAMP('2020-01-01 00:00:00', 'YYYY-MM-DD HH24:MI:SS'), null, (SELECT id FROM CODELIST_ITEM CI WHERE ITEM_CODE = 'DK3022' AND CODELIST_ID = (SELECT id FROM codelist WHERE CODELIST_KEY = '10080')), 1);</v>
      </c>
      <c r="D138" t="str">
        <v>INSERT INTO public.codelist_item (item_code, uieditable, valid_from, valid_to, codelist_id) VALUES('DK3022', false, to_timestamp('2020-01-01 00:00:00', 'YYYY-MM-DD HH24:MI:SS'), null, (SELECT id FROM codelist WHERE CODELIST_KEY = '10040')) ON CONFLICT (codelist_id, item_code) DO UPDATE SET valid_from=EXCLUDED.valid_from, valid_to=EXCLUDED.valid_to;</v>
      </c>
      <c r="E138" t="str">
        <v>INSERT INTO PUBLIC.CODELIST_ITEM_LABEL (DESCRIPTION, VALID_FROM, VALID_TO, ITEM_ID, LANGUAGE_ID) VALUES('Formatfejl i dataelement 6/10 på varepost nr. : Antal kolli. Feltet må højest bestå af 8 tal.', TO_TIMESTAMP('2020-01-01 00:00:00', 'YYYY-MM-DD HH24:MI:SS'), null, (SELECT id FROM CODELIST_ITEM CI WHERE ITEM_CODE = 'DK3022' AND CODELIST_ID = (SELECT id FROM codelist WHERE CODELIST_KEY = '10040')), 3);</v>
      </c>
      <c r="F138" t="str">
        <v>INSERT INTO PUBLIC.CODELIST_ITEM_LABEL (DESCRIPTION, VALID_FROM, VALID_TO, ITEM_ID, LANGUAGE_ID) VALUES('Format error in field "number of packages" (6/10). The field must contain a maxium of 8 digits.', TO_TIMESTAMP('2020-01-01 00:00:00', 'YYYY-MM-DD HH24:MI:SS'), null, (SELECT id FROM CODELIST_ITEM CI WHERE ITEM_CODE = 'DK3022' AND CODELIST_ID = (SELECT id FROM codelist WHERE CODELIST_KEY = '10040')), 1);</v>
      </c>
      <c r="G138"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38" t="str">
        <v>/*INSERT INTO PUBLIC.CODELIST_ITEM_LABEL (DESCRIPTION, VALID_FROM, VALID_TO, ITEM_ID, LANGUAGE_ID) VALUES('Formatfejl i dataelement 6/10 på varepost nr. : Antal kolli. Feltet må højest bestå af 8 tal.', TO_TIMESTAMP('2020-01-01 00:00:00', 'YYYY-MM-DD HH24:MI:SS'), null, (SELECT id FROM CODELIST_ITEM CI WHERE ITEM_CODE = '' AND CODELIST_ID = (SELECT id FROM codelist WHERE CODELIST_KEY = '10075')), 3);*/</v>
      </c>
      <c r="I138" t="str">
        <v>/*INSERT INTO PUBLIC.CODELIST_ITEM_LABEL (DESCRIPTION, VALID_FROM, VALID_TO, ITEM_ID, LANGUAGE_ID) VALUES('Format error in field "number of packages" (6/10). The field must contain a maxium of 8 digits.', TO_TIMESTAMP('2020-01-01 00:00:00', 'YYYY-MM-DD HH24:MI:SS'), null, (SELECT id FROM CODELIST_ITEM CI WHERE ITEM_CODE = '' AND CODELIST_ID = (SELECT id FROM codelist WHERE CODELIST_KEY = '10075')), 1);*/</v>
      </c>
      <c r="J13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38" t="str">
        <v>/*INSERT INTO PUBLIC.CODELIST_ITEM_LABEL (DESCRIPTION, VALID_FROM, VALID_TO, ITEM_ID, LANGUAGE_ID) VALUES('Formatfejl i dataelement 6/10 på varepost nr. : Antal kolli. Feltet må højest bestå af 8 tal.', TO_TIMESTAMP('2020-01-01 00:00:00', 'YYYY-MM-DD HH24:MI:SS'), null, (SELECT id FROM CODELIST_ITEM CI WHERE ITEM_CODE = '' AND CODELIST_ID = (SELECT id FROM codelist WHERE CODELIST_KEY = '10040')), 3);*/</v>
      </c>
      <c r="L138" t="str">
        <v>/*INSERT INTO PUBLIC.CODELIST_ITEM_LABEL (DESCRIPTION, VALID_FROM, VALID_TO, ITEM_ID, LANGUAGE_ID) VALUES('Format error in field "number of packages" (6/10). The field must contain a maxium of 8 digits.', TO_TIMESTAMP('2020-01-01 00:00:00', 'YYYY-MM-DD HH24:MI:SS'), null, (SELECT id FROM CODELIST_ITEM CI WHERE ITEM_CODE = '' AND CODELIST_ID = (SELECT id FROM codelist WHERE CODELIST_KEY = '10040')), 1);*/</v>
      </c>
      <c r="N138" s="10" t="str">
        <v>INSERT INTO public.codelist_items (itemcode, valid_from, valid_to, codelist_id, extensions_id) VALUES('DK3022', to_timestamp('2020-01-01 00:00:00', 'YYYY-MM-DD HH24:MI:SS'), null, (SELECT id FROM codelists WHERE CODELISTKEY = '10249'), null) ON CONFLICT (codelist_id, itemcode) DO UPDATE SET valid_from=EXCLUDED.valid_from, valid_to=EXCLUDED.valid_to;</v>
      </c>
      <c r="O138" s="10" t="str">
        <v>INSERT INTO PUBLIC.labels_codelist_items (DESCRIPTION, langcode, VALID_FROM, VALID_TO, ITEM_ID) VALUES('Formatfejl i dataelement 6/10 på varepost nr. : Antal kolli. Feltet må højest bestå af 8 tal.', 'DA',TO_TIMESTAMP('2020-01-01 00:00:00', 'YYYY-MM-DD HH24:MI:SS'), null, (SELECT id FROM codelist_items CI WHERE ITEMCODE = 'DK3022' AND CODELIST_ID = (SELECT id FROM codelists WHERE CODELISTKEY = '10249'))) ON CONFLICT (item_id, langcode, valid_to) DO UPDATE SET valid_from=EXCLUDED.valid_from, description=EXCLUDED.description;</v>
      </c>
      <c r="P138" s="10" t="str">
        <v>INSERT INTO PUBLIC.labels_codelist_items (DESCRIPTION, langcode, VALID_FROM, VALID_TO, ITEM_ID) VALUES('Format error in field "number of packages" (6/10). The field must contain a maxium of 8 digits.', 'EN',TO_TIMESTAMP('2020-01-01 00:00:00', 'YYYY-MM-DD HH24:MI:SS'), null, (SELECT id FROM codelist_items CI WHERE ITEMCODE = 'DK3022' AND CODELIST_ID = (SELECT id FROM codelists WHERE CODELISTKEY = '10249'))) ON CONFLICT (item_id, langcode, valid_to) DO UPDATE SET valid_from=EXCLUDED.valid_from, description=EXCLUDED.description;</v>
      </c>
      <c r="Q13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38" s="10" t="str">
        <v>/*INSERT INTO PUBLIC.labels_codelist_items (DESCRIPTION, langcode, VALID_FROM, VALID_TO, ITEM_ID) VALUES('Formatfejl i dataelement 6/10 på varepost nr. : Antal kolli. Feltet må højest bestå af 8 tal.',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38" s="10" t="str">
        <v>/*INSERT INTO PUBLIC.labels_codelist_items (DESCRIPTION, langcode, VALID_FROM, VALID_TO, ITEM_ID) VALUES('Format error in field "number of packages" (6/10). The field must contain a maxium of 8 digits.',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39" spans="1:19" ht="409.5" x14ac:dyDescent="0.25">
      <c r="A139" t="str">
        <v>INSERT INTO public.codelist_item (item_code, uieditable, valid_from, valid_to, codelist_id) VALUES('DK4001', false, to_timestamp('2020-01-01 00:00:00', 'YYYY-MM-DD HH24:MI:SS'), null, (SELECT id FROM codelist WHERE CODELIST_KEY = '10080')) ON CONFLICT (codelist_id, item_code) DO UPDATE SET valid_from=EXCLUDED.valid_from, valid_to=EXCLUDED.valid_to;</v>
      </c>
      <c r="C139" t="str">
        <v>INSERT INTO PUBLIC.CODELIST_ITEM_LABEL (DESCRIPTION, VALID_FROM, VALID_TO, ITEM_ID, LANGUAGE_ID) VALUES('Format error in field "location of goods" (5/23), the field must not be corrected.', TO_TIMESTAMP('2020-01-01 00:00:00', 'YYYY-MM-DD HH24:MI:SS'), null, (SELECT id FROM CODELIST_ITEM CI WHERE ITEM_CODE = 'DK4001' AND CODELIST_ID = (SELECT id FROM codelist WHERE CODELIST_KEY = '10080')), 1);</v>
      </c>
      <c r="D139" t="str">
        <v>INSERT INTO public.codelist_item (item_code, uieditable, valid_from, valid_to, codelist_id) VALUES('DK4001', false, to_timestamp('2020-01-01 00:00:00', 'YYYY-MM-DD HH24:MI:SS'), null, (SELECT id FROM codelist WHERE CODELIST_KEY = '10040')) ON CONFLICT (codelist_id, item_code) DO UPDATE SET valid_from=EXCLUDED.valid_from, valid_to=EXCLUDED.valid_to;</v>
      </c>
      <c r="E139" t="str">
        <v>INSERT INTO PUBLIC.CODELIST_ITEM_LABEL (DESCRIPTION, VALID_FROM, VALID_TO, ITEM_ID, LANGUAGE_ID) VALUES('Format fejl i data element 5/23: Varernes placering. Må ikke ændres', TO_TIMESTAMP('2020-01-01 00:00:00', 'YYYY-MM-DD HH24:MI:SS'), null, (SELECT id FROM CODELIST_ITEM CI WHERE ITEM_CODE = 'DK4001' AND CODELIST_ID = (SELECT id FROM codelist WHERE CODELIST_KEY = '10040')), 3);</v>
      </c>
      <c r="F139" t="str">
        <v>INSERT INTO PUBLIC.CODELIST_ITEM_LABEL (DESCRIPTION, VALID_FROM, VALID_TO, ITEM_ID, LANGUAGE_ID) VALUES('Format error in field "location of goods" (5/23), the field must not be corrected.', TO_TIMESTAMP('2020-01-01 00:00:00', 'YYYY-MM-DD HH24:MI:SS'), null, (SELECT id FROM CODELIST_ITEM CI WHERE ITEM_CODE = 'DK4001' AND CODELIST_ID = (SELECT id FROM codelist WHERE CODELIST_KEY = '10040')), 1);</v>
      </c>
      <c r="G139"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39" t="str">
        <v>/*INSERT INTO PUBLIC.CODELIST_ITEM_LABEL (DESCRIPTION, VALID_FROM, VALID_TO, ITEM_ID, LANGUAGE_ID) VALUES('Format fejl i data element 5/23: Varernes placering. Må ikke ændres', TO_TIMESTAMP('2020-01-01 00:00:00', 'YYYY-MM-DD HH24:MI:SS'), null, (SELECT id FROM CODELIST_ITEM CI WHERE ITEM_CODE = '' AND CODELIST_ID = (SELECT id FROM codelist WHERE CODELIST_KEY = '10075')), 3);*/</v>
      </c>
      <c r="I139" t="str">
        <v>/*INSERT INTO PUBLIC.CODELIST_ITEM_LABEL (DESCRIPTION, VALID_FROM, VALID_TO, ITEM_ID, LANGUAGE_ID) VALUES('Format error in field "location of goods" (5/23), the field must not be corrected.', TO_TIMESTAMP('2020-01-01 00:00:00', 'YYYY-MM-DD HH24:MI:SS'), null, (SELECT id FROM CODELIST_ITEM CI WHERE ITEM_CODE = '' AND CODELIST_ID = (SELECT id FROM codelist WHERE CODELIST_KEY = '10075')), 1);*/</v>
      </c>
      <c r="J13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39" t="str">
        <v>/*INSERT INTO PUBLIC.CODELIST_ITEM_LABEL (DESCRIPTION, VALID_FROM, VALID_TO, ITEM_ID, LANGUAGE_ID) VALUES('Format fejl i data element 5/23: Varernes placering. Må ikke ændres', TO_TIMESTAMP('2020-01-01 00:00:00', 'YYYY-MM-DD HH24:MI:SS'), null, (SELECT id FROM CODELIST_ITEM CI WHERE ITEM_CODE = '' AND CODELIST_ID = (SELECT id FROM codelist WHERE CODELIST_KEY = '10040')), 3);*/</v>
      </c>
      <c r="L139" t="str">
        <v>/*INSERT INTO PUBLIC.CODELIST_ITEM_LABEL (DESCRIPTION, VALID_FROM, VALID_TO, ITEM_ID, LANGUAGE_ID) VALUES('Format error in field "location of goods" (5/23), the field must not be corrected.', TO_TIMESTAMP('2020-01-01 00:00:00', 'YYYY-MM-DD HH24:MI:SS'), null, (SELECT id FROM CODELIST_ITEM CI WHERE ITEM_CODE = '' AND CODELIST_ID = (SELECT id FROM codelist WHERE CODELIST_KEY = '10040')), 1);*/</v>
      </c>
      <c r="N139" s="10" t="str">
        <v>INSERT INTO public.codelist_items (itemcode, valid_from, valid_to, codelist_id, extensions_id) VALUES('DK4001', to_timestamp('2020-01-01 00:00:00', 'YYYY-MM-DD HH24:MI:SS'), null, (SELECT id FROM codelists WHERE CODELISTKEY = '10249'), null) ON CONFLICT (codelist_id, itemcode) DO UPDATE SET valid_from=EXCLUDED.valid_from, valid_to=EXCLUDED.valid_to;</v>
      </c>
      <c r="O139" s="10" t="str">
        <v>INSERT INTO PUBLIC.labels_codelist_items (DESCRIPTION, langcode, VALID_FROM, VALID_TO, ITEM_ID) VALUES('Format fejl i data element 5/23: Varernes placering. Må ikke ændres', 'DA',TO_TIMESTAMP('2020-01-01 00:00:00', 'YYYY-MM-DD HH24:MI:SS'), null, (SELECT id FROM codelist_items CI WHERE ITEMCODE = 'DK4001' AND CODELIST_ID = (SELECT id FROM codelists WHERE CODELISTKEY = '10249'))) ON CONFLICT (item_id, langcode, valid_to) DO UPDATE SET valid_from=EXCLUDED.valid_from, description=EXCLUDED.description;</v>
      </c>
      <c r="P139" s="10" t="str">
        <v>INSERT INTO PUBLIC.labels_codelist_items (DESCRIPTION, langcode, VALID_FROM, VALID_TO, ITEM_ID) VALUES('Format error in field "location of goods" (5/23), the field must not be corrected.', 'EN',TO_TIMESTAMP('2020-01-01 00:00:00', 'YYYY-MM-DD HH24:MI:SS'), null, (SELECT id FROM codelist_items CI WHERE ITEMCODE = 'DK4001' AND CODELIST_ID = (SELECT id FROM codelists WHERE CODELISTKEY = '10249'))) ON CONFLICT (item_id, langcode, valid_to) DO UPDATE SET valid_from=EXCLUDED.valid_from, description=EXCLUDED.description;</v>
      </c>
      <c r="Q13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39" s="10" t="str">
        <v>/*INSERT INTO PUBLIC.labels_codelist_items (DESCRIPTION, langcode, VALID_FROM, VALID_TO, ITEM_ID) VALUES('Format fejl i data element 5/23: Varernes placering. Må ikke ændres',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39" s="10" t="str">
        <v>/*INSERT INTO PUBLIC.labels_codelist_items (DESCRIPTION, langcode, VALID_FROM, VALID_TO, ITEM_ID) VALUES('Format error in field "location of goods" (5/23), the field must not be corrected.',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0" spans="1:19" ht="409.5" x14ac:dyDescent="0.25">
      <c r="A140" t="str">
        <v>INSERT INTO public.codelist_item (item_code, uieditable, valid_from, valid_to, codelist_id) VALUES('DK3008', false, to_timestamp('2020-01-01 00:00:00', 'YYYY-MM-DD HH24:MI:SS'), null, (SELECT id FROM codelist WHERE CODELIST_KEY = '10080')) ON CONFLICT (codelist_id, item_code) DO UPDATE SET valid_from=EXCLUDED.valid_from, valid_to=EXCLUDED.valid_to;</v>
      </c>
      <c r="C140" t="str">
        <v>INSERT INTO PUBLIC.CODELIST_ITEM_LABEL (DESCRIPTION, VALID_FROM, VALID_TO, ITEM_ID, LANGUAGE_ID) VALUES('Format error in field "Importer postcode" (3/15). The field must contain a minimum of 2 and a maximum of 9 characters.', TO_TIMESTAMP('2020-01-01 00:00:00', 'YYYY-MM-DD HH24:MI:SS'), null, (SELECT id FROM CODELIST_ITEM CI WHERE ITEM_CODE = 'DK3008' AND CODELIST_ID = (SELECT id FROM codelist WHERE CODELIST_KEY = '10080')), 1);</v>
      </c>
      <c r="D140" t="str">
        <v>INSERT INTO public.codelist_item (item_code, uieditable, valid_from, valid_to, codelist_id) VALUES('DK3008', false, to_timestamp('2020-01-01 00:00:00', 'YYYY-MM-DD HH24:MI:SS'), null, (SELECT id FROM codelist WHERE CODELIST_KEY = '10040')) ON CONFLICT (codelist_id, item_code) DO UPDATE SET valid_from=EXCLUDED.valid_from, valid_to=EXCLUDED.valid_to;</v>
      </c>
      <c r="E140" t="str">
        <v>INSERT INTO PUBLIC.CODELIST_ITEM_LABEL (DESCRIPTION, VALID_FROM, VALID_TO, ITEM_ID, LANGUAGE_ID) VALUES('Formatfejl i dataelement 3/15: Importør postnummer. Feltet skal indeholde mindst 2 og højest 9 tegn.', TO_TIMESTAMP('2020-01-01 00:00:00', 'YYYY-MM-DD HH24:MI:SS'), null, (SELECT id FROM CODELIST_ITEM CI WHERE ITEM_CODE = 'DK3008' AND CODELIST_ID = (SELECT id FROM codelist WHERE CODELIST_KEY = '10040')), 3);</v>
      </c>
      <c r="F140" t="str">
        <v>INSERT INTO PUBLIC.CODELIST_ITEM_LABEL (DESCRIPTION, VALID_FROM, VALID_TO, ITEM_ID, LANGUAGE_ID) VALUES('Format error in field "Importer postcode" (3/15). The field must contain a minimum of 2 and a maximum of 9 characters.', TO_TIMESTAMP('2020-01-01 00:00:00', 'YYYY-MM-DD HH24:MI:SS'), null, (SELECT id FROM CODELIST_ITEM CI WHERE ITEM_CODE = 'DK3008' AND CODELIST_ID = (SELECT id FROM codelist WHERE CODELIST_KEY = '10040')), 1);</v>
      </c>
      <c r="G14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40" t="str">
        <v>/*INSERT INTO PUBLIC.CODELIST_ITEM_LABEL (DESCRIPTION, VALID_FROM, VALID_TO, ITEM_ID, LANGUAGE_ID) VALUES('Formatfejl i dataelement 3/15: Importør postnummer. Feltet skal indeholde mindst 2 og højest 9 tegn.', TO_TIMESTAMP('2020-01-01 00:00:00', 'YYYY-MM-DD HH24:MI:SS'), null, (SELECT id FROM CODELIST_ITEM CI WHERE ITEM_CODE = '' AND CODELIST_ID = (SELECT id FROM codelist WHERE CODELIST_KEY = '10075')), 3);*/</v>
      </c>
      <c r="I140" t="str">
        <v>/*INSERT INTO PUBLIC.CODELIST_ITEM_LABEL (DESCRIPTION, VALID_FROM, VALID_TO, ITEM_ID, LANGUAGE_ID) VALUES('Format error in field "Importer postcode" (3/15). The field must contain a minimum of 2 and a maximum of 9 characters.', TO_TIMESTAMP('2020-01-01 00:00:00', 'YYYY-MM-DD HH24:MI:SS'), null, (SELECT id FROM CODELIST_ITEM CI WHERE ITEM_CODE = '' AND CODELIST_ID = (SELECT id FROM codelist WHERE CODELIST_KEY = '10075')), 1);*/</v>
      </c>
      <c r="J14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0" t="str">
        <v>/*INSERT INTO PUBLIC.CODELIST_ITEM_LABEL (DESCRIPTION, VALID_FROM, VALID_TO, ITEM_ID, LANGUAGE_ID) VALUES('Formatfejl i dataelement 3/15: Importør postnummer. Feltet skal indeholde mindst 2 og højest 9 tegn.', TO_TIMESTAMP('2020-01-01 00:00:00', 'YYYY-MM-DD HH24:MI:SS'), null, (SELECT id FROM CODELIST_ITEM CI WHERE ITEM_CODE = '' AND CODELIST_ID = (SELECT id FROM codelist WHERE CODELIST_KEY = '10040')), 3);*/</v>
      </c>
      <c r="L140" t="str">
        <v>/*INSERT INTO PUBLIC.CODELIST_ITEM_LABEL (DESCRIPTION, VALID_FROM, VALID_TO, ITEM_ID, LANGUAGE_ID) VALUES('Format error in field "Importer postcode" (3/15). The field must contain a minimum of 2 and a maximum of 9 characters.', TO_TIMESTAMP('2020-01-01 00:00:00', 'YYYY-MM-DD HH24:MI:SS'), null, (SELECT id FROM CODELIST_ITEM CI WHERE ITEM_CODE = '' AND CODELIST_ID = (SELECT id FROM codelist WHERE CODELIST_KEY = '10040')), 1);*/</v>
      </c>
      <c r="N140" s="10" t="str">
        <v>INSERT INTO public.codelist_items (itemcode, valid_from, valid_to, codelist_id, extensions_id) VALUES('DK3008', to_timestamp('2020-01-01 00:00:00', 'YYYY-MM-DD HH24:MI:SS'), null, (SELECT id FROM codelists WHERE CODELISTKEY = '10249'), null) ON CONFLICT (codelist_id, itemcode) DO UPDATE SET valid_from=EXCLUDED.valid_from, valid_to=EXCLUDED.valid_to;</v>
      </c>
      <c r="O140" s="10" t="str">
        <v>INSERT INTO PUBLIC.labels_codelist_items (DESCRIPTION, langcode, VALID_FROM, VALID_TO, ITEM_ID) VALUES('Formatfejl i dataelement 3/15: Importør postnummer. Feltet skal indeholde mindst 2 og højest 9 tegn.', 'DA',TO_TIMESTAMP('2020-01-01 00:00:00', 'YYYY-MM-DD HH24:MI:SS'), null, (SELECT id FROM codelist_items CI WHERE ITEMCODE = 'DK3008' AND CODELIST_ID = (SELECT id FROM codelists WHERE CODELISTKEY = '10249'))) ON CONFLICT (item_id, langcode, valid_to) DO UPDATE SET valid_from=EXCLUDED.valid_from, description=EXCLUDED.description;</v>
      </c>
      <c r="P140" s="10" t="str">
        <v>INSERT INTO PUBLIC.labels_codelist_items (DESCRIPTION, langcode, VALID_FROM, VALID_TO, ITEM_ID) VALUES('Format error in field "Importer postcode" (3/15). The field must contain a minimum of 2 and a maximum of 9 characters.', 'EN',TO_TIMESTAMP('2020-01-01 00:00:00', 'YYYY-MM-DD HH24:MI:SS'), null, (SELECT id FROM codelist_items CI WHERE ITEMCODE = 'DK3008' AND CODELIST_ID = (SELECT id FROM codelists WHERE CODELISTKEY = '10249'))) ON CONFLICT (item_id, langcode, valid_to) DO UPDATE SET valid_from=EXCLUDED.valid_from, description=EXCLUDED.description;</v>
      </c>
      <c r="Q14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0" s="10" t="str">
        <v>/*INSERT INTO PUBLIC.labels_codelist_items (DESCRIPTION, langcode, VALID_FROM, VALID_TO, ITEM_ID) VALUES('Formatfejl i dataelement 3/15: Importør postnummer. Feltet skal indeholde mindst 2 og højest 9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0" s="10" t="str">
        <v>/*INSERT INTO PUBLIC.labels_codelist_items (DESCRIPTION, langcode, VALID_FROM, VALID_TO, ITEM_ID) VALUES('Format error in field "Importer postcode" (3/15). The field must contain a minimum of 2 and a maximum of 9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1" spans="1:19" ht="409.5" x14ac:dyDescent="0.25">
      <c r="A141" t="str">
        <v>INSERT INTO public.codelist_item (item_code, uieditable, valid_from, valid_to, codelist_id) VALUES('DK3005', false, to_timestamp('2020-01-01 00:00:00', 'YYYY-MM-DD HH24:MI:SS'), null, (SELECT id FROM codelist WHERE CODELIST_KEY = '10080')) ON CONFLICT (codelist_id, item_code) DO UPDATE SET valid_from=EXCLUDED.valid_from, valid_to=EXCLUDED.valid_to;</v>
      </c>
      <c r="C141" t="str">
        <v>INSERT INTO PUBLIC.CODELIST_ITEM_LABEL (DESCRIPTION, VALID_FROM, VALID_TO, ITEM_ID, LANGUAGE_ID) VALUES('Format error in field "Importer name" (3/15). The field must contain a minimum of 3 and a maximum of 70 characters.', TO_TIMESTAMP('2020-01-01 00:00:00', 'YYYY-MM-DD HH24:MI:SS'), null, (SELECT id FROM CODELIST_ITEM CI WHERE ITEM_CODE = 'DK3005' AND CODELIST_ID = (SELECT id FROM codelist WHERE CODELIST_KEY = '10080')), 1);</v>
      </c>
      <c r="D141" t="str">
        <v>INSERT INTO public.codelist_item (item_code, uieditable, valid_from, valid_to, codelist_id) VALUES('DK3005', false, to_timestamp('2020-01-01 00:00:00', 'YYYY-MM-DD HH24:MI:SS'), null, (SELECT id FROM codelist WHERE CODELIST_KEY = '10040')) ON CONFLICT (codelist_id, item_code) DO UPDATE SET valid_from=EXCLUDED.valid_from, valid_to=EXCLUDED.valid_to;</v>
      </c>
      <c r="E141" t="str">
        <v>INSERT INTO PUBLIC.CODELIST_ITEM_LABEL (DESCRIPTION, VALID_FROM, VALID_TO, ITEM_ID, LANGUAGE_ID) VALUES('Formatfejl i dataelement 3/15: Importør navn. Feltet skal indeholde mindst 3 og højest 70 tegn.', TO_TIMESTAMP('2020-01-01 00:00:00', 'YYYY-MM-DD HH24:MI:SS'), null, (SELECT id FROM CODELIST_ITEM CI WHERE ITEM_CODE = 'DK3005' AND CODELIST_ID = (SELECT id FROM codelist WHERE CODELIST_KEY = '10040')), 3);</v>
      </c>
      <c r="F141" t="str">
        <v>INSERT INTO PUBLIC.CODELIST_ITEM_LABEL (DESCRIPTION, VALID_FROM, VALID_TO, ITEM_ID, LANGUAGE_ID) VALUES('Format error in field "Importer name" (3/15). The field must contain a minimum of 3 and a maximum of 70 characters.', TO_TIMESTAMP('2020-01-01 00:00:00', 'YYYY-MM-DD HH24:MI:SS'), null, (SELECT id FROM CODELIST_ITEM CI WHERE ITEM_CODE = 'DK3005' AND CODELIST_ID = (SELECT id FROM codelist WHERE CODELIST_KEY = '10040')), 1);</v>
      </c>
      <c r="G141"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41" t="str">
        <v>/*INSERT INTO PUBLIC.CODELIST_ITEM_LABEL (DESCRIPTION, VALID_FROM, VALID_TO, ITEM_ID, LANGUAGE_ID) VALUES('Formatfejl i dataelement 3/15: Importør navn. Feltet skal indeholde mindst 3 og højest 70 tegn.', TO_TIMESTAMP('2020-01-01 00:00:00', 'YYYY-MM-DD HH24:MI:SS'), null, (SELECT id FROM CODELIST_ITEM CI WHERE ITEM_CODE = '' AND CODELIST_ID = (SELECT id FROM codelist WHERE CODELIST_KEY = '10075')), 3);*/</v>
      </c>
      <c r="I141" t="str">
        <v>/*INSERT INTO PUBLIC.CODELIST_ITEM_LABEL (DESCRIPTION, VALID_FROM, VALID_TO, ITEM_ID, LANGUAGE_ID) VALUES('Format error in field "Importer name" (3/15). The field must contain a minimum of 3 and a maximum of 70 characters.', TO_TIMESTAMP('2020-01-01 00:00:00', 'YYYY-MM-DD HH24:MI:SS'), null, (SELECT id FROM CODELIST_ITEM CI WHERE ITEM_CODE = '' AND CODELIST_ID = (SELECT id FROM codelist WHERE CODELIST_KEY = '10075')), 1);*/</v>
      </c>
      <c r="J14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1" t="str">
        <v>/*INSERT INTO PUBLIC.CODELIST_ITEM_LABEL (DESCRIPTION, VALID_FROM, VALID_TO, ITEM_ID, LANGUAGE_ID) VALUES('Formatfejl i dataelement 3/15: Importør navn. Feltet skal indeholde mindst 3 og højest 70 tegn.', TO_TIMESTAMP('2020-01-01 00:00:00', 'YYYY-MM-DD HH24:MI:SS'), null, (SELECT id FROM CODELIST_ITEM CI WHERE ITEM_CODE = '' AND CODELIST_ID = (SELECT id FROM codelist WHERE CODELIST_KEY = '10040')), 3);*/</v>
      </c>
      <c r="L141" t="str">
        <v>/*INSERT INTO PUBLIC.CODELIST_ITEM_LABEL (DESCRIPTION, VALID_FROM, VALID_TO, ITEM_ID, LANGUAGE_ID) VALUES('Format error in field "Importer name" (3/15). The field must contain a minimum of 3 and a maximum of 70 characters.', TO_TIMESTAMP('2020-01-01 00:00:00', 'YYYY-MM-DD HH24:MI:SS'), null, (SELECT id FROM CODELIST_ITEM CI WHERE ITEM_CODE = '' AND CODELIST_ID = (SELECT id FROM codelist WHERE CODELIST_KEY = '10040')), 1);*/</v>
      </c>
      <c r="N141" s="10" t="str">
        <v>INSERT INTO public.codelist_items (itemcode, valid_from, valid_to, codelist_id, extensions_id) VALUES('DK3005', to_timestamp('2020-01-01 00:00:00', 'YYYY-MM-DD HH24:MI:SS'), null, (SELECT id FROM codelists WHERE CODELISTKEY = '10249'), null) ON CONFLICT (codelist_id, itemcode) DO UPDATE SET valid_from=EXCLUDED.valid_from, valid_to=EXCLUDED.valid_to;</v>
      </c>
      <c r="O141" s="10" t="str">
        <v>INSERT INTO PUBLIC.labels_codelist_items (DESCRIPTION, langcode, VALID_FROM, VALID_TO, ITEM_ID) VALUES('Formatfejl i dataelement 3/15: Importør navn. Feltet skal indeholde mindst 3 og højest 70 tegn.', 'DA',TO_TIMESTAMP('2020-01-01 00:00:00', 'YYYY-MM-DD HH24:MI:SS'), null, (SELECT id FROM codelist_items CI WHERE ITEMCODE = 'DK3005' AND CODELIST_ID = (SELECT id FROM codelists WHERE CODELISTKEY = '10249'))) ON CONFLICT (item_id, langcode, valid_to) DO UPDATE SET valid_from=EXCLUDED.valid_from, description=EXCLUDED.description;</v>
      </c>
      <c r="P141" s="10" t="str">
        <v>INSERT INTO PUBLIC.labels_codelist_items (DESCRIPTION, langcode, VALID_FROM, VALID_TO, ITEM_ID) VALUES('Format error in field "Importer name" (3/15). The field must contain a minimum of 3 and a maximum of 70 characters.', 'EN',TO_TIMESTAMP('2020-01-01 00:00:00', 'YYYY-MM-DD HH24:MI:SS'), null, (SELECT id FROM codelist_items CI WHERE ITEMCODE = 'DK3005' AND CODELIST_ID = (SELECT id FROM codelists WHERE CODELISTKEY = '10249'))) ON CONFLICT (item_id, langcode, valid_to) DO UPDATE SET valid_from=EXCLUDED.valid_from, description=EXCLUDED.description;</v>
      </c>
      <c r="Q14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1" s="10" t="str">
        <v>/*INSERT INTO PUBLIC.labels_codelist_items (DESCRIPTION, langcode, VALID_FROM, VALID_TO, ITEM_ID) VALUES('Formatfejl i dataelement 3/15: Importør navn. Feltet skal indeholde mindst 3 og højest 70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1" s="10" t="str">
        <v>/*INSERT INTO PUBLIC.labels_codelist_items (DESCRIPTION, langcode, VALID_FROM, VALID_TO, ITEM_ID) VALUES('Format error in field "Importer name" (3/15). The field must contain a minimum of 3 and a maximum of 70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2" spans="1:19" ht="409.5" x14ac:dyDescent="0.25">
      <c r="A142" t="str">
        <v>INSERT INTO public.codelist_item (item_code, uieditable, valid_from, valid_to, codelist_id) VALUES('DK3006', false, to_timestamp('2020-01-01 00:00:00', 'YYYY-MM-DD HH24:MI:SS'), null, (SELECT id FROM codelist WHERE CODELIST_KEY = '10080')) ON CONFLICT (codelist_id, item_code) DO UPDATE SET valid_from=EXCLUDED.valid_from, valid_to=EXCLUDED.valid_to;</v>
      </c>
      <c r="C142" t="str">
        <v>INSERT INTO PUBLIC.CODELIST_ITEM_LABEL (DESCRIPTION, VALID_FROM, VALID_TO, ITEM_ID, LANGUAGE_ID) VALUES('Format error in field "Importer name" (3/15). The field must contain a minimum of 2 and a maximum of 35 characters.', TO_TIMESTAMP('2020-01-01 00:00:00', 'YYYY-MM-DD HH24:MI:SS'), null, (SELECT id FROM CODELIST_ITEM CI WHERE ITEM_CODE = 'DK3006' AND CODELIST_ID = (SELECT id FROM codelist WHERE CODELIST_KEY = '10080')), 1);</v>
      </c>
      <c r="D142" t="str">
        <v>INSERT INTO public.codelist_item (item_code, uieditable, valid_from, valid_to, codelist_id) VALUES('DK3006', false, to_timestamp('2020-01-01 00:00:00', 'YYYY-MM-DD HH24:MI:SS'), null, (SELECT id FROM codelist WHERE CODELIST_KEY = '10040')) ON CONFLICT (codelist_id, item_code) DO UPDATE SET valid_from=EXCLUDED.valid_from, valid_to=EXCLUDED.valid_to;</v>
      </c>
      <c r="E142" t="str">
        <v>INSERT INTO PUBLIC.CODELIST_ITEM_LABEL (DESCRIPTION, VALID_FROM, VALID_TO, ITEM_ID, LANGUAGE_ID) VALUES('Formatfejl i dataelement 3/15: Importør by. Feltet skal indeholde mindst 2 og højest 35 tegn.', TO_TIMESTAMP('2020-01-01 00:00:00', 'YYYY-MM-DD HH24:MI:SS'), null, (SELECT id FROM CODELIST_ITEM CI WHERE ITEM_CODE = 'DK3006' AND CODELIST_ID = (SELECT id FROM codelist WHERE CODELIST_KEY = '10040')), 3);</v>
      </c>
      <c r="F142" t="str">
        <v>INSERT INTO PUBLIC.CODELIST_ITEM_LABEL (DESCRIPTION, VALID_FROM, VALID_TO, ITEM_ID, LANGUAGE_ID) VALUES('Format error in field "Importer name" (3/15). The field must contain a minimum of 2 and a maximum of 35 characters.', TO_TIMESTAMP('2020-01-01 00:00:00', 'YYYY-MM-DD HH24:MI:SS'), null, (SELECT id FROM CODELIST_ITEM CI WHERE ITEM_CODE = 'DK3006' AND CODELIST_ID = (SELECT id FROM codelist WHERE CODELIST_KEY = '10040')), 1);</v>
      </c>
      <c r="G142"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42" t="str">
        <v>/*INSERT INTO PUBLIC.CODELIST_ITEM_LABEL (DESCRIPTION, VALID_FROM, VALID_TO, ITEM_ID, LANGUAGE_ID) VALUES('Formatfejl i dataelement 3/15: Importør by. Feltet skal indeholde mindst 2 og højest 35 tegn.', TO_TIMESTAMP('2020-01-01 00:00:00', 'YYYY-MM-DD HH24:MI:SS'), null, (SELECT id FROM CODELIST_ITEM CI WHERE ITEM_CODE = '' AND CODELIST_ID = (SELECT id FROM codelist WHERE CODELIST_KEY = '10075')), 3);*/</v>
      </c>
      <c r="I142" t="str">
        <v>/*INSERT INTO PUBLIC.CODELIST_ITEM_LABEL (DESCRIPTION, VALID_FROM, VALID_TO, ITEM_ID, LANGUAGE_ID) VALUES('Format error in field "Importer name" (3/15). The field must contain a minimum of 2 and a maximum of 35 characters.', TO_TIMESTAMP('2020-01-01 00:00:00', 'YYYY-MM-DD HH24:MI:SS'), null, (SELECT id FROM CODELIST_ITEM CI WHERE ITEM_CODE = '' AND CODELIST_ID = (SELECT id FROM codelist WHERE CODELIST_KEY = '10075')), 1);*/</v>
      </c>
      <c r="J14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2" t="str">
        <v>/*INSERT INTO PUBLIC.CODELIST_ITEM_LABEL (DESCRIPTION, VALID_FROM, VALID_TO, ITEM_ID, LANGUAGE_ID) VALUES('Formatfejl i dataelement 3/15: Importør by. Feltet skal indeholde mindst 2 og højest 35 tegn.', TO_TIMESTAMP('2020-01-01 00:00:00', 'YYYY-MM-DD HH24:MI:SS'), null, (SELECT id FROM CODELIST_ITEM CI WHERE ITEM_CODE = '' AND CODELIST_ID = (SELECT id FROM codelist WHERE CODELIST_KEY = '10040')), 3);*/</v>
      </c>
      <c r="L142" t="str">
        <v>/*INSERT INTO PUBLIC.CODELIST_ITEM_LABEL (DESCRIPTION, VALID_FROM, VALID_TO, ITEM_ID, LANGUAGE_ID) VALUES('Format error in field "Importer name" (3/15). The field must contain a minimum of 2 and a maximum of 35 characters.', TO_TIMESTAMP('2020-01-01 00:00:00', 'YYYY-MM-DD HH24:MI:SS'), null, (SELECT id FROM CODELIST_ITEM CI WHERE ITEM_CODE = '' AND CODELIST_ID = (SELECT id FROM codelist WHERE CODELIST_KEY = '10040')), 1);*/</v>
      </c>
      <c r="N142" s="10" t="str">
        <v>INSERT INTO public.codelist_items (itemcode, valid_from, valid_to, codelist_id, extensions_id) VALUES('DK3006', to_timestamp('2020-01-01 00:00:00', 'YYYY-MM-DD HH24:MI:SS'), null, (SELECT id FROM codelists WHERE CODELISTKEY = '10249'), null) ON CONFLICT (codelist_id, itemcode) DO UPDATE SET valid_from=EXCLUDED.valid_from, valid_to=EXCLUDED.valid_to;</v>
      </c>
      <c r="O142" s="10" t="str">
        <v>INSERT INTO PUBLIC.labels_codelist_items (DESCRIPTION, langcode, VALID_FROM, VALID_TO, ITEM_ID) VALUES('Formatfejl i dataelement 3/15: Importør by. Feltet skal indeholde mindst 2 og højest 35 tegn.', 'DA',TO_TIMESTAMP('2020-01-01 00:00:00', 'YYYY-MM-DD HH24:MI:SS'), null, (SELECT id FROM codelist_items CI WHERE ITEMCODE = 'DK3006' AND CODELIST_ID = (SELECT id FROM codelists WHERE CODELISTKEY = '10249'))) ON CONFLICT (item_id, langcode, valid_to) DO UPDATE SET valid_from=EXCLUDED.valid_from, description=EXCLUDED.description;</v>
      </c>
      <c r="P142" s="10" t="str">
        <v>INSERT INTO PUBLIC.labels_codelist_items (DESCRIPTION, langcode, VALID_FROM, VALID_TO, ITEM_ID) VALUES('Format error in field "Importer name" (3/15). The field must contain a minimum of 2 and a maximum of 35 characters.', 'EN',TO_TIMESTAMP('2020-01-01 00:00:00', 'YYYY-MM-DD HH24:MI:SS'), null, (SELECT id FROM codelist_items CI WHERE ITEMCODE = 'DK3006' AND CODELIST_ID = (SELECT id FROM codelists WHERE CODELISTKEY = '10249'))) ON CONFLICT (item_id, langcode, valid_to) DO UPDATE SET valid_from=EXCLUDED.valid_from, description=EXCLUDED.description;</v>
      </c>
      <c r="Q14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2" s="10" t="str">
        <v>/*INSERT INTO PUBLIC.labels_codelist_items (DESCRIPTION, langcode, VALID_FROM, VALID_TO, ITEM_ID) VALUES('Formatfejl i dataelement 3/15: Importør by. Feltet skal indeholde mindst 2 og højest 35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2" s="10" t="str">
        <v>/*INSERT INTO PUBLIC.labels_codelist_items (DESCRIPTION, langcode, VALID_FROM, VALID_TO, ITEM_ID) VALUES('Format error in field "Importer name" (3/15). The field must contain a minimum of 2 and a maximum of 35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3" spans="1:19" ht="409.5" x14ac:dyDescent="0.25">
      <c r="A143" t="str">
        <v>INSERT INTO public.codelist_item (item_code, uieditable, valid_from, valid_to, codelist_id) VALUES('DK3007', false, to_timestamp('2020-01-01 00:00:00', 'YYYY-MM-DD HH24:MI:SS'), null, (SELECT id FROM codelist WHERE CODELIST_KEY = '10080')) ON CONFLICT (codelist_id, item_code) DO UPDATE SET valid_from=EXCLUDED.valid_from, valid_to=EXCLUDED.valid_to;</v>
      </c>
      <c r="C143" t="str">
        <v>INSERT INTO PUBLIC.CODELIST_ITEM_LABEL (DESCRIPTION, VALID_FROM, VALID_TO, ITEM_ID, LANGUAGE_ID) VALUES('Format error in field "Importer adress" (3/15). The field must contain a minimum of 3 and a maximum of 70 characters.', TO_TIMESTAMP('2020-01-01 00:00:00', 'YYYY-MM-DD HH24:MI:SS'), null, (SELECT id FROM CODELIST_ITEM CI WHERE ITEM_CODE = 'DK3007' AND CODELIST_ID = (SELECT id FROM codelist WHERE CODELIST_KEY = '10080')), 1);</v>
      </c>
      <c r="D143" t="str">
        <v>INSERT INTO public.codelist_item (item_code, uieditable, valid_from, valid_to, codelist_id) VALUES('DK3007', false, to_timestamp('2020-01-01 00:00:00', 'YYYY-MM-DD HH24:MI:SS'), null, (SELECT id FROM codelist WHERE CODELIST_KEY = '10040')) ON CONFLICT (codelist_id, item_code) DO UPDATE SET valid_from=EXCLUDED.valid_from, valid_to=EXCLUDED.valid_to;</v>
      </c>
      <c r="E143" t="str">
        <v>INSERT INTO PUBLIC.CODELIST_ITEM_LABEL (DESCRIPTION, VALID_FROM, VALID_TO, ITEM_ID, LANGUAGE_ID) VALUES('Formatfejl i dataelement 3/15: Importør adresse. Feltet skal indeholde mindst 3 og højest 70 tegn.', TO_TIMESTAMP('2020-01-01 00:00:00', 'YYYY-MM-DD HH24:MI:SS'), null, (SELECT id FROM CODELIST_ITEM CI WHERE ITEM_CODE = 'DK3007' AND CODELIST_ID = (SELECT id FROM codelist WHERE CODELIST_KEY = '10040')), 3);</v>
      </c>
      <c r="F143" t="str">
        <v>INSERT INTO PUBLIC.CODELIST_ITEM_LABEL (DESCRIPTION, VALID_FROM, VALID_TO, ITEM_ID, LANGUAGE_ID) VALUES('Format error in field "Importer adress" (3/15). The field must contain a minimum of 3 and a maximum of 70 characters.', TO_TIMESTAMP('2020-01-01 00:00:00', 'YYYY-MM-DD HH24:MI:SS'), null, (SELECT id FROM CODELIST_ITEM CI WHERE ITEM_CODE = 'DK3007' AND CODELIST_ID = (SELECT id FROM codelist WHERE CODELIST_KEY = '10040')), 1);</v>
      </c>
      <c r="G143"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43" t="str">
        <v>/*INSERT INTO PUBLIC.CODELIST_ITEM_LABEL (DESCRIPTION, VALID_FROM, VALID_TO, ITEM_ID, LANGUAGE_ID) VALUES('Formatfejl i dataelement 3/15: Importør adresse. Feltet skal indeholde mindst 3 og højest 70 tegn.', TO_TIMESTAMP('2020-01-01 00:00:00', 'YYYY-MM-DD HH24:MI:SS'), null, (SELECT id FROM CODELIST_ITEM CI WHERE ITEM_CODE = '' AND CODELIST_ID = (SELECT id FROM codelist WHERE CODELIST_KEY = '10075')), 3);*/</v>
      </c>
      <c r="I143" t="str">
        <v>/*INSERT INTO PUBLIC.CODELIST_ITEM_LABEL (DESCRIPTION, VALID_FROM, VALID_TO, ITEM_ID, LANGUAGE_ID) VALUES('Format error in field "Importer adress" (3/15). The field must contain a minimum of 3 and a maximum of 70 characters.', TO_TIMESTAMP('2020-01-01 00:00:00', 'YYYY-MM-DD HH24:MI:SS'), null, (SELECT id FROM CODELIST_ITEM CI WHERE ITEM_CODE = '' AND CODELIST_ID = (SELECT id FROM codelist WHERE CODELIST_KEY = '10075')), 1);*/</v>
      </c>
      <c r="J14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3" t="str">
        <v>/*INSERT INTO PUBLIC.CODELIST_ITEM_LABEL (DESCRIPTION, VALID_FROM, VALID_TO, ITEM_ID, LANGUAGE_ID) VALUES('Formatfejl i dataelement 3/15: Importør adresse. Feltet skal indeholde mindst 3 og højest 70 tegn.', TO_TIMESTAMP('2020-01-01 00:00:00', 'YYYY-MM-DD HH24:MI:SS'), null, (SELECT id FROM CODELIST_ITEM CI WHERE ITEM_CODE = '' AND CODELIST_ID = (SELECT id FROM codelist WHERE CODELIST_KEY = '10040')), 3);*/</v>
      </c>
      <c r="L143" t="str">
        <v>/*INSERT INTO PUBLIC.CODELIST_ITEM_LABEL (DESCRIPTION, VALID_FROM, VALID_TO, ITEM_ID, LANGUAGE_ID) VALUES('Format error in field "Importer adress" (3/15). The field must contain a minimum of 3 and a maximum of 70 characters.', TO_TIMESTAMP('2020-01-01 00:00:00', 'YYYY-MM-DD HH24:MI:SS'), null, (SELECT id FROM CODELIST_ITEM CI WHERE ITEM_CODE = '' AND CODELIST_ID = (SELECT id FROM codelist WHERE CODELIST_KEY = '10040')), 1);*/</v>
      </c>
      <c r="N143" s="10" t="str">
        <v>INSERT INTO public.codelist_items (itemcode, valid_from, valid_to, codelist_id, extensions_id) VALUES('DK3007', to_timestamp('2020-01-01 00:00:00', 'YYYY-MM-DD HH24:MI:SS'), null, (SELECT id FROM codelists WHERE CODELISTKEY = '10249'), null) ON CONFLICT (codelist_id, itemcode) DO UPDATE SET valid_from=EXCLUDED.valid_from, valid_to=EXCLUDED.valid_to;</v>
      </c>
      <c r="O143" s="10" t="str">
        <v>INSERT INTO PUBLIC.labels_codelist_items (DESCRIPTION, langcode, VALID_FROM, VALID_TO, ITEM_ID) VALUES('Formatfejl i dataelement 3/15: Importør adresse. Feltet skal indeholde mindst 3 og højest 70 tegn.', 'DA',TO_TIMESTAMP('2020-01-01 00:00:00', 'YYYY-MM-DD HH24:MI:SS'), null, (SELECT id FROM codelist_items CI WHERE ITEMCODE = 'DK3007' AND CODELIST_ID = (SELECT id FROM codelists WHERE CODELISTKEY = '10249'))) ON CONFLICT (item_id, langcode, valid_to) DO UPDATE SET valid_from=EXCLUDED.valid_from, description=EXCLUDED.description;</v>
      </c>
      <c r="P143" s="10" t="str">
        <v>INSERT INTO PUBLIC.labels_codelist_items (DESCRIPTION, langcode, VALID_FROM, VALID_TO, ITEM_ID) VALUES('Format error in field "Importer adress" (3/15). The field must contain a minimum of 3 and a maximum of 70 characters.', 'EN',TO_TIMESTAMP('2020-01-01 00:00:00', 'YYYY-MM-DD HH24:MI:SS'), null, (SELECT id FROM codelist_items CI WHERE ITEMCODE = 'DK3007' AND CODELIST_ID = (SELECT id FROM codelists WHERE CODELISTKEY = '10249'))) ON CONFLICT (item_id, langcode, valid_to) DO UPDATE SET valid_from=EXCLUDED.valid_from, description=EXCLUDED.description;</v>
      </c>
      <c r="Q14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3" s="10" t="str">
        <v>/*INSERT INTO PUBLIC.labels_codelist_items (DESCRIPTION, langcode, VALID_FROM, VALID_TO, ITEM_ID) VALUES('Formatfejl i dataelement 3/15: Importør adresse. Feltet skal indeholde mindst 3 og højest 70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3" s="10" t="str">
        <v>/*INSERT INTO PUBLIC.labels_codelist_items (DESCRIPTION, langcode, VALID_FROM, VALID_TO, ITEM_ID) VALUES('Format error in field "Importer adress" (3/15). The field must contain a minimum of 3 and a maximum of 70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4" spans="1:19" ht="409.5" x14ac:dyDescent="0.25">
      <c r="A144" t="str">
        <v>INSERT INTO public.codelist_item (item_code, uieditable, valid_from, valid_to, codelist_id) VALUES('DK3018', false, to_timestamp('2020-01-01 00:00:00', 'YYYY-MM-DD HH24:MI:SS'), null, (SELECT id FROM codelist WHERE CODELIST_KEY = '10080')) ON CONFLICT (codelist_id, item_code) DO UPDATE SET valid_from=EXCLUDED.valid_from, valid_to=EXCLUDED.valid_to;</v>
      </c>
      <c r="C144" t="str">
        <v>INSERT INTO PUBLIC.CODELIST_ITEM_LABEL (DESCRIPTION, VALID_FROM, VALID_TO, ITEM_ID, LANGUAGE_ID) VALUES('Format error in field "Goods item number" (1/6). The field must contain of a maximum of 5 digits.', TO_TIMESTAMP('2020-01-01 00:00:00', 'YYYY-MM-DD HH24:MI:SS'), null, (SELECT id FROM CODELIST_ITEM CI WHERE ITEM_CODE = 'DK3018' AND CODELIST_ID = (SELECT id FROM codelist WHERE CODELIST_KEY = '10080')), 1);</v>
      </c>
      <c r="D144" t="str">
        <v>INSERT INTO public.codelist_item (item_code, uieditable, valid_from, valid_to, codelist_id) VALUES('DK3018', false, to_timestamp('2020-01-01 00:00:00', 'YYYY-MM-DD HH24:MI:SS'), null, (SELECT id FROM codelist WHERE CODELIST_KEY = '10040')) ON CONFLICT (codelist_id, item_code) DO UPDATE SET valid_from=EXCLUDED.valid_from, valid_to=EXCLUDED.valid_to;</v>
      </c>
      <c r="E144" t="str">
        <v>INSERT INTO PUBLIC.CODELIST_ITEM_LABEL (DESCRIPTION, VALID_FROM, VALID_TO, ITEM_ID, LANGUAGE_ID) VALUES('Formatfejl i dataelement 1/6: varepostnummer. Feltet må højest indeholde 5 tal. ', TO_TIMESTAMP('2020-01-01 00:00:00', 'YYYY-MM-DD HH24:MI:SS'), null, (SELECT id FROM CODELIST_ITEM CI WHERE ITEM_CODE = 'DK3018' AND CODELIST_ID = (SELECT id FROM codelist WHERE CODELIST_KEY = '10040')), 3);</v>
      </c>
      <c r="F144" t="str">
        <v>INSERT INTO PUBLIC.CODELIST_ITEM_LABEL (DESCRIPTION, VALID_FROM, VALID_TO, ITEM_ID, LANGUAGE_ID) VALUES('Format error in field "Goods item number" (1/6). The field must contain of a maximum of 5 digits.', TO_TIMESTAMP('2020-01-01 00:00:00', 'YYYY-MM-DD HH24:MI:SS'), null, (SELECT id FROM CODELIST_ITEM CI WHERE ITEM_CODE = 'DK3018' AND CODELIST_ID = (SELECT id FROM codelist WHERE CODELIST_KEY = '10040')), 1);</v>
      </c>
      <c r="G144"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44" t="str">
        <v>/*INSERT INTO PUBLIC.CODELIST_ITEM_LABEL (DESCRIPTION, VALID_FROM, VALID_TO, ITEM_ID, LANGUAGE_ID) VALUES('Formatfejl i dataelement 1/6: varepostnummer. Feltet må højest indeholde 5 tal. ', TO_TIMESTAMP('2020-01-01 00:00:00', 'YYYY-MM-DD HH24:MI:SS'), null, (SELECT id FROM CODELIST_ITEM CI WHERE ITEM_CODE = '' AND CODELIST_ID = (SELECT id FROM codelist WHERE CODELIST_KEY = '10075')), 3);*/</v>
      </c>
      <c r="I144" t="str">
        <v>/*INSERT INTO PUBLIC.CODELIST_ITEM_LABEL (DESCRIPTION, VALID_FROM, VALID_TO, ITEM_ID, LANGUAGE_ID) VALUES('Format error in field "Goods item number" (1/6). The field must contain of a maximum of 5 digits.', TO_TIMESTAMP('2020-01-01 00:00:00', 'YYYY-MM-DD HH24:MI:SS'), null, (SELECT id FROM CODELIST_ITEM CI WHERE ITEM_CODE = '' AND CODELIST_ID = (SELECT id FROM codelist WHERE CODELIST_KEY = '10075')), 1);*/</v>
      </c>
      <c r="J14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4" t="str">
        <v>/*INSERT INTO PUBLIC.CODELIST_ITEM_LABEL (DESCRIPTION, VALID_FROM, VALID_TO, ITEM_ID, LANGUAGE_ID) VALUES('Formatfejl i dataelement 1/6: varepostnummer. Feltet må højest indeholde 5 tal. ', TO_TIMESTAMP('2020-01-01 00:00:00', 'YYYY-MM-DD HH24:MI:SS'), null, (SELECT id FROM CODELIST_ITEM CI WHERE ITEM_CODE = '' AND CODELIST_ID = (SELECT id FROM codelist WHERE CODELIST_KEY = '10040')), 3);*/</v>
      </c>
      <c r="L144" t="str">
        <v>/*INSERT INTO PUBLIC.CODELIST_ITEM_LABEL (DESCRIPTION, VALID_FROM, VALID_TO, ITEM_ID, LANGUAGE_ID) VALUES('Format error in field "Goods item number" (1/6). The field must contain of a maximum of 5 digits.', TO_TIMESTAMP('2020-01-01 00:00:00', 'YYYY-MM-DD HH24:MI:SS'), null, (SELECT id FROM CODELIST_ITEM CI WHERE ITEM_CODE = '' AND CODELIST_ID = (SELECT id FROM codelist WHERE CODELIST_KEY = '10040')), 1);*/</v>
      </c>
      <c r="N144" s="10" t="str">
        <v>INSERT INTO public.codelist_items (itemcode, valid_from, valid_to, codelist_id, extensions_id) VALUES('DK3018', to_timestamp('2020-01-01 00:00:00', 'YYYY-MM-DD HH24:MI:SS'), null, (SELECT id FROM codelists WHERE CODELISTKEY = '10249'), null) ON CONFLICT (codelist_id, itemcode) DO UPDATE SET valid_from=EXCLUDED.valid_from, valid_to=EXCLUDED.valid_to;</v>
      </c>
      <c r="O144" s="10" t="str">
        <v>INSERT INTO PUBLIC.labels_codelist_items (DESCRIPTION, langcode, VALID_FROM, VALID_TO, ITEM_ID) VALUES('Formatfejl i dataelement 1/6: varepostnummer. Feltet må højest indeholde 5 tal. ', 'DA',TO_TIMESTAMP('2020-01-01 00:00:00', 'YYYY-MM-DD HH24:MI:SS'), null, (SELECT id FROM codelist_items CI WHERE ITEMCODE = 'DK3018' AND CODELIST_ID = (SELECT id FROM codelists WHERE CODELISTKEY = '10249'))) ON CONFLICT (item_id, langcode, valid_to) DO UPDATE SET valid_from=EXCLUDED.valid_from, description=EXCLUDED.description;</v>
      </c>
      <c r="P144" s="10" t="str">
        <v>INSERT INTO PUBLIC.labels_codelist_items (DESCRIPTION, langcode, VALID_FROM, VALID_TO, ITEM_ID) VALUES('Format error in field "Goods item number" (1/6). The field must contain of a maximum of 5 digits.', 'EN',TO_TIMESTAMP('2020-01-01 00:00:00', 'YYYY-MM-DD HH24:MI:SS'), null, (SELECT id FROM codelist_items CI WHERE ITEMCODE = 'DK3018' AND CODELIST_ID = (SELECT id FROM codelists WHERE CODELISTKEY = '10249'))) ON CONFLICT (item_id, langcode, valid_to) DO UPDATE SET valid_from=EXCLUDED.valid_from, description=EXCLUDED.description;</v>
      </c>
      <c r="Q14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4" s="10" t="str">
        <v>/*INSERT INTO PUBLIC.labels_codelist_items (DESCRIPTION, langcode, VALID_FROM, VALID_TO, ITEM_ID) VALUES('Formatfejl i dataelement 1/6: varepostnummer. Feltet må højest indeholde 5 tal.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4" s="10" t="str">
        <v>/*INSERT INTO PUBLIC.labels_codelist_items (DESCRIPTION, langcode, VALID_FROM, VALID_TO, ITEM_ID) VALUES('Format error in field "Goods item number" (1/6). The field must contain of a maximum of 5 digits.',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5" spans="1:19" ht="409.5" x14ac:dyDescent="0.25">
      <c r="A145" t="str">
        <v>INSERT INTO public.codelist_item (item_code, uieditable, valid_from, valid_to, codelist_id) VALUES('DK3003', false, to_timestamp('2020-01-01 00:00:00', 'YYYY-MM-DD HH24:MI:SS'), null, (SELECT id FROM codelist WHERE CODELIST_KEY = '10080')) ON CONFLICT (codelist_id, item_code) DO UPDATE SET valid_from=EXCLUDED.valid_from, valid_to=EXCLUDED.valid_to;</v>
      </c>
      <c r="C145" t="str">
        <v>INSERT INTO PUBLIC.CODELIST_ITEM_LABEL (DESCRIPTION, VALID_FROM, VALID_TO, ITEM_ID, LANGUAGE_ID) VALUES('Format error in field "Exporter street and number" (3/1). The field must contain a minimum of 3 and a maximum of 70 characters.', TO_TIMESTAMP('2020-01-01 00:00:00', 'YYYY-MM-DD HH24:MI:SS'), null, (SELECT id FROM CODELIST_ITEM CI WHERE ITEM_CODE = 'DK3003' AND CODELIST_ID = (SELECT id FROM codelist WHERE CODELIST_KEY = '10080')), 1);</v>
      </c>
      <c r="D145" t="str">
        <v>INSERT INTO public.codelist_item (item_code, uieditable, valid_from, valid_to, codelist_id) VALUES('DK3003', false, to_timestamp('2020-01-01 00:00:00', 'YYYY-MM-DD HH24:MI:SS'), null, (SELECT id FROM codelist WHERE CODELIST_KEY = '10040')) ON CONFLICT (codelist_id, item_code) DO UPDATE SET valid_from=EXCLUDED.valid_from, valid_to=EXCLUDED.valid_to;</v>
      </c>
      <c r="E145" t="str">
        <v>INSERT INTO PUBLIC.CODELIST_ITEM_LABEL (DESCRIPTION, VALID_FROM, VALID_TO, ITEM_ID, LANGUAGE_ID) VALUES('Formatfejl i dataelement 3/1: Eksportør adresse.  Feltet skal indeholde mindst 3 og højest 70 tegn.', TO_TIMESTAMP('2020-01-01 00:00:00', 'YYYY-MM-DD HH24:MI:SS'), null, (SELECT id FROM CODELIST_ITEM CI WHERE ITEM_CODE = 'DK3003' AND CODELIST_ID = (SELECT id FROM codelist WHERE CODELIST_KEY = '10040')), 3);</v>
      </c>
      <c r="F145" t="str">
        <v>INSERT INTO PUBLIC.CODELIST_ITEM_LABEL (DESCRIPTION, VALID_FROM, VALID_TO, ITEM_ID, LANGUAGE_ID) VALUES('Format error in field "Exporter street and number" (3/1). The field must contain a minimum of 3 and a maximum of 70 characters.', TO_TIMESTAMP('2020-01-01 00:00:00', 'YYYY-MM-DD HH24:MI:SS'), null, (SELECT id FROM CODELIST_ITEM CI WHERE ITEM_CODE = 'DK3003' AND CODELIST_ID = (SELECT id FROM codelist WHERE CODELIST_KEY = '10040')), 1);</v>
      </c>
      <c r="G14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45" t="str">
        <v>/*INSERT INTO PUBLIC.CODELIST_ITEM_LABEL (DESCRIPTION, VALID_FROM, VALID_TO, ITEM_ID, LANGUAGE_ID) VALUES('Formatfejl i dataelement 3/1: Eksportør adresse.  Feltet skal indeholde mindst 3 og højest 70 tegn.', TO_TIMESTAMP('2020-01-01 00:00:00', 'YYYY-MM-DD HH24:MI:SS'), null, (SELECT id FROM CODELIST_ITEM CI WHERE ITEM_CODE = '' AND CODELIST_ID = (SELECT id FROM codelist WHERE CODELIST_KEY = '10075')), 3);*/</v>
      </c>
      <c r="I145" t="str">
        <v>/*INSERT INTO PUBLIC.CODELIST_ITEM_LABEL (DESCRIPTION, VALID_FROM, VALID_TO, ITEM_ID, LANGUAGE_ID) VALUES('Format error in field "Exporter street and number" (3/1). The field must contain a minimum of 3 and a maximum of 70 characters.', TO_TIMESTAMP('2020-01-01 00:00:00', 'YYYY-MM-DD HH24:MI:SS'), null, (SELECT id FROM CODELIST_ITEM CI WHERE ITEM_CODE = '' AND CODELIST_ID = (SELECT id FROM codelist WHERE CODELIST_KEY = '10075')), 1);*/</v>
      </c>
      <c r="J14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5" t="str">
        <v>/*INSERT INTO PUBLIC.CODELIST_ITEM_LABEL (DESCRIPTION, VALID_FROM, VALID_TO, ITEM_ID, LANGUAGE_ID) VALUES('Formatfejl i dataelement 3/1: Eksportør adresse.  Feltet skal indeholde mindst 3 og højest 70 tegn.', TO_TIMESTAMP('2020-01-01 00:00:00', 'YYYY-MM-DD HH24:MI:SS'), null, (SELECT id FROM CODELIST_ITEM CI WHERE ITEM_CODE = '' AND CODELIST_ID = (SELECT id FROM codelist WHERE CODELIST_KEY = '10040')), 3);*/</v>
      </c>
      <c r="L145" t="str">
        <v>/*INSERT INTO PUBLIC.CODELIST_ITEM_LABEL (DESCRIPTION, VALID_FROM, VALID_TO, ITEM_ID, LANGUAGE_ID) VALUES('Format error in field "Exporter street and number" (3/1). The field must contain a minimum of 3 and a maximum of 70 characters.', TO_TIMESTAMP('2020-01-01 00:00:00', 'YYYY-MM-DD HH24:MI:SS'), null, (SELECT id FROM CODELIST_ITEM CI WHERE ITEM_CODE = '' AND CODELIST_ID = (SELECT id FROM codelist WHERE CODELIST_KEY = '10040')), 1);*/</v>
      </c>
      <c r="N145" s="10" t="str">
        <v>INSERT INTO public.codelist_items (itemcode, valid_from, valid_to, codelist_id, extensions_id) VALUES('DK3003', to_timestamp('2020-01-01 00:00:00', 'YYYY-MM-DD HH24:MI:SS'), null, (SELECT id FROM codelists WHERE CODELISTKEY = '10249'), null) ON CONFLICT (codelist_id, itemcode) DO UPDATE SET valid_from=EXCLUDED.valid_from, valid_to=EXCLUDED.valid_to;</v>
      </c>
      <c r="O145" s="10" t="str">
        <v>INSERT INTO PUBLIC.labels_codelist_items (DESCRIPTION, langcode, VALID_FROM, VALID_TO, ITEM_ID) VALUES('Formatfejl i dataelement 3/1: Eksportør adresse.  Feltet skal indeholde mindst 3 og højest 70 tegn.', 'DA',TO_TIMESTAMP('2020-01-01 00:00:00', 'YYYY-MM-DD HH24:MI:SS'), null, (SELECT id FROM codelist_items CI WHERE ITEMCODE = 'DK3003' AND CODELIST_ID = (SELECT id FROM codelists WHERE CODELISTKEY = '10249'))) ON CONFLICT (item_id, langcode, valid_to) DO UPDATE SET valid_from=EXCLUDED.valid_from, description=EXCLUDED.description;</v>
      </c>
      <c r="P145" s="10" t="str">
        <v>INSERT INTO PUBLIC.labels_codelist_items (DESCRIPTION, langcode, VALID_FROM, VALID_TO, ITEM_ID) VALUES('Format error in field "Exporter street and number" (3/1). The field must contain a minimum of 3 and a maximum of 70 characters.', 'EN',TO_TIMESTAMP('2020-01-01 00:00:00', 'YYYY-MM-DD HH24:MI:SS'), null, (SELECT id FROM codelist_items CI WHERE ITEMCODE = 'DK3003' AND CODELIST_ID = (SELECT id FROM codelists WHERE CODELISTKEY = '10249'))) ON CONFLICT (item_id, langcode, valid_to) DO UPDATE SET valid_from=EXCLUDED.valid_from, description=EXCLUDED.description;</v>
      </c>
      <c r="Q14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5" s="10" t="str">
        <v>/*INSERT INTO PUBLIC.labels_codelist_items (DESCRIPTION, langcode, VALID_FROM, VALID_TO, ITEM_ID) VALUES('Formatfejl i dataelement 3/1: Eksportør adresse.  Feltet skal indeholde mindst 3 og højest 70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5" s="10" t="str">
        <v>/*INSERT INTO PUBLIC.labels_codelist_items (DESCRIPTION, langcode, VALID_FROM, VALID_TO, ITEM_ID) VALUES('Format error in field "Exporter street and number" (3/1). The field must contain a minimum of 3 and a maximum of 70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6" spans="1:19" ht="409.5" x14ac:dyDescent="0.25">
      <c r="A146" t="str">
        <v>INSERT INTO public.codelist_item (item_code, uieditable, valid_from, valid_to, codelist_id) VALUES('DK3002', false, to_timestamp('2020-01-01 00:00:00', 'YYYY-MM-DD HH24:MI:SS'), null, (SELECT id FROM codelist WHERE CODELIST_KEY = '10080')) ON CONFLICT (codelist_id, item_code) DO UPDATE SET valid_from=EXCLUDED.valid_from, valid_to=EXCLUDED.valid_to;</v>
      </c>
      <c r="C146" t="str">
        <v>INSERT INTO PUBLIC.CODELIST_ITEM_LABEL (DESCRIPTION, VALID_FROM, VALID_TO, ITEM_ID, LANGUAGE_ID) VALUES('Format error in field "Exporter nCity" (3/1). The field must contain a minimum of 2 and a maximum of 35 characters.', TO_TIMESTAMP('2020-01-01 00:00:00', 'YYYY-MM-DD HH24:MI:SS'), null, (SELECT id FROM CODELIST_ITEM CI WHERE ITEM_CODE = 'DK3002' AND CODELIST_ID = (SELECT id FROM codelist WHERE CODELIST_KEY = '10080')), 1);</v>
      </c>
      <c r="D146" t="str">
        <v>INSERT INTO public.codelist_item (item_code, uieditable, valid_from, valid_to, codelist_id) VALUES('DK3002', false, to_timestamp('2020-01-01 00:00:00', 'YYYY-MM-DD HH24:MI:SS'), null, (SELECT id FROM codelist WHERE CODELIST_KEY = '10040')) ON CONFLICT (codelist_id, item_code) DO UPDATE SET valid_from=EXCLUDED.valid_from, valid_to=EXCLUDED.valid_to;</v>
      </c>
      <c r="E146" t="str">
        <v>INSERT INTO PUBLIC.CODELIST_ITEM_LABEL (DESCRIPTION, VALID_FROM, VALID_TO, ITEM_ID, LANGUAGE_ID) VALUES('Formatfejl i dataelement 3/1: Eksportør by. Feltet skal indeholde mindst 2 og højest 35 tegn.', TO_TIMESTAMP('2020-01-01 00:00:00', 'YYYY-MM-DD HH24:MI:SS'), null, (SELECT id FROM CODELIST_ITEM CI WHERE ITEM_CODE = 'DK3002' AND CODELIST_ID = (SELECT id FROM codelist WHERE CODELIST_KEY = '10040')), 3);</v>
      </c>
      <c r="F146" t="str">
        <v>INSERT INTO PUBLIC.CODELIST_ITEM_LABEL (DESCRIPTION, VALID_FROM, VALID_TO, ITEM_ID, LANGUAGE_ID) VALUES('Format error in field "Exporter nCity" (3/1). The field must contain a minimum of 2 and a maximum of 35 characters.', TO_TIMESTAMP('2020-01-01 00:00:00', 'YYYY-MM-DD HH24:MI:SS'), null, (SELECT id FROM CODELIST_ITEM CI WHERE ITEM_CODE = 'DK3002' AND CODELIST_ID = (SELECT id FROM codelist WHERE CODELIST_KEY = '10040')), 1);</v>
      </c>
      <c r="G146"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46" t="str">
        <v>/*INSERT INTO PUBLIC.CODELIST_ITEM_LABEL (DESCRIPTION, VALID_FROM, VALID_TO, ITEM_ID, LANGUAGE_ID) VALUES('Formatfejl i dataelement 3/1: Eksportør by. Feltet skal indeholde mindst 2 og højest 35 tegn.', TO_TIMESTAMP('2020-01-01 00:00:00', 'YYYY-MM-DD HH24:MI:SS'), null, (SELECT id FROM CODELIST_ITEM CI WHERE ITEM_CODE = '' AND CODELIST_ID = (SELECT id FROM codelist WHERE CODELIST_KEY = '10075')), 3);*/</v>
      </c>
      <c r="I146" t="str">
        <v>/*INSERT INTO PUBLIC.CODELIST_ITEM_LABEL (DESCRIPTION, VALID_FROM, VALID_TO, ITEM_ID, LANGUAGE_ID) VALUES('Format error in field "Exporter nCity" (3/1). The field must contain a minimum of 2 and a maximum of 35 characters.', TO_TIMESTAMP('2020-01-01 00:00:00', 'YYYY-MM-DD HH24:MI:SS'), null, (SELECT id FROM CODELIST_ITEM CI WHERE ITEM_CODE = '' AND CODELIST_ID = (SELECT id FROM codelist WHERE CODELIST_KEY = '10075')), 1);*/</v>
      </c>
      <c r="J14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6" t="str">
        <v>/*INSERT INTO PUBLIC.CODELIST_ITEM_LABEL (DESCRIPTION, VALID_FROM, VALID_TO, ITEM_ID, LANGUAGE_ID) VALUES('Formatfejl i dataelement 3/1: Eksportør by. Feltet skal indeholde mindst 2 og højest 35 tegn.', TO_TIMESTAMP('2020-01-01 00:00:00', 'YYYY-MM-DD HH24:MI:SS'), null, (SELECT id FROM CODELIST_ITEM CI WHERE ITEM_CODE = '' AND CODELIST_ID = (SELECT id FROM codelist WHERE CODELIST_KEY = '10040')), 3);*/</v>
      </c>
      <c r="L146" t="str">
        <v>/*INSERT INTO PUBLIC.CODELIST_ITEM_LABEL (DESCRIPTION, VALID_FROM, VALID_TO, ITEM_ID, LANGUAGE_ID) VALUES('Format error in field "Exporter nCity" (3/1). The field must contain a minimum of 2 and a maximum of 35 characters.', TO_TIMESTAMP('2020-01-01 00:00:00', 'YYYY-MM-DD HH24:MI:SS'), null, (SELECT id FROM CODELIST_ITEM CI WHERE ITEM_CODE = '' AND CODELIST_ID = (SELECT id FROM codelist WHERE CODELIST_KEY = '10040')), 1);*/</v>
      </c>
      <c r="N146" s="10" t="str">
        <v>INSERT INTO public.codelist_items (itemcode, valid_from, valid_to, codelist_id, extensions_id) VALUES('DK3002', to_timestamp('2020-01-01 00:00:00', 'YYYY-MM-DD HH24:MI:SS'), null, (SELECT id FROM codelists WHERE CODELISTKEY = '10249'), null) ON CONFLICT (codelist_id, itemcode) DO UPDATE SET valid_from=EXCLUDED.valid_from, valid_to=EXCLUDED.valid_to;</v>
      </c>
      <c r="O146" s="10" t="str">
        <v>INSERT INTO PUBLIC.labels_codelist_items (DESCRIPTION, langcode, VALID_FROM, VALID_TO, ITEM_ID) VALUES('Formatfejl i dataelement 3/1: Eksportør by. Feltet skal indeholde mindst 2 og højest 35 tegn.', 'DA',TO_TIMESTAMP('2020-01-01 00:00:00', 'YYYY-MM-DD HH24:MI:SS'), null, (SELECT id FROM codelist_items CI WHERE ITEMCODE = 'DK3002' AND CODELIST_ID = (SELECT id FROM codelists WHERE CODELISTKEY = '10249'))) ON CONFLICT (item_id, langcode, valid_to) DO UPDATE SET valid_from=EXCLUDED.valid_from, description=EXCLUDED.description;</v>
      </c>
      <c r="P146" s="10" t="str">
        <v>INSERT INTO PUBLIC.labels_codelist_items (DESCRIPTION, langcode, VALID_FROM, VALID_TO, ITEM_ID) VALUES('Format error in field "Exporter nCity" (3/1). The field must contain a minimum of 2 and a maximum of 35 characters.', 'EN',TO_TIMESTAMP('2020-01-01 00:00:00', 'YYYY-MM-DD HH24:MI:SS'), null, (SELECT id FROM codelist_items CI WHERE ITEMCODE = 'DK3002' AND CODELIST_ID = (SELECT id FROM codelists WHERE CODELISTKEY = '10249'))) ON CONFLICT (item_id, langcode, valid_to) DO UPDATE SET valid_from=EXCLUDED.valid_from, description=EXCLUDED.description;</v>
      </c>
      <c r="Q14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6" s="10" t="str">
        <v>/*INSERT INTO PUBLIC.labels_codelist_items (DESCRIPTION, langcode, VALID_FROM, VALID_TO, ITEM_ID) VALUES('Formatfejl i dataelement 3/1: Eksportør by. Feltet skal indeholde mindst 2 og højest 35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6" s="10" t="str">
        <v>/*INSERT INTO PUBLIC.labels_codelist_items (DESCRIPTION, langcode, VALID_FROM, VALID_TO, ITEM_ID) VALUES('Format error in field "Exporter nCity" (3/1). The field must contain a minimum of 2 and a maximum of 35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7" spans="1:19" ht="409.5" x14ac:dyDescent="0.25">
      <c r="A147" t="str">
        <v>INSERT INTO public.codelist_item (item_code, uieditable, valid_from, valid_to, codelist_id) VALUES('DK3001', false, to_timestamp('2020-01-01 00:00:00', 'YYYY-MM-DD HH24:MI:SS'), null, (SELECT id FROM codelist WHERE CODELIST_KEY = '10080')) ON CONFLICT (codelist_id, item_code) DO UPDATE SET valid_from=EXCLUDED.valid_from, valid_to=EXCLUDED.valid_to;</v>
      </c>
      <c r="C147" t="str">
        <v>INSERT INTO PUBLIC.CODELIST_ITEM_LABEL (DESCRIPTION, VALID_FROM, VALID_TO, ITEM_ID, LANGUAGE_ID) VALUES('Format error in field "Exporter name" (3/1). The field must contain a minimum of 2 and a maximum of 70 characters.', TO_TIMESTAMP('2020-01-01 00:00:00', 'YYYY-MM-DD HH24:MI:SS'), null, (SELECT id FROM CODELIST_ITEM CI WHERE ITEM_CODE = 'DK3001' AND CODELIST_ID = (SELECT id FROM codelist WHERE CODELIST_KEY = '10080')), 1);</v>
      </c>
      <c r="D147" t="str">
        <v>INSERT INTO public.codelist_item (item_code, uieditable, valid_from, valid_to, codelist_id) VALUES('DK3001', false, to_timestamp('2020-01-01 00:00:00', 'YYYY-MM-DD HH24:MI:SS'), null, (SELECT id FROM codelist WHERE CODELIST_KEY = '10040')) ON CONFLICT (codelist_id, item_code) DO UPDATE SET valid_from=EXCLUDED.valid_from, valid_to=EXCLUDED.valid_to;</v>
      </c>
      <c r="E147" t="str">
        <v>INSERT INTO PUBLIC.CODELIST_ITEM_LABEL (DESCRIPTION, VALID_FROM, VALID_TO, ITEM_ID, LANGUAGE_ID) VALUES('Formatfejl i dataelement 3/1: Eksportør navn. Feltet skal indeholde mindst 2 og højest 70 tegn.', TO_TIMESTAMP('2020-01-01 00:00:00', 'YYYY-MM-DD HH24:MI:SS'), null, (SELECT id FROM CODELIST_ITEM CI WHERE ITEM_CODE = 'DK3001' AND CODELIST_ID = (SELECT id FROM codelist WHERE CODELIST_KEY = '10040')), 3);</v>
      </c>
      <c r="F147" t="str">
        <v>INSERT INTO PUBLIC.CODELIST_ITEM_LABEL (DESCRIPTION, VALID_FROM, VALID_TO, ITEM_ID, LANGUAGE_ID) VALUES('Format error in field "Exporter name" (3/1). The field must contain a minimum of 2 and a maximum of 70 characters.', TO_TIMESTAMP('2020-01-01 00:00:00', 'YYYY-MM-DD HH24:MI:SS'), null, (SELECT id FROM CODELIST_ITEM CI WHERE ITEM_CODE = 'DK3001' AND CODELIST_ID = (SELECT id FROM codelist WHERE CODELIST_KEY = '10040')), 1);</v>
      </c>
      <c r="G14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47" t="str">
        <v>/*INSERT INTO PUBLIC.CODELIST_ITEM_LABEL (DESCRIPTION, VALID_FROM, VALID_TO, ITEM_ID, LANGUAGE_ID) VALUES('Formatfejl i dataelement 3/1: Eksportør navn. Feltet skal indeholde mindst 2 og højest 70 tegn.', TO_TIMESTAMP('2020-01-01 00:00:00', 'YYYY-MM-DD HH24:MI:SS'), null, (SELECT id FROM CODELIST_ITEM CI WHERE ITEM_CODE = '' AND CODELIST_ID = (SELECT id FROM codelist WHERE CODELIST_KEY = '10075')), 3);*/</v>
      </c>
      <c r="I147" t="str">
        <v>/*INSERT INTO PUBLIC.CODELIST_ITEM_LABEL (DESCRIPTION, VALID_FROM, VALID_TO, ITEM_ID, LANGUAGE_ID) VALUES('Format error in field "Exporter name" (3/1). The field must contain a minimum of 2 and a maximum of 70 characters.', TO_TIMESTAMP('2020-01-01 00:00:00', 'YYYY-MM-DD HH24:MI:SS'), null, (SELECT id FROM CODELIST_ITEM CI WHERE ITEM_CODE = '' AND CODELIST_ID = (SELECT id FROM codelist WHERE CODELIST_KEY = '10075')), 1);*/</v>
      </c>
      <c r="J14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7" t="str">
        <v>/*INSERT INTO PUBLIC.CODELIST_ITEM_LABEL (DESCRIPTION, VALID_FROM, VALID_TO, ITEM_ID, LANGUAGE_ID) VALUES('Formatfejl i dataelement 3/1: Eksportør navn. Feltet skal indeholde mindst 2 og højest 70 tegn.', TO_TIMESTAMP('2020-01-01 00:00:00', 'YYYY-MM-DD HH24:MI:SS'), null, (SELECT id FROM CODELIST_ITEM CI WHERE ITEM_CODE = '' AND CODELIST_ID = (SELECT id FROM codelist WHERE CODELIST_KEY = '10040')), 3);*/</v>
      </c>
      <c r="L147" t="str">
        <v>/*INSERT INTO PUBLIC.CODELIST_ITEM_LABEL (DESCRIPTION, VALID_FROM, VALID_TO, ITEM_ID, LANGUAGE_ID) VALUES('Format error in field "Exporter name" (3/1). The field must contain a minimum of 2 and a maximum of 70 characters.', TO_TIMESTAMP('2020-01-01 00:00:00', 'YYYY-MM-DD HH24:MI:SS'), null, (SELECT id FROM CODELIST_ITEM CI WHERE ITEM_CODE = '' AND CODELIST_ID = (SELECT id FROM codelist WHERE CODELIST_KEY = '10040')), 1);*/</v>
      </c>
      <c r="N147" s="10" t="str">
        <v>INSERT INTO public.codelist_items (itemcode, valid_from, valid_to, codelist_id, extensions_id) VALUES('DK3001', to_timestamp('2020-01-01 00:00:00', 'YYYY-MM-DD HH24:MI:SS'), null, (SELECT id FROM codelists WHERE CODELISTKEY = '10249'), null) ON CONFLICT (codelist_id, itemcode) DO UPDATE SET valid_from=EXCLUDED.valid_from, valid_to=EXCLUDED.valid_to;</v>
      </c>
      <c r="O147" s="10" t="str">
        <v>INSERT INTO PUBLIC.labels_codelist_items (DESCRIPTION, langcode, VALID_FROM, VALID_TO, ITEM_ID) VALUES('Formatfejl i dataelement 3/1: Eksportør navn. Feltet skal indeholde mindst 2 og højest 70 tegn.', 'DA',TO_TIMESTAMP('2020-01-01 00:00:00', 'YYYY-MM-DD HH24:MI:SS'), null, (SELECT id FROM codelist_items CI WHERE ITEMCODE = 'DK3001' AND CODELIST_ID = (SELECT id FROM codelists WHERE CODELISTKEY = '10249'))) ON CONFLICT (item_id, langcode, valid_to) DO UPDATE SET valid_from=EXCLUDED.valid_from, description=EXCLUDED.description;</v>
      </c>
      <c r="P147" s="10" t="str">
        <v>INSERT INTO PUBLIC.labels_codelist_items (DESCRIPTION, langcode, VALID_FROM, VALID_TO, ITEM_ID) VALUES('Format error in field "Exporter name" (3/1). The field must contain a minimum of 2 and a maximum of 70 characters.', 'EN',TO_TIMESTAMP('2020-01-01 00:00:00', 'YYYY-MM-DD HH24:MI:SS'), null, (SELECT id FROM codelist_items CI WHERE ITEMCODE = 'DK3001' AND CODELIST_ID = (SELECT id FROM codelists WHERE CODELISTKEY = '10249'))) ON CONFLICT (item_id, langcode, valid_to) DO UPDATE SET valid_from=EXCLUDED.valid_from, description=EXCLUDED.description;</v>
      </c>
      <c r="Q14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7" s="10" t="str">
        <v>/*INSERT INTO PUBLIC.labels_codelist_items (DESCRIPTION, langcode, VALID_FROM, VALID_TO, ITEM_ID) VALUES('Formatfejl i dataelement 3/1: Eksportør navn. Feltet skal indeholde mindst 2 og højest 70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7" s="10" t="str">
        <v>/*INSERT INTO PUBLIC.labels_codelist_items (DESCRIPTION, langcode, VALID_FROM, VALID_TO, ITEM_ID) VALUES('Format error in field "Exporter name" (3/1). The field must contain a minimum of 2 and a maximum of 70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8" spans="1:19" ht="409.5" x14ac:dyDescent="0.25">
      <c r="A148" t="str">
        <v>INSERT INTO public.codelist_item (item_code, uieditable, valid_from, valid_to, codelist_id) VALUES('DK3004', false, to_timestamp('2020-01-01 00:00:00', 'YYYY-MM-DD HH24:MI:SS'), null, (SELECT id FROM codelist WHERE CODELIST_KEY = '10080')) ON CONFLICT (codelist_id, item_code) DO UPDATE SET valid_from=EXCLUDED.valid_from, valid_to=EXCLUDED.valid_to;</v>
      </c>
      <c r="C148" t="str">
        <v>INSERT INTO PUBLIC.CODELIST_ITEM_LABEL (DESCRIPTION, VALID_FROM, VALID_TO, ITEM_ID, LANGUAGE_ID) VALUES('Format error in field "Exporter  postcode" (3/1). The field must contain a minimum of 2 and a maximum of 9 characters.', TO_TIMESTAMP('2020-01-01 00:00:00', 'YYYY-MM-DD HH24:MI:SS'), null, (SELECT id FROM CODELIST_ITEM CI WHERE ITEM_CODE = 'DK3004' AND CODELIST_ID = (SELECT id FROM codelist WHERE CODELIST_KEY = '10080')), 1);</v>
      </c>
      <c r="D148" t="str">
        <v>INSERT INTO public.codelist_item (item_code, uieditable, valid_from, valid_to, codelist_id) VALUES('DK3004', false, to_timestamp('2020-01-01 00:00:00', 'YYYY-MM-DD HH24:MI:SS'), null, (SELECT id FROM codelist WHERE CODELIST_KEY = '10040')) ON CONFLICT (codelist_id, item_code) DO UPDATE SET valid_from=EXCLUDED.valid_from, valid_to=EXCLUDED.valid_to;</v>
      </c>
      <c r="E148" t="str">
        <v>INSERT INTO PUBLIC.CODELIST_ITEM_LABEL (DESCRIPTION, VALID_FROM, VALID_TO, ITEM_ID, LANGUAGE_ID) VALUES('Formatfejl i dataelement 3/1: Eksportør postnummer. Feltet skal indeholde mindst 2 og højest 9 tegn.', TO_TIMESTAMP('2020-01-01 00:00:00', 'YYYY-MM-DD HH24:MI:SS'), null, (SELECT id FROM CODELIST_ITEM CI WHERE ITEM_CODE = 'DK3004' AND CODELIST_ID = (SELECT id FROM codelist WHERE CODELIST_KEY = '10040')), 3);</v>
      </c>
      <c r="F148" t="str">
        <v>INSERT INTO PUBLIC.CODELIST_ITEM_LABEL (DESCRIPTION, VALID_FROM, VALID_TO, ITEM_ID, LANGUAGE_ID) VALUES('Format error in field "Exporter  postcode" (3/1). The field must contain a minimum of 2 and a maximum of 9 characters.', TO_TIMESTAMP('2020-01-01 00:00:00', 'YYYY-MM-DD HH24:MI:SS'), null, (SELECT id FROM CODELIST_ITEM CI WHERE ITEM_CODE = 'DK3004' AND CODELIST_ID = (SELECT id FROM codelist WHERE CODELIST_KEY = '10040')), 1);</v>
      </c>
      <c r="G148"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48" t="str">
        <v>/*INSERT INTO PUBLIC.CODELIST_ITEM_LABEL (DESCRIPTION, VALID_FROM, VALID_TO, ITEM_ID, LANGUAGE_ID) VALUES('Formatfejl i dataelement 3/1: Eksportør postnummer. Feltet skal indeholde mindst 2 og højest 9 tegn.', TO_TIMESTAMP('2020-01-01 00:00:00', 'YYYY-MM-DD HH24:MI:SS'), null, (SELECT id FROM CODELIST_ITEM CI WHERE ITEM_CODE = '' AND CODELIST_ID = (SELECT id FROM codelist WHERE CODELIST_KEY = '10075')), 3);*/</v>
      </c>
      <c r="I148" t="str">
        <v>/*INSERT INTO PUBLIC.CODELIST_ITEM_LABEL (DESCRIPTION, VALID_FROM, VALID_TO, ITEM_ID, LANGUAGE_ID) VALUES('Format error in field "Exporter  postcode" (3/1). The field must contain a minimum of 2 and a maximum of 9 characters.', TO_TIMESTAMP('2020-01-01 00:00:00', 'YYYY-MM-DD HH24:MI:SS'), null, (SELECT id FROM CODELIST_ITEM CI WHERE ITEM_CODE = '' AND CODELIST_ID = (SELECT id FROM codelist WHERE CODELIST_KEY = '10075')), 1);*/</v>
      </c>
      <c r="J14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8" t="str">
        <v>/*INSERT INTO PUBLIC.CODELIST_ITEM_LABEL (DESCRIPTION, VALID_FROM, VALID_TO, ITEM_ID, LANGUAGE_ID) VALUES('Formatfejl i dataelement 3/1: Eksportør postnummer. Feltet skal indeholde mindst 2 og højest 9 tegn.', TO_TIMESTAMP('2020-01-01 00:00:00', 'YYYY-MM-DD HH24:MI:SS'), null, (SELECT id FROM CODELIST_ITEM CI WHERE ITEM_CODE = '' AND CODELIST_ID = (SELECT id FROM codelist WHERE CODELIST_KEY = '10040')), 3);*/</v>
      </c>
      <c r="L148" t="str">
        <v>/*INSERT INTO PUBLIC.CODELIST_ITEM_LABEL (DESCRIPTION, VALID_FROM, VALID_TO, ITEM_ID, LANGUAGE_ID) VALUES('Format error in field "Exporter  postcode" (3/1). The field must contain a minimum of 2 and a maximum of 9 characters.', TO_TIMESTAMP('2020-01-01 00:00:00', 'YYYY-MM-DD HH24:MI:SS'), null, (SELECT id FROM CODELIST_ITEM CI WHERE ITEM_CODE = '' AND CODELIST_ID = (SELECT id FROM codelist WHERE CODELIST_KEY = '10040')), 1);*/</v>
      </c>
      <c r="N148" s="10" t="str">
        <v>INSERT INTO public.codelist_items (itemcode, valid_from, valid_to, codelist_id, extensions_id) VALUES('DK3004', to_timestamp('2020-01-01 00:00:00', 'YYYY-MM-DD HH24:MI:SS'), null, (SELECT id FROM codelists WHERE CODELISTKEY = '10249'), null) ON CONFLICT (codelist_id, itemcode) DO UPDATE SET valid_from=EXCLUDED.valid_from, valid_to=EXCLUDED.valid_to;</v>
      </c>
      <c r="O148" s="10" t="str">
        <v>INSERT INTO PUBLIC.labels_codelist_items (DESCRIPTION, langcode, VALID_FROM, VALID_TO, ITEM_ID) VALUES('Formatfejl i dataelement 3/1: Eksportør postnummer. Feltet skal indeholde mindst 2 og højest 9 tegn.', 'DA',TO_TIMESTAMP('2020-01-01 00:00:00', 'YYYY-MM-DD HH24:MI:SS'), null, (SELECT id FROM codelist_items CI WHERE ITEMCODE = 'DK3004' AND CODELIST_ID = (SELECT id FROM codelists WHERE CODELISTKEY = '10249'))) ON CONFLICT (item_id, langcode, valid_to) DO UPDATE SET valid_from=EXCLUDED.valid_from, description=EXCLUDED.description;</v>
      </c>
      <c r="P148" s="10" t="str">
        <v>INSERT INTO PUBLIC.labels_codelist_items (DESCRIPTION, langcode, VALID_FROM, VALID_TO, ITEM_ID) VALUES('Format error in field "Exporter  postcode" (3/1). The field must contain a minimum of 2 and a maximum of 9 characters.', 'EN',TO_TIMESTAMP('2020-01-01 00:00:00', 'YYYY-MM-DD HH24:MI:SS'), null, (SELECT id FROM codelist_items CI WHERE ITEMCODE = 'DK3004' AND CODELIST_ID = (SELECT id FROM codelists WHERE CODELISTKEY = '10249'))) ON CONFLICT (item_id, langcode, valid_to) DO UPDATE SET valid_from=EXCLUDED.valid_from, description=EXCLUDED.description;</v>
      </c>
      <c r="Q14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8" s="10" t="str">
        <v>/*INSERT INTO PUBLIC.labels_codelist_items (DESCRIPTION, langcode, VALID_FROM, VALID_TO, ITEM_ID) VALUES('Formatfejl i dataelement 3/1: Eksportør postnummer. Feltet skal indeholde mindst 2 og højest 9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8" s="10" t="str">
        <v>/*INSERT INTO PUBLIC.labels_codelist_items (DESCRIPTION, langcode, VALID_FROM, VALID_TO, ITEM_ID) VALUES('Format error in field "Exporter  postcode" (3/1). The field must contain a minimum of 2 and a maximum of 9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9" spans="1:19" ht="409.5" x14ac:dyDescent="0.25">
      <c r="A149" t="str">
        <v>INSERT INTO public.codelist_item (item_code, uieditable, valid_from, valid_to, codelist_id) VALUES('DK3024', false, to_timestamp('2020-01-01 00:00:00', 'YYYY-MM-DD HH24:MI:SS'), null, (SELECT id FROM codelist WHERE CODELIST_KEY = '10080')) ON CONFLICT (codelist_id, item_code) DO UPDATE SET valid_from=EXCLUDED.valid_from, valid_to=EXCLUDED.valid_to;</v>
      </c>
      <c r="C149" t="str">
        <v>INSERT INTO PUBLIC.CODELIST_ITEM_LABEL (DESCRIPTION, VALID_FROM, VALID_TO, ITEM_ID, LANGUAGE_ID) VALUES('Format error in field "Description of goods" (6/8), the field must contain a maximum of 512 characters.', TO_TIMESTAMP('2020-01-01 00:00:00', 'YYYY-MM-DD HH24:MI:SS'), null, (SELECT id FROM CODELIST_ITEM CI WHERE ITEM_CODE = 'DK3024' AND CODELIST_ID = (SELECT id FROM codelist WHERE CODELIST_KEY = '10080')), 1);</v>
      </c>
      <c r="D149" t="str">
        <v>INSERT INTO public.codelist_item (item_code, uieditable, valid_from, valid_to, codelist_id) VALUES('DK3024', false, to_timestamp('2020-01-01 00:00:00', 'YYYY-MM-DD HH24:MI:SS'), null, (SELECT id FROM codelist WHERE CODELIST_KEY = '10040')) ON CONFLICT (codelist_id, item_code) DO UPDATE SET valid_from=EXCLUDED.valid_from, valid_to=EXCLUDED.valid_to;</v>
      </c>
      <c r="E149" t="str">
        <v>INSERT INTO PUBLIC.CODELIST_ITEM_LABEL (DESCRIPTION, VALID_FROM, VALID_TO, ITEM_ID, LANGUAGE_ID) VALUES('Formatfejl i dataelement 6/8 på varepost nr. : Varebeskrivelse. Feltet må højest indeholde 512 tegn.', TO_TIMESTAMP('2020-01-01 00:00:00', 'YYYY-MM-DD HH24:MI:SS'), null, (SELECT id FROM CODELIST_ITEM CI WHERE ITEM_CODE = 'DK3024' AND CODELIST_ID = (SELECT id FROM codelist WHERE CODELIST_KEY = '10040')), 3);</v>
      </c>
      <c r="F149" t="str">
        <v>INSERT INTO PUBLIC.CODELIST_ITEM_LABEL (DESCRIPTION, VALID_FROM, VALID_TO, ITEM_ID, LANGUAGE_ID) VALUES('Format error in field "Description of goods" (6/8), the field must contain a maximum of 512 characters.', TO_TIMESTAMP('2020-01-01 00:00:00', 'YYYY-MM-DD HH24:MI:SS'), null, (SELECT id FROM CODELIST_ITEM CI WHERE ITEM_CODE = 'DK3024' AND CODELIST_ID = (SELECT id FROM codelist WHERE CODELIST_KEY = '10040')), 1);</v>
      </c>
      <c r="G149"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49" t="str">
        <v>/*INSERT INTO PUBLIC.CODELIST_ITEM_LABEL (DESCRIPTION, VALID_FROM, VALID_TO, ITEM_ID, LANGUAGE_ID) VALUES('Formatfejl i dataelement 6/8 på varepost nr. : Varebeskrivelse. Feltet må højest indeholde 512 tegn.', TO_TIMESTAMP('2020-01-01 00:00:00', 'YYYY-MM-DD HH24:MI:SS'), null, (SELECT id FROM CODELIST_ITEM CI WHERE ITEM_CODE = '' AND CODELIST_ID = (SELECT id FROM codelist WHERE CODELIST_KEY = '10075')), 3);*/</v>
      </c>
      <c r="I149" t="str">
        <v>/*INSERT INTO PUBLIC.CODELIST_ITEM_LABEL (DESCRIPTION, VALID_FROM, VALID_TO, ITEM_ID, LANGUAGE_ID) VALUES('Format error in field "Description of goods" (6/8), the field must contain a maximum of 512 characters.', TO_TIMESTAMP('2020-01-01 00:00:00', 'YYYY-MM-DD HH24:MI:SS'), null, (SELECT id FROM CODELIST_ITEM CI WHERE ITEM_CODE = '' AND CODELIST_ID = (SELECT id FROM codelist WHERE CODELIST_KEY = '10075')), 1);*/</v>
      </c>
      <c r="J14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9" t="str">
        <v>/*INSERT INTO PUBLIC.CODELIST_ITEM_LABEL (DESCRIPTION, VALID_FROM, VALID_TO, ITEM_ID, LANGUAGE_ID) VALUES('Formatfejl i dataelement 6/8 på varepost nr. : Varebeskrivelse. Feltet må højest indeholde 512 tegn.', TO_TIMESTAMP('2020-01-01 00:00:00', 'YYYY-MM-DD HH24:MI:SS'), null, (SELECT id FROM CODELIST_ITEM CI WHERE ITEM_CODE = '' AND CODELIST_ID = (SELECT id FROM codelist WHERE CODELIST_KEY = '10040')), 3);*/</v>
      </c>
      <c r="L149" t="str">
        <v>/*INSERT INTO PUBLIC.CODELIST_ITEM_LABEL (DESCRIPTION, VALID_FROM, VALID_TO, ITEM_ID, LANGUAGE_ID) VALUES('Format error in field "Description of goods" (6/8), the field must contain a maximum of 512 characters.', TO_TIMESTAMP('2020-01-01 00:00:00', 'YYYY-MM-DD HH24:MI:SS'), null, (SELECT id FROM CODELIST_ITEM CI WHERE ITEM_CODE = '' AND CODELIST_ID = (SELECT id FROM codelist WHERE CODELIST_KEY = '10040')), 1);*/</v>
      </c>
      <c r="N149" s="10" t="str">
        <v>INSERT INTO public.codelist_items (itemcode, valid_from, valid_to, codelist_id, extensions_id) VALUES('DK3024', to_timestamp('2020-01-01 00:00:00', 'YYYY-MM-DD HH24:MI:SS'), null, (SELECT id FROM codelists WHERE CODELISTKEY = '10249'), null) ON CONFLICT (codelist_id, itemcode) DO UPDATE SET valid_from=EXCLUDED.valid_from, valid_to=EXCLUDED.valid_to;</v>
      </c>
      <c r="O149" s="10" t="str">
        <v>INSERT INTO PUBLIC.labels_codelist_items (DESCRIPTION, langcode, VALID_FROM, VALID_TO, ITEM_ID) VALUES('Formatfejl i dataelement 6/8 på varepost nr. : Varebeskrivelse. Feltet må højest indeholde 512 tegn.', 'DA',TO_TIMESTAMP('2020-01-01 00:00:00', 'YYYY-MM-DD HH24:MI:SS'), null, (SELECT id FROM codelist_items CI WHERE ITEMCODE = 'DK3024' AND CODELIST_ID = (SELECT id FROM codelists WHERE CODELISTKEY = '10249'))) ON CONFLICT (item_id, langcode, valid_to) DO UPDATE SET valid_from=EXCLUDED.valid_from, description=EXCLUDED.description;</v>
      </c>
      <c r="P149" s="10" t="str">
        <v>INSERT INTO PUBLIC.labels_codelist_items (DESCRIPTION, langcode, VALID_FROM, VALID_TO, ITEM_ID) VALUES('Format error in field "Description of goods" (6/8), the field must contain a maximum of 512 characters.', 'EN',TO_TIMESTAMP('2020-01-01 00:00:00', 'YYYY-MM-DD HH24:MI:SS'), null, (SELECT id FROM codelist_items CI WHERE ITEMCODE = 'DK3024' AND CODELIST_ID = (SELECT id FROM codelists WHERE CODELISTKEY = '10249'))) ON CONFLICT (item_id, langcode, valid_to) DO UPDATE SET valid_from=EXCLUDED.valid_from, description=EXCLUDED.description;</v>
      </c>
      <c r="Q14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9" s="10" t="str">
        <v>/*INSERT INTO PUBLIC.labels_codelist_items (DESCRIPTION, langcode, VALID_FROM, VALID_TO, ITEM_ID) VALUES('Formatfejl i dataelement 6/8 på varepost nr. : Varebeskrivelse. Feltet må højest indeholde 512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9" s="10" t="str">
        <v>/*INSERT INTO PUBLIC.labels_codelist_items (DESCRIPTION, langcode, VALID_FROM, VALID_TO, ITEM_ID) VALUES('Format error in field "Description of goods" (6/8), the field must contain a maximum of 512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0" spans="1:19" ht="409.5" x14ac:dyDescent="0.25">
      <c r="A150" t="str">
        <v>INSERT INTO public.codelist_item (item_code, uieditable, valid_from, valid_to, codelist_id) VALUES('DK3012', false, to_timestamp('2020-01-01 00:00:00', 'YYYY-MM-DD HH24:MI:SS'), null, (SELECT id FROM codelist WHERE CODELIST_KEY = '10080')) ON CONFLICT (codelist_id, item_code) DO UPDATE SET valid_from=EXCLUDED.valid_from, valid_to=EXCLUDED.valid_to;</v>
      </c>
      <c r="C150" t="str">
        <v>INSERT INTO PUBLIC.CODELIST_ITEM_LABEL (DESCRIPTION, VALID_FROM, VALID_TO, ITEM_ID, LANGUAGE_ID) VALUES('Format error in field "Declarant postcode" (3/17). The field must contain a minimum of 2 and a maximum of 9 characters.', TO_TIMESTAMP('2020-01-01 00:00:00', 'YYYY-MM-DD HH24:MI:SS'), null, (SELECT id FROM CODELIST_ITEM CI WHERE ITEM_CODE = 'DK3012' AND CODELIST_ID = (SELECT id FROM codelist WHERE CODELIST_KEY = '10080')), 1);</v>
      </c>
      <c r="D150" t="str">
        <v>INSERT INTO public.codelist_item (item_code, uieditable, valid_from, valid_to, codelist_id) VALUES('DK3012', false, to_timestamp('2020-01-01 00:00:00', 'YYYY-MM-DD HH24:MI:SS'), null, (SELECT id FROM codelist WHERE CODELIST_KEY = '10040')) ON CONFLICT (codelist_id, item_code) DO UPDATE SET valid_from=EXCLUDED.valid_from, valid_to=EXCLUDED.valid_to;</v>
      </c>
      <c r="E150" t="str">
        <v>INSERT INTO PUBLIC.CODELIST_ITEM_LABEL (DESCRIPTION, VALID_FROM, VALID_TO, ITEM_ID, LANGUAGE_ID) VALUES('Formatfejl i dataelement 3/17: Klarerer postnummer. Feltet skal indeholde mindst 2 og højest 9 tegn.', TO_TIMESTAMP('2020-01-01 00:00:00', 'YYYY-MM-DD HH24:MI:SS'), null, (SELECT id FROM CODELIST_ITEM CI WHERE ITEM_CODE = 'DK3012' AND CODELIST_ID = (SELECT id FROM codelist WHERE CODELIST_KEY = '10040')), 3);</v>
      </c>
      <c r="F150" t="str">
        <v>INSERT INTO PUBLIC.CODELIST_ITEM_LABEL (DESCRIPTION, VALID_FROM, VALID_TO, ITEM_ID, LANGUAGE_ID) VALUES('Format error in field "Declarant postcode" (3/17). The field must contain a minimum of 2 and a maximum of 9 characters.', TO_TIMESTAMP('2020-01-01 00:00:00', 'YYYY-MM-DD HH24:MI:SS'), null, (SELECT id FROM CODELIST_ITEM CI WHERE ITEM_CODE = 'DK3012' AND CODELIST_ID = (SELECT id FROM codelist WHERE CODELIST_KEY = '10040')), 1);</v>
      </c>
      <c r="G15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50" t="str">
        <v>/*INSERT INTO PUBLIC.CODELIST_ITEM_LABEL (DESCRIPTION, VALID_FROM, VALID_TO, ITEM_ID, LANGUAGE_ID) VALUES('Formatfejl i dataelement 3/17: Klarerer postnummer. Feltet skal indeholde mindst 2 og højest 9 tegn.', TO_TIMESTAMP('2020-01-01 00:00:00', 'YYYY-MM-DD HH24:MI:SS'), null, (SELECT id FROM CODELIST_ITEM CI WHERE ITEM_CODE = '' AND CODELIST_ID = (SELECT id FROM codelist WHERE CODELIST_KEY = '10075')), 3);*/</v>
      </c>
      <c r="I150" t="str">
        <v>/*INSERT INTO PUBLIC.CODELIST_ITEM_LABEL (DESCRIPTION, VALID_FROM, VALID_TO, ITEM_ID, LANGUAGE_ID) VALUES('Format error in field "Declarant postcode" (3/17). The field must contain a minimum of 2 and a maximum of 9 characters.', TO_TIMESTAMP('2020-01-01 00:00:00', 'YYYY-MM-DD HH24:MI:SS'), null, (SELECT id FROM CODELIST_ITEM CI WHERE ITEM_CODE = '' AND CODELIST_ID = (SELECT id FROM codelist WHERE CODELIST_KEY = '10075')), 1);*/</v>
      </c>
      <c r="J15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0" t="str">
        <v>/*INSERT INTO PUBLIC.CODELIST_ITEM_LABEL (DESCRIPTION, VALID_FROM, VALID_TO, ITEM_ID, LANGUAGE_ID) VALUES('Formatfejl i dataelement 3/17: Klarerer postnummer. Feltet skal indeholde mindst 2 og højest 9 tegn.', TO_TIMESTAMP('2020-01-01 00:00:00', 'YYYY-MM-DD HH24:MI:SS'), null, (SELECT id FROM CODELIST_ITEM CI WHERE ITEM_CODE = '' AND CODELIST_ID = (SELECT id FROM codelist WHERE CODELIST_KEY = '10040')), 3);*/</v>
      </c>
      <c r="L150" t="str">
        <v>/*INSERT INTO PUBLIC.CODELIST_ITEM_LABEL (DESCRIPTION, VALID_FROM, VALID_TO, ITEM_ID, LANGUAGE_ID) VALUES('Format error in field "Declarant postcode" (3/17). The field must contain a minimum of 2 and a maximum of 9 characters.', TO_TIMESTAMP('2020-01-01 00:00:00', 'YYYY-MM-DD HH24:MI:SS'), null, (SELECT id FROM CODELIST_ITEM CI WHERE ITEM_CODE = '' AND CODELIST_ID = (SELECT id FROM codelist WHERE CODELIST_KEY = '10040')), 1);*/</v>
      </c>
      <c r="N150" s="10" t="str">
        <v>INSERT INTO public.codelist_items (itemcode, valid_from, valid_to, codelist_id, extensions_id) VALUES('DK3012', to_timestamp('2020-01-01 00:00:00', 'YYYY-MM-DD HH24:MI:SS'), null, (SELECT id FROM codelists WHERE CODELISTKEY = '10249'), null) ON CONFLICT (codelist_id, itemcode) DO UPDATE SET valid_from=EXCLUDED.valid_from, valid_to=EXCLUDED.valid_to;</v>
      </c>
      <c r="O150" s="10" t="str">
        <v>INSERT INTO PUBLIC.labels_codelist_items (DESCRIPTION, langcode, VALID_FROM, VALID_TO, ITEM_ID) VALUES('Formatfejl i dataelement 3/17: Klarerer postnummer. Feltet skal indeholde mindst 2 og højest 9 tegn.', 'DA',TO_TIMESTAMP('2020-01-01 00:00:00', 'YYYY-MM-DD HH24:MI:SS'), null, (SELECT id FROM codelist_items CI WHERE ITEMCODE = 'DK3012' AND CODELIST_ID = (SELECT id FROM codelists WHERE CODELISTKEY = '10249'))) ON CONFLICT (item_id, langcode, valid_to) DO UPDATE SET valid_from=EXCLUDED.valid_from, description=EXCLUDED.description;</v>
      </c>
      <c r="P150" s="10" t="str">
        <v>INSERT INTO PUBLIC.labels_codelist_items (DESCRIPTION, langcode, VALID_FROM, VALID_TO, ITEM_ID) VALUES('Format error in field "Declarant postcode" (3/17). The field must contain a minimum of 2 and a maximum of 9 characters.', 'EN',TO_TIMESTAMP('2020-01-01 00:00:00', 'YYYY-MM-DD HH24:MI:SS'), null, (SELECT id FROM codelist_items CI WHERE ITEMCODE = 'DK3012' AND CODELIST_ID = (SELECT id FROM codelists WHERE CODELISTKEY = '10249'))) ON CONFLICT (item_id, langcode, valid_to) DO UPDATE SET valid_from=EXCLUDED.valid_from, description=EXCLUDED.description;</v>
      </c>
      <c r="Q15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0" s="10" t="str">
        <v>/*INSERT INTO PUBLIC.labels_codelist_items (DESCRIPTION, langcode, VALID_FROM, VALID_TO, ITEM_ID) VALUES('Formatfejl i dataelement 3/17: Klarerer postnummer. Feltet skal indeholde mindst 2 og højest 9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0" s="10" t="str">
        <v>/*INSERT INTO PUBLIC.labels_codelist_items (DESCRIPTION, langcode, VALID_FROM, VALID_TO, ITEM_ID) VALUES('Format error in field "Declarant postcode" (3/17). The field must contain a minimum of 2 and a maximum of 9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1" spans="1:19" ht="409.5" x14ac:dyDescent="0.25">
      <c r="A151" t="str">
        <v>INSERT INTO public.codelist_item (item_code, uieditable, valid_from, valid_to, codelist_id) VALUES('DK3009', false, to_timestamp('2020-01-01 00:00:00', 'YYYY-MM-DD HH24:MI:SS'), null, (SELECT id FROM codelist WHERE CODELIST_KEY = '10080')) ON CONFLICT (codelist_id, item_code) DO UPDATE SET valid_from=EXCLUDED.valid_from, valid_to=EXCLUDED.valid_to;</v>
      </c>
      <c r="C151" t="str">
        <v>INSERT INTO PUBLIC.CODELIST_ITEM_LABEL (DESCRIPTION, VALID_FROM, VALID_TO, ITEM_ID, LANGUAGE_ID) VALUES('Format error in field "Declarant name" (3/17). The field must contain a minimum of 3 and a maximum of 70 characters.', TO_TIMESTAMP('2020-01-01 00:00:00', 'YYYY-MM-DD HH24:MI:SS'), null, (SELECT id FROM CODELIST_ITEM CI WHERE ITEM_CODE = 'DK3009' AND CODELIST_ID = (SELECT id FROM codelist WHERE CODELIST_KEY = '10080')), 1);</v>
      </c>
      <c r="D151" t="str">
        <v>INSERT INTO public.codelist_item (item_code, uieditable, valid_from, valid_to, codelist_id) VALUES('DK3009', false, to_timestamp('2020-01-01 00:00:00', 'YYYY-MM-DD HH24:MI:SS'), null, (SELECT id FROM codelist WHERE CODELIST_KEY = '10040')) ON CONFLICT (codelist_id, item_code) DO UPDATE SET valid_from=EXCLUDED.valid_from, valid_to=EXCLUDED.valid_to;</v>
      </c>
      <c r="E151" t="str">
        <v>INSERT INTO PUBLIC.CODELIST_ITEM_LABEL (DESCRIPTION, VALID_FROM, VALID_TO, ITEM_ID, LANGUAGE_ID) VALUES('Formatfejl i dataelement 3/17: Klarerer navn. Feltet skal indeholde mindst 3 og højest 70 tegn.', TO_TIMESTAMP('2020-01-01 00:00:00', 'YYYY-MM-DD HH24:MI:SS'), null, (SELECT id FROM CODELIST_ITEM CI WHERE ITEM_CODE = 'DK3009' AND CODELIST_ID = (SELECT id FROM codelist WHERE CODELIST_KEY = '10040')), 3);</v>
      </c>
      <c r="F151" t="str">
        <v>INSERT INTO PUBLIC.CODELIST_ITEM_LABEL (DESCRIPTION, VALID_FROM, VALID_TO, ITEM_ID, LANGUAGE_ID) VALUES('Format error in field "Declarant name" (3/17). The field must contain a minimum of 3 and a maximum of 70 characters.', TO_TIMESTAMP('2020-01-01 00:00:00', 'YYYY-MM-DD HH24:MI:SS'), null, (SELECT id FROM CODELIST_ITEM CI WHERE ITEM_CODE = 'DK3009' AND CODELIST_ID = (SELECT id FROM codelist WHERE CODELIST_KEY = '10040')), 1);</v>
      </c>
      <c r="G151"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51" t="str">
        <v>/*INSERT INTO PUBLIC.CODELIST_ITEM_LABEL (DESCRIPTION, VALID_FROM, VALID_TO, ITEM_ID, LANGUAGE_ID) VALUES('Formatfejl i dataelement 3/17: Klarerer navn. Feltet skal indeholde mindst 3 og højest 70 tegn.', TO_TIMESTAMP('2020-01-01 00:00:00', 'YYYY-MM-DD HH24:MI:SS'), null, (SELECT id FROM CODELIST_ITEM CI WHERE ITEM_CODE = '' AND CODELIST_ID = (SELECT id FROM codelist WHERE CODELIST_KEY = '10075')), 3);*/</v>
      </c>
      <c r="I151" t="str">
        <v>/*INSERT INTO PUBLIC.CODELIST_ITEM_LABEL (DESCRIPTION, VALID_FROM, VALID_TO, ITEM_ID, LANGUAGE_ID) VALUES('Format error in field "Declarant name" (3/17). The field must contain a minimum of 3 and a maximum of 70 characters.', TO_TIMESTAMP('2020-01-01 00:00:00', 'YYYY-MM-DD HH24:MI:SS'), null, (SELECT id FROM CODELIST_ITEM CI WHERE ITEM_CODE = '' AND CODELIST_ID = (SELECT id FROM codelist WHERE CODELIST_KEY = '10075')), 1);*/</v>
      </c>
      <c r="J15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1" t="str">
        <v>/*INSERT INTO PUBLIC.CODELIST_ITEM_LABEL (DESCRIPTION, VALID_FROM, VALID_TO, ITEM_ID, LANGUAGE_ID) VALUES('Formatfejl i dataelement 3/17: Klarerer navn. Feltet skal indeholde mindst 3 og højest 70 tegn.', TO_TIMESTAMP('2020-01-01 00:00:00', 'YYYY-MM-DD HH24:MI:SS'), null, (SELECT id FROM CODELIST_ITEM CI WHERE ITEM_CODE = '' AND CODELIST_ID = (SELECT id FROM codelist WHERE CODELIST_KEY = '10040')), 3);*/</v>
      </c>
      <c r="L151" t="str">
        <v>/*INSERT INTO PUBLIC.CODELIST_ITEM_LABEL (DESCRIPTION, VALID_FROM, VALID_TO, ITEM_ID, LANGUAGE_ID) VALUES('Format error in field "Declarant name" (3/17). The field must contain a minimum of 3 and a maximum of 70 characters.', TO_TIMESTAMP('2020-01-01 00:00:00', 'YYYY-MM-DD HH24:MI:SS'), null, (SELECT id FROM CODELIST_ITEM CI WHERE ITEM_CODE = '' AND CODELIST_ID = (SELECT id FROM codelist WHERE CODELIST_KEY = '10040')), 1);*/</v>
      </c>
      <c r="N151" s="10" t="str">
        <v>INSERT INTO public.codelist_items (itemcode, valid_from, valid_to, codelist_id, extensions_id) VALUES('DK3009', to_timestamp('2020-01-01 00:00:00', 'YYYY-MM-DD HH24:MI:SS'), null, (SELECT id FROM codelists WHERE CODELISTKEY = '10249'), null) ON CONFLICT (codelist_id, itemcode) DO UPDATE SET valid_from=EXCLUDED.valid_from, valid_to=EXCLUDED.valid_to;</v>
      </c>
      <c r="O151" s="10" t="str">
        <v>INSERT INTO PUBLIC.labels_codelist_items (DESCRIPTION, langcode, VALID_FROM, VALID_TO, ITEM_ID) VALUES('Formatfejl i dataelement 3/17: Klarerer navn. Feltet skal indeholde mindst 3 og højest 70 tegn.', 'DA',TO_TIMESTAMP('2020-01-01 00:00:00', 'YYYY-MM-DD HH24:MI:SS'), null, (SELECT id FROM codelist_items CI WHERE ITEMCODE = 'DK3009' AND CODELIST_ID = (SELECT id FROM codelists WHERE CODELISTKEY = '10249'))) ON CONFLICT (item_id, langcode, valid_to) DO UPDATE SET valid_from=EXCLUDED.valid_from, description=EXCLUDED.description;</v>
      </c>
      <c r="P151" s="10" t="str">
        <v>INSERT INTO PUBLIC.labels_codelist_items (DESCRIPTION, langcode, VALID_FROM, VALID_TO, ITEM_ID) VALUES('Format error in field "Declarant name" (3/17). The field must contain a minimum of 3 and a maximum of 70 characters.', 'EN',TO_TIMESTAMP('2020-01-01 00:00:00', 'YYYY-MM-DD HH24:MI:SS'), null, (SELECT id FROM codelist_items CI WHERE ITEMCODE = 'DK3009' AND CODELIST_ID = (SELECT id FROM codelists WHERE CODELISTKEY = '10249'))) ON CONFLICT (item_id, langcode, valid_to) DO UPDATE SET valid_from=EXCLUDED.valid_from, description=EXCLUDED.description;</v>
      </c>
      <c r="Q15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1" s="10" t="str">
        <v>/*INSERT INTO PUBLIC.labels_codelist_items (DESCRIPTION, langcode, VALID_FROM, VALID_TO, ITEM_ID) VALUES('Formatfejl i dataelement 3/17: Klarerer navn. Feltet skal indeholde mindst 3 og højest 70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1" s="10" t="str">
        <v>/*INSERT INTO PUBLIC.labels_codelist_items (DESCRIPTION, langcode, VALID_FROM, VALID_TO, ITEM_ID) VALUES('Format error in field "Declarant name" (3/17). The field must contain a minimum of 3 and a maximum of 70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2" spans="1:19" ht="409.5" x14ac:dyDescent="0.25">
      <c r="A152" t="str">
        <v>INSERT INTO public.codelist_item (item_code, uieditable, valid_from, valid_to, codelist_id) VALUES('DK3019', false, to_timestamp('2020-01-01 00:00:00', 'YYYY-MM-DD HH24:MI:SS'), null, (SELECT id FROM codelist WHERE CODELIST_KEY = '10080')) ON CONFLICT (codelist_id, item_code) DO UPDATE SET valid_from=EXCLUDED.valid_from, valid_to=EXCLUDED.valid_to;</v>
      </c>
      <c r="C152" t="str">
        <v>INSERT INTO PUBLIC.CODELIST_ITEM_LABEL (DESCRIPTION, VALID_FROM, VALID_TO, ITEM_ID, LANGUAGE_ID) VALUES('Format error in field "Declarant identification no" (3/18). The field must contain a maximum of 17 characters.', TO_TIMESTAMP('2020-01-01 00:00:00', 'YYYY-MM-DD HH24:MI:SS'), null, (SELECT id FROM CODELIST_ITEM CI WHERE ITEM_CODE = 'DK3019' AND CODELIST_ID = (SELECT id FROM codelist WHERE CODELIST_KEY = '10080')), 1);</v>
      </c>
      <c r="D152" t="str">
        <v>INSERT INTO public.codelist_item (item_code, uieditable, valid_from, valid_to, codelist_id) VALUES('DK3019', false, to_timestamp('2020-01-01 00:00:00', 'YYYY-MM-DD HH24:MI:SS'), null, (SELECT id FROM codelist WHERE CODELIST_KEY = '10040')) ON CONFLICT (codelist_id, item_code) DO UPDATE SET valid_from=EXCLUDED.valid_from, valid_to=EXCLUDED.valid_to;</v>
      </c>
      <c r="E152" t="str">
        <v>INSERT INTO PUBLIC.CODELIST_ITEM_LABEL (DESCRIPTION, VALID_FROM, VALID_TO, ITEM_ID, LANGUAGE_ID) VALUES('Formatfejl i dataelement 3/18: Klarerer identifikatonsnummer (EORI-nummer). Feltet må højest indeholde 17 tegn.', TO_TIMESTAMP('2020-01-01 00:00:00', 'YYYY-MM-DD HH24:MI:SS'), null, (SELECT id FROM CODELIST_ITEM CI WHERE ITEM_CODE = 'DK3019' AND CODELIST_ID = (SELECT id FROM codelist WHERE CODELIST_KEY = '10040')), 3);</v>
      </c>
      <c r="F152" t="str">
        <v>INSERT INTO PUBLIC.CODELIST_ITEM_LABEL (DESCRIPTION, VALID_FROM, VALID_TO, ITEM_ID, LANGUAGE_ID) VALUES('Format error in field "Declarant identification no" (3/18). The field must contain a maximum of 17 characters.', TO_TIMESTAMP('2020-01-01 00:00:00', 'YYYY-MM-DD HH24:MI:SS'), null, (SELECT id FROM CODELIST_ITEM CI WHERE ITEM_CODE = 'DK3019' AND CODELIST_ID = (SELECT id FROM codelist WHERE CODELIST_KEY = '10040')), 1);</v>
      </c>
      <c r="G152"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52" t="str">
        <v>/*INSERT INTO PUBLIC.CODELIST_ITEM_LABEL (DESCRIPTION, VALID_FROM, VALID_TO, ITEM_ID, LANGUAGE_ID) VALUES('Formatfejl i dataelement 3/18: Klarerer identifikatonsnummer (EORI-nummer). Feltet må højest indeholde 17 tegn.', TO_TIMESTAMP('2020-01-01 00:00:00', 'YYYY-MM-DD HH24:MI:SS'), null, (SELECT id FROM CODELIST_ITEM CI WHERE ITEM_CODE = '' AND CODELIST_ID = (SELECT id FROM codelist WHERE CODELIST_KEY = '10075')), 3);*/</v>
      </c>
      <c r="I152" t="str">
        <v>/*INSERT INTO PUBLIC.CODELIST_ITEM_LABEL (DESCRIPTION, VALID_FROM, VALID_TO, ITEM_ID, LANGUAGE_ID) VALUES('Format error in field "Declarant identification no" (3/18). The field must contain a maximum of 17 characters.', TO_TIMESTAMP('2020-01-01 00:00:00', 'YYYY-MM-DD HH24:MI:SS'), null, (SELECT id FROM CODELIST_ITEM CI WHERE ITEM_CODE = '' AND CODELIST_ID = (SELECT id FROM codelist WHERE CODELIST_KEY = '10075')), 1);*/</v>
      </c>
      <c r="J15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2" t="str">
        <v>/*INSERT INTO PUBLIC.CODELIST_ITEM_LABEL (DESCRIPTION, VALID_FROM, VALID_TO, ITEM_ID, LANGUAGE_ID) VALUES('Formatfejl i dataelement 3/18: Klarerer identifikatonsnummer (EORI-nummer). Feltet må højest indeholde 17 tegn.', TO_TIMESTAMP('2020-01-01 00:00:00', 'YYYY-MM-DD HH24:MI:SS'), null, (SELECT id FROM CODELIST_ITEM CI WHERE ITEM_CODE = '' AND CODELIST_ID = (SELECT id FROM codelist WHERE CODELIST_KEY = '10040')), 3);*/</v>
      </c>
      <c r="L152" t="str">
        <v>/*INSERT INTO PUBLIC.CODELIST_ITEM_LABEL (DESCRIPTION, VALID_FROM, VALID_TO, ITEM_ID, LANGUAGE_ID) VALUES('Format error in field "Declarant identification no" (3/18). The field must contain a maximum of 17 characters.', TO_TIMESTAMP('2020-01-01 00:00:00', 'YYYY-MM-DD HH24:MI:SS'), null, (SELECT id FROM CODELIST_ITEM CI WHERE ITEM_CODE = '' AND CODELIST_ID = (SELECT id FROM codelist WHERE CODELIST_KEY = '10040')), 1);*/</v>
      </c>
      <c r="N152" s="10" t="str">
        <v>INSERT INTO public.codelist_items (itemcode, valid_from, valid_to, codelist_id, extensions_id) VALUES('DK3019', to_timestamp('2020-01-01 00:00:00', 'YYYY-MM-DD HH24:MI:SS'), null, (SELECT id FROM codelists WHERE CODELISTKEY = '10249'), null) ON CONFLICT (codelist_id, itemcode) DO UPDATE SET valid_from=EXCLUDED.valid_from, valid_to=EXCLUDED.valid_to;</v>
      </c>
      <c r="O152" s="10" t="str">
        <v>INSERT INTO PUBLIC.labels_codelist_items (DESCRIPTION, langcode, VALID_FROM, VALID_TO, ITEM_ID) VALUES('Formatfejl i dataelement 3/18: Klarerer identifikatonsnummer (EORI-nummer). Feltet må højest indeholde 17 tegn.', 'DA',TO_TIMESTAMP('2020-01-01 00:00:00', 'YYYY-MM-DD HH24:MI:SS'), null, (SELECT id FROM codelist_items CI WHERE ITEMCODE = 'DK3019' AND CODELIST_ID = (SELECT id FROM codelists WHERE CODELISTKEY = '10249'))) ON CONFLICT (item_id, langcode, valid_to) DO UPDATE SET valid_from=EXCLUDED.valid_from, description=EXCLUDED.description;</v>
      </c>
      <c r="P152" s="10" t="str">
        <v>INSERT INTO PUBLIC.labels_codelist_items (DESCRIPTION, langcode, VALID_FROM, VALID_TO, ITEM_ID) VALUES('Format error in field "Declarant identification no" (3/18). The field must contain a maximum of 17 characters.', 'EN',TO_TIMESTAMP('2020-01-01 00:00:00', 'YYYY-MM-DD HH24:MI:SS'), null, (SELECT id FROM codelist_items CI WHERE ITEMCODE = 'DK3019' AND CODELIST_ID = (SELECT id FROM codelists WHERE CODELISTKEY = '10249'))) ON CONFLICT (item_id, langcode, valid_to) DO UPDATE SET valid_from=EXCLUDED.valid_from, description=EXCLUDED.description;</v>
      </c>
      <c r="Q15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2" s="10" t="str">
        <v>/*INSERT INTO PUBLIC.labels_codelist_items (DESCRIPTION, langcode, VALID_FROM, VALID_TO, ITEM_ID) VALUES('Formatfejl i dataelement 3/18: Klarerer identifikatonsnummer (EORI-nummer). Feltet må højest indeholde 17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2" s="10" t="str">
        <v>/*INSERT INTO PUBLIC.labels_codelist_items (DESCRIPTION, langcode, VALID_FROM, VALID_TO, ITEM_ID) VALUES('Format error in field "Declarant identification no" (3/18). The field must contain a maximum of 17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3" spans="1:19" ht="409.5" x14ac:dyDescent="0.25">
      <c r="A153" t="str">
        <v>INSERT INTO public.codelist_item (item_code, uieditable, valid_from, valid_to, codelist_id) VALUES('DK3011', false, to_timestamp('2020-01-01 00:00:00', 'YYYY-MM-DD HH24:MI:SS'), null, (SELECT id FROM codelist WHERE CODELIST_KEY = '10080')) ON CONFLICT (codelist_id, item_code) DO UPDATE SET valid_from=EXCLUDED.valid_from, valid_to=EXCLUDED.valid_to;</v>
      </c>
      <c r="C153" t="str">
        <v>INSERT INTO PUBLIC.CODELIST_ITEM_LABEL (DESCRIPTION, VALID_FROM, VALID_TO, ITEM_ID, LANGUAGE_ID) VALUES('Format error in field "Declarant city" (3/17). The field must contain a minimum of 3 and a maximum of 70 characters.', TO_TIMESTAMP('2020-01-01 00:00:00', 'YYYY-MM-DD HH24:MI:SS'), null, (SELECT id FROM CODELIST_ITEM CI WHERE ITEM_CODE = 'DK3011' AND CODELIST_ID = (SELECT id FROM codelist WHERE CODELIST_KEY = '10080')), 1);</v>
      </c>
      <c r="D153" t="str">
        <v>INSERT INTO public.codelist_item (item_code, uieditable, valid_from, valid_to, codelist_id) VALUES('DK3011', false, to_timestamp('2020-01-01 00:00:00', 'YYYY-MM-DD HH24:MI:SS'), null, (SELECT id FROM codelist WHERE CODELIST_KEY = '10040')) ON CONFLICT (codelist_id, item_code) DO UPDATE SET valid_from=EXCLUDED.valid_from, valid_to=EXCLUDED.valid_to;</v>
      </c>
      <c r="E153" t="str">
        <v>INSERT INTO PUBLIC.CODELIST_ITEM_LABEL (DESCRIPTION, VALID_FROM, VALID_TO, ITEM_ID, LANGUAGE_ID) VALUES('Formatfejl i dataelement 3/17: Klarerer adresse. Feltet skal indeholde mindst 3 og højest 70 tegn.', TO_TIMESTAMP('2020-01-01 00:00:00', 'YYYY-MM-DD HH24:MI:SS'), null, (SELECT id FROM CODELIST_ITEM CI WHERE ITEM_CODE = 'DK3011' AND CODELIST_ID = (SELECT id FROM codelist WHERE CODELIST_KEY = '10040')), 3);</v>
      </c>
      <c r="F153" t="str">
        <v>INSERT INTO PUBLIC.CODELIST_ITEM_LABEL (DESCRIPTION, VALID_FROM, VALID_TO, ITEM_ID, LANGUAGE_ID) VALUES('Format error in field "Declarant city" (3/17). The field must contain a minimum of 3 and a maximum of 70 characters.', TO_TIMESTAMP('2020-01-01 00:00:00', 'YYYY-MM-DD HH24:MI:SS'), null, (SELECT id FROM CODELIST_ITEM CI WHERE ITEM_CODE = 'DK3011' AND CODELIST_ID = (SELECT id FROM codelist WHERE CODELIST_KEY = '10040')), 1);</v>
      </c>
      <c r="G153"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53" t="str">
        <v>/*INSERT INTO PUBLIC.CODELIST_ITEM_LABEL (DESCRIPTION, VALID_FROM, VALID_TO, ITEM_ID, LANGUAGE_ID) VALUES('Formatfejl i dataelement 3/17: Klarerer adresse. Feltet skal indeholde mindst 3 og højest 70 tegn.', TO_TIMESTAMP('2020-01-01 00:00:00', 'YYYY-MM-DD HH24:MI:SS'), null, (SELECT id FROM CODELIST_ITEM CI WHERE ITEM_CODE = '' AND CODELIST_ID = (SELECT id FROM codelist WHERE CODELIST_KEY = '10075')), 3);*/</v>
      </c>
      <c r="I153" t="str">
        <v>/*INSERT INTO PUBLIC.CODELIST_ITEM_LABEL (DESCRIPTION, VALID_FROM, VALID_TO, ITEM_ID, LANGUAGE_ID) VALUES('Format error in field "Declarant city" (3/17). The field must contain a minimum of 3 and a maximum of 70 characters.', TO_TIMESTAMP('2020-01-01 00:00:00', 'YYYY-MM-DD HH24:MI:SS'), null, (SELECT id FROM CODELIST_ITEM CI WHERE ITEM_CODE = '' AND CODELIST_ID = (SELECT id FROM codelist WHERE CODELIST_KEY = '10075')), 1);*/</v>
      </c>
      <c r="J15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3" t="str">
        <v>/*INSERT INTO PUBLIC.CODELIST_ITEM_LABEL (DESCRIPTION, VALID_FROM, VALID_TO, ITEM_ID, LANGUAGE_ID) VALUES('Formatfejl i dataelement 3/17: Klarerer adresse. Feltet skal indeholde mindst 3 og højest 70 tegn.', TO_TIMESTAMP('2020-01-01 00:00:00', 'YYYY-MM-DD HH24:MI:SS'), null, (SELECT id FROM CODELIST_ITEM CI WHERE ITEM_CODE = '' AND CODELIST_ID = (SELECT id FROM codelist WHERE CODELIST_KEY = '10040')), 3);*/</v>
      </c>
      <c r="L153" t="str">
        <v>/*INSERT INTO PUBLIC.CODELIST_ITEM_LABEL (DESCRIPTION, VALID_FROM, VALID_TO, ITEM_ID, LANGUAGE_ID) VALUES('Format error in field "Declarant city" (3/17). The field must contain a minimum of 3 and a maximum of 70 characters.', TO_TIMESTAMP('2020-01-01 00:00:00', 'YYYY-MM-DD HH24:MI:SS'), null, (SELECT id FROM CODELIST_ITEM CI WHERE ITEM_CODE = '' AND CODELIST_ID = (SELECT id FROM codelist WHERE CODELIST_KEY = '10040')), 1);*/</v>
      </c>
      <c r="N153" s="10" t="str">
        <v>INSERT INTO public.codelist_items (itemcode, valid_from, valid_to, codelist_id, extensions_id) VALUES('DK3011', to_timestamp('2020-01-01 00:00:00', 'YYYY-MM-DD HH24:MI:SS'), null, (SELECT id FROM codelists WHERE CODELISTKEY = '10249'), null) ON CONFLICT (codelist_id, itemcode) DO UPDATE SET valid_from=EXCLUDED.valid_from, valid_to=EXCLUDED.valid_to;</v>
      </c>
      <c r="O153" s="10" t="str">
        <v>INSERT INTO PUBLIC.labels_codelist_items (DESCRIPTION, langcode, VALID_FROM, VALID_TO, ITEM_ID) VALUES('Formatfejl i dataelement 3/17: Klarerer adresse. Feltet skal indeholde mindst 3 og højest 70 tegn.', 'DA',TO_TIMESTAMP('2020-01-01 00:00:00', 'YYYY-MM-DD HH24:MI:SS'), null, (SELECT id FROM codelist_items CI WHERE ITEMCODE = 'DK3011' AND CODELIST_ID = (SELECT id FROM codelists WHERE CODELISTKEY = '10249'))) ON CONFLICT (item_id, langcode, valid_to) DO UPDATE SET valid_from=EXCLUDED.valid_from, description=EXCLUDED.description;</v>
      </c>
      <c r="P153" s="10" t="str">
        <v>INSERT INTO PUBLIC.labels_codelist_items (DESCRIPTION, langcode, VALID_FROM, VALID_TO, ITEM_ID) VALUES('Format error in field "Declarant city" (3/17). The field must contain a minimum of 3 and a maximum of 70 characters.', 'EN',TO_TIMESTAMP('2020-01-01 00:00:00', 'YYYY-MM-DD HH24:MI:SS'), null, (SELECT id FROM codelist_items CI WHERE ITEMCODE = 'DK3011' AND CODELIST_ID = (SELECT id FROM codelists WHERE CODELISTKEY = '10249'))) ON CONFLICT (item_id, langcode, valid_to) DO UPDATE SET valid_from=EXCLUDED.valid_from, description=EXCLUDED.description;</v>
      </c>
      <c r="Q15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3" s="10" t="str">
        <v>/*INSERT INTO PUBLIC.labels_codelist_items (DESCRIPTION, langcode, VALID_FROM, VALID_TO, ITEM_ID) VALUES('Formatfejl i dataelement 3/17: Klarerer adresse. Feltet skal indeholde mindst 3 og højest 70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3" s="10" t="str">
        <v>/*INSERT INTO PUBLIC.labels_codelist_items (DESCRIPTION, langcode, VALID_FROM, VALID_TO, ITEM_ID) VALUES('Format error in field "Declarant city" (3/17). The field must contain a minimum of 3 and a maximum of 70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4" spans="1:19" ht="409.5" x14ac:dyDescent="0.25">
      <c r="A154" t="str">
        <v>INSERT INTO public.codelist_item (item_code, uieditable, valid_from, valid_to, codelist_id) VALUES('DK3010', false, to_timestamp('2020-01-01 00:00:00', 'YYYY-MM-DD HH24:MI:SS'), null, (SELECT id FROM codelist WHERE CODELIST_KEY = '10080')) ON CONFLICT (codelist_id, item_code) DO UPDATE SET valid_from=EXCLUDED.valid_from, valid_to=EXCLUDED.valid_to;</v>
      </c>
      <c r="C154" t="str">
        <v>INSERT INTO PUBLIC.CODELIST_ITEM_LABEL (DESCRIPTION, VALID_FROM, VALID_TO, ITEM_ID, LANGUAGE_ID) VALUES('Format error in field "Declarant city" (3/17). The field must contain a minimum of 2 and a maximum of 35 characters.', TO_TIMESTAMP('2020-01-01 00:00:00', 'YYYY-MM-DD HH24:MI:SS'), null, (SELECT id FROM CODELIST_ITEM CI WHERE ITEM_CODE = 'DK3010' AND CODELIST_ID = (SELECT id FROM codelist WHERE CODELIST_KEY = '10080')), 1);</v>
      </c>
      <c r="D154" t="str">
        <v>INSERT INTO public.codelist_item (item_code, uieditable, valid_from, valid_to, codelist_id) VALUES('DK3010', false, to_timestamp('2020-01-01 00:00:00', 'YYYY-MM-DD HH24:MI:SS'), null, (SELECT id FROM codelist WHERE CODELIST_KEY = '10040')) ON CONFLICT (codelist_id, item_code) DO UPDATE SET valid_from=EXCLUDED.valid_from, valid_to=EXCLUDED.valid_to;</v>
      </c>
      <c r="E154" t="str">
        <v>INSERT INTO PUBLIC.CODELIST_ITEM_LABEL (DESCRIPTION, VALID_FROM, VALID_TO, ITEM_ID, LANGUAGE_ID) VALUES('Formatfejl i dataelement 3/17: Klarerer by. Feltet skal indeholde mindst 2 og højest 35 tegn.', TO_TIMESTAMP('2020-01-01 00:00:00', 'YYYY-MM-DD HH24:MI:SS'), null, (SELECT id FROM CODELIST_ITEM CI WHERE ITEM_CODE = 'DK3010' AND CODELIST_ID = (SELECT id FROM codelist WHERE CODELIST_KEY = '10040')), 3);</v>
      </c>
      <c r="F154" t="str">
        <v>INSERT INTO PUBLIC.CODELIST_ITEM_LABEL (DESCRIPTION, VALID_FROM, VALID_TO, ITEM_ID, LANGUAGE_ID) VALUES('Format error in field "Declarant city" (3/17). The field must contain a minimum of 2 and a maximum of 35 characters.', TO_TIMESTAMP('2020-01-01 00:00:00', 'YYYY-MM-DD HH24:MI:SS'), null, (SELECT id FROM CODELIST_ITEM CI WHERE ITEM_CODE = 'DK3010' AND CODELIST_ID = (SELECT id FROM codelist WHERE CODELIST_KEY = '10040')), 1);</v>
      </c>
      <c r="G154"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54" t="str">
        <v>/*INSERT INTO PUBLIC.CODELIST_ITEM_LABEL (DESCRIPTION, VALID_FROM, VALID_TO, ITEM_ID, LANGUAGE_ID) VALUES('Formatfejl i dataelement 3/17: Klarerer by. Feltet skal indeholde mindst 2 og højest 35 tegn.', TO_TIMESTAMP('2020-01-01 00:00:00', 'YYYY-MM-DD HH24:MI:SS'), null, (SELECT id FROM CODELIST_ITEM CI WHERE ITEM_CODE = '' AND CODELIST_ID = (SELECT id FROM codelist WHERE CODELIST_KEY = '10075')), 3);*/</v>
      </c>
      <c r="I154" t="str">
        <v>/*INSERT INTO PUBLIC.CODELIST_ITEM_LABEL (DESCRIPTION, VALID_FROM, VALID_TO, ITEM_ID, LANGUAGE_ID) VALUES('Format error in field "Declarant city" (3/17). The field must contain a minimum of 2 and a maximum of 35 characters.', TO_TIMESTAMP('2020-01-01 00:00:00', 'YYYY-MM-DD HH24:MI:SS'), null, (SELECT id FROM CODELIST_ITEM CI WHERE ITEM_CODE = '' AND CODELIST_ID = (SELECT id FROM codelist WHERE CODELIST_KEY = '10075')), 1);*/</v>
      </c>
      <c r="J15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4" t="str">
        <v>/*INSERT INTO PUBLIC.CODELIST_ITEM_LABEL (DESCRIPTION, VALID_FROM, VALID_TO, ITEM_ID, LANGUAGE_ID) VALUES('Formatfejl i dataelement 3/17: Klarerer by. Feltet skal indeholde mindst 2 og højest 35 tegn.', TO_TIMESTAMP('2020-01-01 00:00:00', 'YYYY-MM-DD HH24:MI:SS'), null, (SELECT id FROM CODELIST_ITEM CI WHERE ITEM_CODE = '' AND CODELIST_ID = (SELECT id FROM codelist WHERE CODELIST_KEY = '10040')), 3);*/</v>
      </c>
      <c r="L154" t="str">
        <v>/*INSERT INTO PUBLIC.CODELIST_ITEM_LABEL (DESCRIPTION, VALID_FROM, VALID_TO, ITEM_ID, LANGUAGE_ID) VALUES('Format error in field "Declarant city" (3/17). The field must contain a minimum of 2 and a maximum of 35 characters.', TO_TIMESTAMP('2020-01-01 00:00:00', 'YYYY-MM-DD HH24:MI:SS'), null, (SELECT id FROM CODELIST_ITEM CI WHERE ITEM_CODE = '' AND CODELIST_ID = (SELECT id FROM codelist WHERE CODELIST_KEY = '10040')), 1);*/</v>
      </c>
      <c r="N154" s="10" t="str">
        <v>INSERT INTO public.codelist_items (itemcode, valid_from, valid_to, codelist_id, extensions_id) VALUES('DK3010', to_timestamp('2020-01-01 00:00:00', 'YYYY-MM-DD HH24:MI:SS'), null, (SELECT id FROM codelists WHERE CODELISTKEY = '10249'), null) ON CONFLICT (codelist_id, itemcode) DO UPDATE SET valid_from=EXCLUDED.valid_from, valid_to=EXCLUDED.valid_to;</v>
      </c>
      <c r="O154" s="10" t="str">
        <v>INSERT INTO PUBLIC.labels_codelist_items (DESCRIPTION, langcode, VALID_FROM, VALID_TO, ITEM_ID) VALUES('Formatfejl i dataelement 3/17: Klarerer by. Feltet skal indeholde mindst 2 og højest 35 tegn.', 'DA',TO_TIMESTAMP('2020-01-01 00:00:00', 'YYYY-MM-DD HH24:MI:SS'), null, (SELECT id FROM codelist_items CI WHERE ITEMCODE = 'DK3010' AND CODELIST_ID = (SELECT id FROM codelists WHERE CODELISTKEY = '10249'))) ON CONFLICT (item_id, langcode, valid_to) DO UPDATE SET valid_from=EXCLUDED.valid_from, description=EXCLUDED.description;</v>
      </c>
      <c r="P154" s="10" t="str">
        <v>INSERT INTO PUBLIC.labels_codelist_items (DESCRIPTION, langcode, VALID_FROM, VALID_TO, ITEM_ID) VALUES('Format error in field "Declarant city" (3/17). The field must contain a minimum of 2 and a maximum of 35 characters.', 'EN',TO_TIMESTAMP('2020-01-01 00:00:00', 'YYYY-MM-DD HH24:MI:SS'), null, (SELECT id FROM codelist_items CI WHERE ITEMCODE = 'DK3010' AND CODELIST_ID = (SELECT id FROM codelists WHERE CODELISTKEY = '10249'))) ON CONFLICT (item_id, langcode, valid_to) DO UPDATE SET valid_from=EXCLUDED.valid_from, description=EXCLUDED.description;</v>
      </c>
      <c r="Q15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4" s="10" t="str">
        <v>/*INSERT INTO PUBLIC.labels_codelist_items (DESCRIPTION, langcode, VALID_FROM, VALID_TO, ITEM_ID) VALUES('Formatfejl i dataelement 3/17: Klarerer by. Feltet skal indeholde mindst 2 og højest 35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4" s="10" t="str">
        <v>/*INSERT INTO PUBLIC.labels_codelist_items (DESCRIPTION, langcode, VALID_FROM, VALID_TO, ITEM_ID) VALUES('Format error in field "Declarant city" (3/17). The field must contain a minimum of 2 and a maximum of 35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5" spans="1:19" ht="409.5" x14ac:dyDescent="0.25">
      <c r="A155" t="str">
        <v>INSERT INTO public.codelist_item (item_code, uieditable, valid_from, valid_to, codelist_id) VALUES('DK3023', false, to_timestamp('2020-01-01 00:00:00', 'YYYY-MM-DD HH24:MI:SS'), null, (SELECT id FROM codelist WHERE CODELIST_KEY = '10080')) ON CONFLICT (codelist_id, item_code) DO UPDATE SET valid_from=EXCLUDED.valid_from, valid_to=EXCLUDED.valid_to;</v>
      </c>
      <c r="C155" t="str">
        <v>INSERT INTO PUBLIC.CODELIST_ITEM_LABEL (DESCRIPTION, VALID_FROM, VALID_TO, ITEM_ID, LANGUAGE_ID) VALUES('Format Error in field "Commodity code" (6/14), the field must contain of 6 digits.', TO_TIMESTAMP('2020-01-01 00:00:00', 'YYYY-MM-DD HH24:MI:SS'), null, (SELECT id FROM CODELIST_ITEM CI WHERE ITEM_CODE = 'DK3023' AND CODELIST_ID = (SELECT id FROM codelist WHERE CODELIST_KEY = '10080')), 1);</v>
      </c>
      <c r="D155" t="str">
        <v>INSERT INTO public.codelist_item (item_code, uieditable, valid_from, valid_to, codelist_id) VALUES('DK3023', false, to_timestamp('2020-01-01 00:00:00', 'YYYY-MM-DD HH24:MI:SS'), null, (SELECT id FROM codelist WHERE CODELIST_KEY = '10040')) ON CONFLICT (codelist_id, item_code) DO UPDATE SET valid_from=EXCLUDED.valid_from, valid_to=EXCLUDED.valid_to;</v>
      </c>
      <c r="E155" t="str">
        <v>INSERT INTO PUBLIC.CODELIST_ITEM_LABEL (DESCRIPTION, VALID_FROM, VALID_TO, ITEM_ID, LANGUAGE_ID) VALUES('Formatfejl i dataelement 6/14 på varepost nr. : Varekode. Feltet skal bestå af 6 tal.', TO_TIMESTAMP('2020-01-01 00:00:00', 'YYYY-MM-DD HH24:MI:SS'), null, (SELECT id FROM CODELIST_ITEM CI WHERE ITEM_CODE = 'DK3023' AND CODELIST_ID = (SELECT id FROM codelist WHERE CODELIST_KEY = '10040')), 3);</v>
      </c>
      <c r="F155" t="str">
        <v>INSERT INTO PUBLIC.CODELIST_ITEM_LABEL (DESCRIPTION, VALID_FROM, VALID_TO, ITEM_ID, LANGUAGE_ID) VALUES('Format Error in field "Commodity code" (6/14), the field must contain of 6 digits.', TO_TIMESTAMP('2020-01-01 00:00:00', 'YYYY-MM-DD HH24:MI:SS'), null, (SELECT id FROM CODELIST_ITEM CI WHERE ITEM_CODE = 'DK3023' AND CODELIST_ID = (SELECT id FROM codelist WHERE CODELIST_KEY = '10040')), 1);</v>
      </c>
      <c r="G15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55" t="str">
        <v>/*INSERT INTO PUBLIC.CODELIST_ITEM_LABEL (DESCRIPTION, VALID_FROM, VALID_TO, ITEM_ID, LANGUAGE_ID) VALUES('Formatfejl i dataelement 6/14 på varepost nr. : Varekode. Feltet skal bestå af 6 tal.', TO_TIMESTAMP('2020-01-01 00:00:00', 'YYYY-MM-DD HH24:MI:SS'), null, (SELECT id FROM CODELIST_ITEM CI WHERE ITEM_CODE = '' AND CODELIST_ID = (SELECT id FROM codelist WHERE CODELIST_KEY = '10075')), 3);*/</v>
      </c>
      <c r="I155" t="str">
        <v>/*INSERT INTO PUBLIC.CODELIST_ITEM_LABEL (DESCRIPTION, VALID_FROM, VALID_TO, ITEM_ID, LANGUAGE_ID) VALUES('Format Error in field "Commodity code" (6/14), the field must contain of 6 digits.', TO_TIMESTAMP('2020-01-01 00:00:00', 'YYYY-MM-DD HH24:MI:SS'), null, (SELECT id FROM CODELIST_ITEM CI WHERE ITEM_CODE = '' AND CODELIST_ID = (SELECT id FROM codelist WHERE CODELIST_KEY = '10075')), 1);*/</v>
      </c>
      <c r="J15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5" t="str">
        <v>/*INSERT INTO PUBLIC.CODELIST_ITEM_LABEL (DESCRIPTION, VALID_FROM, VALID_TO, ITEM_ID, LANGUAGE_ID) VALUES('Formatfejl i dataelement 6/14 på varepost nr. : Varekode. Feltet skal bestå af 6 tal.', TO_TIMESTAMP('2020-01-01 00:00:00', 'YYYY-MM-DD HH24:MI:SS'), null, (SELECT id FROM CODELIST_ITEM CI WHERE ITEM_CODE = '' AND CODELIST_ID = (SELECT id FROM codelist WHERE CODELIST_KEY = '10040')), 3);*/</v>
      </c>
      <c r="L155" t="str">
        <v>/*INSERT INTO PUBLIC.CODELIST_ITEM_LABEL (DESCRIPTION, VALID_FROM, VALID_TO, ITEM_ID, LANGUAGE_ID) VALUES('Format Error in field "Commodity code" (6/14), the field must contain of 6 digits.', TO_TIMESTAMP('2020-01-01 00:00:00', 'YYYY-MM-DD HH24:MI:SS'), null, (SELECT id FROM CODELIST_ITEM CI WHERE ITEM_CODE = '' AND CODELIST_ID = (SELECT id FROM codelist WHERE CODELIST_KEY = '10040')), 1);*/</v>
      </c>
      <c r="N155" s="10" t="str">
        <v>INSERT INTO public.codelist_items (itemcode, valid_from, valid_to, codelist_id, extensions_id) VALUES('DK3023', to_timestamp('2020-01-01 00:00:00', 'YYYY-MM-DD HH24:MI:SS'), null, (SELECT id FROM codelists WHERE CODELISTKEY = '10249'), null) ON CONFLICT (codelist_id, itemcode) DO UPDATE SET valid_from=EXCLUDED.valid_from, valid_to=EXCLUDED.valid_to;</v>
      </c>
      <c r="O155" s="10" t="str">
        <v>INSERT INTO PUBLIC.labels_codelist_items (DESCRIPTION, langcode, VALID_FROM, VALID_TO, ITEM_ID) VALUES('Formatfejl i dataelement 6/14 på varepost nr. : Varekode. Feltet skal bestå af 6 tal.', 'DA',TO_TIMESTAMP('2020-01-01 00:00:00', 'YYYY-MM-DD HH24:MI:SS'), null, (SELECT id FROM codelist_items CI WHERE ITEMCODE = 'DK3023' AND CODELIST_ID = (SELECT id FROM codelists WHERE CODELISTKEY = '10249'))) ON CONFLICT (item_id, langcode, valid_to) DO UPDATE SET valid_from=EXCLUDED.valid_from, description=EXCLUDED.description;</v>
      </c>
      <c r="P155" s="10" t="str">
        <v>INSERT INTO PUBLIC.labels_codelist_items (DESCRIPTION, langcode, VALID_FROM, VALID_TO, ITEM_ID) VALUES('Format Error in field "Commodity code" (6/14), the field must contain of 6 digits.', 'EN',TO_TIMESTAMP('2020-01-01 00:00:00', 'YYYY-MM-DD HH24:MI:SS'), null, (SELECT id FROM codelist_items CI WHERE ITEMCODE = 'DK3023' AND CODELIST_ID = (SELECT id FROM codelists WHERE CODELISTKEY = '10249'))) ON CONFLICT (item_id, langcode, valid_to) DO UPDATE SET valid_from=EXCLUDED.valid_from, description=EXCLUDED.description;</v>
      </c>
      <c r="Q15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5" s="10" t="str">
        <v>/*INSERT INTO PUBLIC.labels_codelist_items (DESCRIPTION, langcode, VALID_FROM, VALID_TO, ITEM_ID) VALUES('Formatfejl i dataelement 6/14 på varepost nr. : Varekode. Feltet skal bestå af 6 tal.',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5" s="10" t="str">
        <v>/*INSERT INTO PUBLIC.labels_codelist_items (DESCRIPTION, langcode, VALID_FROM, VALID_TO, ITEM_ID) VALUES('Format Error in field "Commodity code" (6/14), the field must contain of 6 digits.',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6" spans="1:19" ht="409.5" x14ac:dyDescent="0.25">
      <c r="A156" t="str">
        <v>INSERT INTO public.codelist_item (item_code, uieditable, valid_from, valid_to, codelist_id) VALUES('DK3017', false, to_timestamp('2020-01-01 00:00:00', 'YYYY-MM-DD HH24:MI:SS'), null, (SELECT id FROM codelist WHERE CODELIST_KEY = '10080')) ON CONFLICT (codelist_id, item_code) DO UPDATE SET valid_from=EXCLUDED.valid_from, valid_to=EXCLUDED.valid_to;</v>
      </c>
      <c r="C156" t="str">
        <v>INSERT INTO PUBLIC.CODELIST_ITEM_LABEL (DESCRIPTION, VALID_FROM, VALID_TO, ITEM_ID, LANGUAGE_ID) VALUES('Format error in field "Additional declaration type" (1/2). The field must consist of one letter.', TO_TIMESTAMP('2020-01-01 00:00:00', 'YYYY-MM-DD HH24:MI:SS'), null, (SELECT id FROM CODELIST_ITEM CI WHERE ITEM_CODE = 'DK3017' AND CODELIST_ID = (SELECT id FROM codelist WHERE CODELIST_KEY = '10080')), 1);</v>
      </c>
      <c r="D156" t="str">
        <v>INSERT INTO public.codelist_item (item_code, uieditable, valid_from, valid_to, codelist_id) VALUES('DK3017', false, to_timestamp('2020-01-01 00:00:00', 'YYYY-MM-DD HH24:MI:SS'), null, (SELECT id FROM codelist WHERE CODELIST_KEY = '10040')) ON CONFLICT (codelist_id, item_code) DO UPDATE SET valid_from=EXCLUDED.valid_from, valid_to=EXCLUDED.valid_to;</v>
      </c>
      <c r="E156" t="str">
        <v>INSERT INTO PUBLIC.CODELIST_ITEM_LABEL (DESCRIPTION, VALID_FROM, VALID_TO, ITEM_ID, LANGUAGE_ID) VALUES('Formatfejl i dataelement 1/2: Supplerende angivelsestype. Feltet skal bestå af et bogstav.', TO_TIMESTAMP('2020-01-01 00:00:00', 'YYYY-MM-DD HH24:MI:SS'), null, (SELECT id FROM CODELIST_ITEM CI WHERE ITEM_CODE = 'DK3017' AND CODELIST_ID = (SELECT id FROM codelist WHERE CODELIST_KEY = '10040')), 3);</v>
      </c>
      <c r="F156" t="str">
        <v>INSERT INTO PUBLIC.CODELIST_ITEM_LABEL (DESCRIPTION, VALID_FROM, VALID_TO, ITEM_ID, LANGUAGE_ID) VALUES('Format error in field "Additional declaration type" (1/2). The field must consist of one letter.', TO_TIMESTAMP('2020-01-01 00:00:00', 'YYYY-MM-DD HH24:MI:SS'), null, (SELECT id FROM CODELIST_ITEM CI WHERE ITEM_CODE = 'DK3017' AND CODELIST_ID = (SELECT id FROM codelist WHERE CODELIST_KEY = '10040')), 1);</v>
      </c>
      <c r="G156"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56" t="str">
        <v>/*INSERT INTO PUBLIC.CODELIST_ITEM_LABEL (DESCRIPTION, VALID_FROM, VALID_TO, ITEM_ID, LANGUAGE_ID) VALUES('Formatfejl i dataelement 1/2: Supplerende angivelsestype. Feltet skal bestå af et bogstav.', TO_TIMESTAMP('2020-01-01 00:00:00', 'YYYY-MM-DD HH24:MI:SS'), null, (SELECT id FROM CODELIST_ITEM CI WHERE ITEM_CODE = '' AND CODELIST_ID = (SELECT id FROM codelist WHERE CODELIST_KEY = '10075')), 3);*/</v>
      </c>
      <c r="I156" t="str">
        <v>/*INSERT INTO PUBLIC.CODELIST_ITEM_LABEL (DESCRIPTION, VALID_FROM, VALID_TO, ITEM_ID, LANGUAGE_ID) VALUES('Format error in field "Additional declaration type" (1/2). The field must consist of one letter.', TO_TIMESTAMP('2020-01-01 00:00:00', 'YYYY-MM-DD HH24:MI:SS'), null, (SELECT id FROM CODELIST_ITEM CI WHERE ITEM_CODE = '' AND CODELIST_ID = (SELECT id FROM codelist WHERE CODELIST_KEY = '10075')), 1);*/</v>
      </c>
      <c r="J15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6" t="str">
        <v>/*INSERT INTO PUBLIC.CODELIST_ITEM_LABEL (DESCRIPTION, VALID_FROM, VALID_TO, ITEM_ID, LANGUAGE_ID) VALUES('Formatfejl i dataelement 1/2: Supplerende angivelsestype. Feltet skal bestå af et bogstav.', TO_TIMESTAMP('2020-01-01 00:00:00', 'YYYY-MM-DD HH24:MI:SS'), null, (SELECT id FROM CODELIST_ITEM CI WHERE ITEM_CODE = '' AND CODELIST_ID = (SELECT id FROM codelist WHERE CODELIST_KEY = '10040')), 3);*/</v>
      </c>
      <c r="L156" t="str">
        <v>/*INSERT INTO PUBLIC.CODELIST_ITEM_LABEL (DESCRIPTION, VALID_FROM, VALID_TO, ITEM_ID, LANGUAGE_ID) VALUES('Format error in field "Additional declaration type" (1/2). The field must consist of one letter.', TO_TIMESTAMP('2020-01-01 00:00:00', 'YYYY-MM-DD HH24:MI:SS'), null, (SELECT id FROM CODELIST_ITEM CI WHERE ITEM_CODE = '' AND CODELIST_ID = (SELECT id FROM codelist WHERE CODELIST_KEY = '10040')), 1);*/</v>
      </c>
      <c r="N156" s="10" t="str">
        <v>INSERT INTO public.codelist_items (itemcode, valid_from, valid_to, codelist_id, extensions_id) VALUES('DK3017', to_timestamp('2020-01-01 00:00:00', 'YYYY-MM-DD HH24:MI:SS'), null, (SELECT id FROM codelists WHERE CODELISTKEY = '10249'), null) ON CONFLICT (codelist_id, itemcode) DO UPDATE SET valid_from=EXCLUDED.valid_from, valid_to=EXCLUDED.valid_to;</v>
      </c>
      <c r="O156" s="10" t="str">
        <v>INSERT INTO PUBLIC.labels_codelist_items (DESCRIPTION, langcode, VALID_FROM, VALID_TO, ITEM_ID) VALUES('Formatfejl i dataelement 1/2: Supplerende angivelsestype. Feltet skal bestå af et bogstav.', 'DA',TO_TIMESTAMP('2020-01-01 00:00:00', 'YYYY-MM-DD HH24:MI:SS'), null, (SELECT id FROM codelist_items CI WHERE ITEMCODE = 'DK3017' AND CODELIST_ID = (SELECT id FROM codelists WHERE CODELISTKEY = '10249'))) ON CONFLICT (item_id, langcode, valid_to) DO UPDATE SET valid_from=EXCLUDED.valid_from, description=EXCLUDED.description;</v>
      </c>
      <c r="P156" s="10" t="str">
        <v>INSERT INTO PUBLIC.labels_codelist_items (DESCRIPTION, langcode, VALID_FROM, VALID_TO, ITEM_ID) VALUES('Format error in field "Additional declaration type" (1/2). The field must consist of one letter.', 'EN',TO_TIMESTAMP('2020-01-01 00:00:00', 'YYYY-MM-DD HH24:MI:SS'), null, (SELECT id FROM codelist_items CI WHERE ITEMCODE = 'DK3017' AND CODELIST_ID = (SELECT id FROM codelists WHERE CODELISTKEY = '10249'))) ON CONFLICT (item_id, langcode, valid_to) DO UPDATE SET valid_from=EXCLUDED.valid_from, description=EXCLUDED.description;</v>
      </c>
      <c r="Q15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6" s="10" t="str">
        <v>/*INSERT INTO PUBLIC.labels_codelist_items (DESCRIPTION, langcode, VALID_FROM, VALID_TO, ITEM_ID) VALUES('Formatfejl i dataelement 1/2: Supplerende angivelsestype. Feltet skal bestå af et bogstav.',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6" s="10" t="str">
        <v>/*INSERT INTO PUBLIC.labels_codelist_items (DESCRIPTION, langcode, VALID_FROM, VALID_TO, ITEM_ID) VALUES('Format error in field "Additional declaration type" (1/2). The field must consist of one letter.',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7" spans="1:19" ht="409.5" x14ac:dyDescent="0.25">
      <c r="A157" t="str">
        <v>INSERT INTO public.codelist_item (item_code, uieditable, valid_from, valid_to, codelist_id) VALUES('DK1077', false, to_timestamp('2020-01-01 00:00:00', 'YYYY-MM-DD HH24:MI:SS'), null, (SELECT id FROM codelist WHERE CODELIST_KEY = '10080')) ON CONFLICT (codelist_id, item_code) DO UPDATE SET valid_from=EXCLUDED.valid_from, valid_to=EXCLUDED.valid_to;</v>
      </c>
      <c r="C157" t="str">
        <v>INSERT INTO PUBLIC.CODELIST_ITEM_LABEL (DESCRIPTION, VALID_FROM, VALID_TO, ITEM_ID, LANGUAGE_ID) VALUES('Format error in field  5/23 ''Location of goods-Identification of location UN/LOCODE'': The specified value must be max. (incl.) 17 alphanumeric characters', TO_TIMESTAMP('2020-01-01 00:00:00', 'YYYY-MM-DD HH24:MI:SS'), null, (SELECT id FROM CODELIST_ITEM CI WHERE ITEM_CODE = 'DK1077' AND CODELIST_ID = (SELECT id FROM codelist WHERE CODELIST_KEY = '10080')), 1);</v>
      </c>
      <c r="D157" t="str">
        <v>INSERT INTO public.codelist_item (item_code, uieditable, valid_from, valid_to, codelist_id) VALUES('DK1077', false, to_timestamp('2020-01-01 00:00:00', 'YYYY-MM-DD HH24:MI:SS'), null, (SELECT id FROM codelist WHERE CODELIST_KEY = '10040')) ON CONFLICT (codelist_id, item_code) DO UPDATE SET valid_from=EXCLUDED.valid_from, valid_to=EXCLUDED.valid_to;</v>
      </c>
      <c r="E157" t="str">
        <v>INSERT INTO PUBLIC.CODELIST_ITEM_LABEL (DESCRIPTION, VALID_FROM, VALID_TO, ITEM_ID, LANGUAGE_ID) VALUES('Formatfejl i data element 5/23 ''Varerplacering - UN/LOCODE'': Den angivne værdi må højst være (inkl.) 17 alfanumeriske tegn.', TO_TIMESTAMP('2020-01-01 00:00:00', 'YYYY-MM-DD HH24:MI:SS'), null, (SELECT id FROM CODELIST_ITEM CI WHERE ITEM_CODE = 'DK1077' AND CODELIST_ID = (SELECT id FROM codelist WHERE CODELIST_KEY = '10040')), 3);</v>
      </c>
      <c r="F157" t="str">
        <v>INSERT INTO PUBLIC.CODELIST_ITEM_LABEL (DESCRIPTION, VALID_FROM, VALID_TO, ITEM_ID, LANGUAGE_ID) VALUES('Format error in field  5/23 ''Location of goods-Identification of location UN/LOCODE'': The specified value must be max. (incl.) 17 alphanumeric characters', TO_TIMESTAMP('2020-01-01 00:00:00', 'YYYY-MM-DD HH24:MI:SS'), null, (SELECT id FROM CODELIST_ITEM CI WHERE ITEM_CODE = 'DK1077' AND CODELIST_ID = (SELECT id FROM codelist WHERE CODELIST_KEY = '10040')), 1);</v>
      </c>
      <c r="G15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57" t="str">
        <v>/*INSERT INTO PUBLIC.CODELIST_ITEM_LABEL (DESCRIPTION, VALID_FROM, VALID_TO, ITEM_ID, LANGUAGE_ID) VALUES('Formatfejl i data element 5/23 ''Varerplacering - UN/LOCODE'': Den angivne værdi må højst være (inkl.) 17 alfanumeriske tegn.', TO_TIMESTAMP('2020-01-01 00:00:00', 'YYYY-MM-DD HH24:MI:SS'), null, (SELECT id FROM CODELIST_ITEM CI WHERE ITEM_CODE = '' AND CODELIST_ID = (SELECT id FROM codelist WHERE CODELIST_KEY = '10075')), 3);*/</v>
      </c>
      <c r="I157" t="str">
        <v>/*INSERT INTO PUBLIC.CODELIST_ITEM_LABEL (DESCRIPTION, VALID_FROM, VALID_TO, ITEM_ID, LANGUAGE_ID) VALUES('Format error in field  5/23 ''Location of goods-Identification of location UN/LOCODE'': The specified value must be max. (incl.) 17 alphanumeric characters', TO_TIMESTAMP('2020-01-01 00:00:00', 'YYYY-MM-DD HH24:MI:SS'), null, (SELECT id FROM CODELIST_ITEM CI WHERE ITEM_CODE = '' AND CODELIST_ID = (SELECT id FROM codelist WHERE CODELIST_KEY = '10075')), 1);*/</v>
      </c>
      <c r="J15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7" t="str">
        <v>/*INSERT INTO PUBLIC.CODELIST_ITEM_LABEL (DESCRIPTION, VALID_FROM, VALID_TO, ITEM_ID, LANGUAGE_ID) VALUES('Formatfejl i data element 5/23 ''Varerplacering - UN/LOCODE'': Den angivne værdi må højst være (inkl.) 17 alfanumeriske tegn.', TO_TIMESTAMP('2020-01-01 00:00:00', 'YYYY-MM-DD HH24:MI:SS'), null, (SELECT id FROM CODELIST_ITEM CI WHERE ITEM_CODE = '' AND CODELIST_ID = (SELECT id FROM codelist WHERE CODELIST_KEY = '10040')), 3);*/</v>
      </c>
      <c r="L157" t="str">
        <v>/*INSERT INTO PUBLIC.CODELIST_ITEM_LABEL (DESCRIPTION, VALID_FROM, VALID_TO, ITEM_ID, LANGUAGE_ID) VALUES('Format error in field  5/23 ''Location of goods-Identification of location UN/LOCODE'': The specified value must be max. (incl.) 17 alphanumeric characters', TO_TIMESTAMP('2020-01-01 00:00:00', 'YYYY-MM-DD HH24:MI:SS'), null, (SELECT id FROM CODELIST_ITEM CI WHERE ITEM_CODE = '' AND CODELIST_ID = (SELECT id FROM codelist WHERE CODELIST_KEY = '10040')), 1);*/</v>
      </c>
      <c r="N157" s="10" t="str">
        <v>INSERT INTO public.codelist_items (itemcode, valid_from, valid_to, codelist_id, extensions_id) VALUES('DK1077', to_timestamp('2020-01-01 00:00:00', 'YYYY-MM-DD HH24:MI:SS'), null, (SELECT id FROM codelists WHERE CODELISTKEY = '10249'), null) ON CONFLICT (codelist_id, itemcode) DO UPDATE SET valid_from=EXCLUDED.valid_from, valid_to=EXCLUDED.valid_to;</v>
      </c>
      <c r="O157" s="10" t="str">
        <v>INSERT INTO PUBLIC.labels_codelist_items (DESCRIPTION, langcode, VALID_FROM, VALID_TO, ITEM_ID) VALUES('Formatfejl i data element 5/23 ''Varerplacering - UN/LOCODE'': Den angivne værdi må højst være (inkl.) 17 alfanumeriske tegn.', 'DA',TO_TIMESTAMP('2020-01-01 00:00:00', 'YYYY-MM-DD HH24:MI:SS'), null, (SELECT id FROM codelist_items CI WHERE ITEMCODE = 'DK1077' AND CODELIST_ID = (SELECT id FROM codelists WHERE CODELISTKEY = '10249'))) ON CONFLICT (item_id, langcode, valid_to) DO UPDATE SET valid_from=EXCLUDED.valid_from, description=EXCLUDED.description;</v>
      </c>
      <c r="P157" s="10" t="str">
        <v>INSERT INTO PUBLIC.labels_codelist_items (DESCRIPTION, langcode, VALID_FROM, VALID_TO, ITEM_ID) VALUES('Format error in field  5/23 ''Location of goods-Identification of location UN/LOCODE'': The specified value must be max. (incl.) 17 alphanumeric characters', 'EN',TO_TIMESTAMP('2020-01-01 00:00:00', 'YYYY-MM-DD HH24:MI:SS'), null, (SELECT id FROM codelist_items CI WHERE ITEMCODE = 'DK1077' AND CODELIST_ID = (SELECT id FROM codelists WHERE CODELISTKEY = '10249'))) ON CONFLICT (item_id, langcode, valid_to) DO UPDATE SET valid_from=EXCLUDED.valid_from, description=EXCLUDED.description;</v>
      </c>
      <c r="Q15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7" s="10" t="str">
        <v>/*INSERT INTO PUBLIC.labels_codelist_items (DESCRIPTION, langcode, VALID_FROM, VALID_TO, ITEM_ID) VALUES('Formatfejl i data element 5/23 ''Varerplacering - UN/LOCODE'': Den angivne værdi må højst være (inkl.) 17 alfanumeriske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7" s="10" t="str">
        <v>/*INSERT INTO PUBLIC.labels_codelist_items (DESCRIPTION, langcode, VALID_FROM, VALID_TO, ITEM_ID) VALUES('Format error in field  5/23 ''Location of goods-Identification of location UN/LOCODE'': The specified value must be max. (incl.) 17 alphanumeric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8" spans="1:19" ht="409.5" x14ac:dyDescent="0.25">
      <c r="A158" t="str">
        <v>INSERT INTO public.codelist_item (item_code, uieditable, valid_from, valid_to, codelist_id) VALUES('DK1078', false, to_timestamp('2020-01-01 00:00:00', 'YYYY-MM-DD HH24:MI:SS'), null, (SELECT id FROM codelist WHERE CODELIST_KEY = '10080')) ON CONFLICT (codelist_id, item_code) DO UPDATE SET valid_from=EXCLUDED.valid_from, valid_to=EXCLUDED.valid_to;</v>
      </c>
      <c r="C158" t="str">
        <v>INSERT INTO PUBLIC.CODELIST_ITEM_LABEL (DESCRIPTION, VALID_FROM, VALID_TO, ITEM_ID, LANGUAGE_ID) VALUES('Format error in field  5/23 ''Location of goods-Identification of location Customs office'': The specified value must be max. (incl.) 8 alphanumeric characters', TO_TIMESTAMP('2020-01-01 00:00:00', 'YYYY-MM-DD HH24:MI:SS'), null, (SELECT id FROM CODELIST_ITEM CI WHERE ITEM_CODE = 'DK1078' AND CODELIST_ID = (SELECT id FROM codelist WHERE CODELIST_KEY = '10080')), 1);</v>
      </c>
      <c r="D158" t="str">
        <v>INSERT INTO public.codelist_item (item_code, uieditable, valid_from, valid_to, codelist_id) VALUES('DK1078', false, to_timestamp('2020-01-01 00:00:00', 'YYYY-MM-DD HH24:MI:SS'), null, (SELECT id FROM codelist WHERE CODELIST_KEY = '10040')) ON CONFLICT (codelist_id, item_code) DO UPDATE SET valid_from=EXCLUDED.valid_from, valid_to=EXCLUDED.valid_to;</v>
      </c>
      <c r="E158" t="str">
        <v>INSERT INTO PUBLIC.CODELIST_ITEM_LABEL (DESCRIPTION, VALID_FROM, VALID_TO, ITEM_ID, LANGUAGE_ID) VALUES('Formatfejl i data element 5/23 ''Varerplacering - Toldstedskode'': Den angivne værdi må højst være (inkl.) 8 alfanumeriske tegn.', TO_TIMESTAMP('2020-01-01 00:00:00', 'YYYY-MM-DD HH24:MI:SS'), null, (SELECT id FROM CODELIST_ITEM CI WHERE ITEM_CODE = 'DK1078' AND CODELIST_ID = (SELECT id FROM codelist WHERE CODELIST_KEY = '10040')), 3);</v>
      </c>
      <c r="F158" t="str">
        <v>INSERT INTO PUBLIC.CODELIST_ITEM_LABEL (DESCRIPTION, VALID_FROM, VALID_TO, ITEM_ID, LANGUAGE_ID) VALUES('Format error in field  5/23 ''Location of goods-Identification of location Customs office'': The specified value must be max. (incl.) 8 alphanumeric characters', TO_TIMESTAMP('2020-01-01 00:00:00', 'YYYY-MM-DD HH24:MI:SS'), null, (SELECT id FROM CODELIST_ITEM CI WHERE ITEM_CODE = 'DK1078' AND CODELIST_ID = (SELECT id FROM codelist WHERE CODELIST_KEY = '10040')), 1);</v>
      </c>
      <c r="G158"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58" t="str">
        <v>/*INSERT INTO PUBLIC.CODELIST_ITEM_LABEL (DESCRIPTION, VALID_FROM, VALID_TO, ITEM_ID, LANGUAGE_ID) VALUES('Formatfejl i data element 5/23 ''Varerplacering - Toldstedskode'': Den angivne værdi må højst være (inkl.) 8 alfanumeriske tegn.', TO_TIMESTAMP('2020-01-01 00:00:00', 'YYYY-MM-DD HH24:MI:SS'), null, (SELECT id FROM CODELIST_ITEM CI WHERE ITEM_CODE = '' AND CODELIST_ID = (SELECT id FROM codelist WHERE CODELIST_KEY = '10075')), 3);*/</v>
      </c>
      <c r="I158" t="str">
        <v>/*INSERT INTO PUBLIC.CODELIST_ITEM_LABEL (DESCRIPTION, VALID_FROM, VALID_TO, ITEM_ID, LANGUAGE_ID) VALUES('Format error in field  5/23 ''Location of goods-Identification of location Customs office'': The specified value must be max. (incl.) 8 alphanumeric characters', TO_TIMESTAMP('2020-01-01 00:00:00', 'YYYY-MM-DD HH24:MI:SS'), null, (SELECT id FROM CODELIST_ITEM CI WHERE ITEM_CODE = '' AND CODELIST_ID = (SELECT id FROM codelist WHERE CODELIST_KEY = '10075')), 1);*/</v>
      </c>
      <c r="J15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8" t="str">
        <v>/*INSERT INTO PUBLIC.CODELIST_ITEM_LABEL (DESCRIPTION, VALID_FROM, VALID_TO, ITEM_ID, LANGUAGE_ID) VALUES('Formatfejl i data element 5/23 ''Varerplacering - Toldstedskode'': Den angivne værdi må højst være (inkl.) 8 alfanumeriske tegn.', TO_TIMESTAMP('2020-01-01 00:00:00', 'YYYY-MM-DD HH24:MI:SS'), null, (SELECT id FROM CODELIST_ITEM CI WHERE ITEM_CODE = '' AND CODELIST_ID = (SELECT id FROM codelist WHERE CODELIST_KEY = '10040')), 3);*/</v>
      </c>
      <c r="L158" t="str">
        <v>/*INSERT INTO PUBLIC.CODELIST_ITEM_LABEL (DESCRIPTION, VALID_FROM, VALID_TO, ITEM_ID, LANGUAGE_ID) VALUES('Format error in field  5/23 ''Location of goods-Identification of location Customs office'': The specified value must be max. (incl.) 8 alphanumeric characters', TO_TIMESTAMP('2020-01-01 00:00:00', 'YYYY-MM-DD HH24:MI:SS'), null, (SELECT id FROM CODELIST_ITEM CI WHERE ITEM_CODE = '' AND CODELIST_ID = (SELECT id FROM codelist WHERE CODELIST_KEY = '10040')), 1);*/</v>
      </c>
      <c r="N158" s="10" t="str">
        <v>INSERT INTO public.codelist_items (itemcode, valid_from, valid_to, codelist_id, extensions_id) VALUES('DK1078', to_timestamp('2020-01-01 00:00:00', 'YYYY-MM-DD HH24:MI:SS'), null, (SELECT id FROM codelists WHERE CODELISTKEY = '10249'), null) ON CONFLICT (codelist_id, itemcode) DO UPDATE SET valid_from=EXCLUDED.valid_from, valid_to=EXCLUDED.valid_to;</v>
      </c>
      <c r="O158" s="10" t="str">
        <v>INSERT INTO PUBLIC.labels_codelist_items (DESCRIPTION, langcode, VALID_FROM, VALID_TO, ITEM_ID) VALUES('Formatfejl i data element 5/23 ''Varerplacering - Toldstedskode'': Den angivne værdi må højst være (inkl.) 8 alfanumeriske tegn.', 'DA',TO_TIMESTAMP('2020-01-01 00:00:00', 'YYYY-MM-DD HH24:MI:SS'), null, (SELECT id FROM codelist_items CI WHERE ITEMCODE = 'DK1078' AND CODELIST_ID = (SELECT id FROM codelists WHERE CODELISTKEY = '10249'))) ON CONFLICT (item_id, langcode, valid_to) DO UPDATE SET valid_from=EXCLUDED.valid_from, description=EXCLUDED.description;</v>
      </c>
      <c r="P158" s="10" t="str">
        <v>INSERT INTO PUBLIC.labels_codelist_items (DESCRIPTION, langcode, VALID_FROM, VALID_TO, ITEM_ID) VALUES('Format error in field  5/23 ''Location of goods-Identification of location Customs office'': The specified value must be max. (incl.) 8 alphanumeric characters', 'EN',TO_TIMESTAMP('2020-01-01 00:00:00', 'YYYY-MM-DD HH24:MI:SS'), null, (SELECT id FROM codelist_items CI WHERE ITEMCODE = 'DK1078' AND CODELIST_ID = (SELECT id FROM codelists WHERE CODELISTKEY = '10249'))) ON CONFLICT (item_id, langcode, valid_to) DO UPDATE SET valid_from=EXCLUDED.valid_from, description=EXCLUDED.description;</v>
      </c>
      <c r="Q15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8" s="10" t="str">
        <v>/*INSERT INTO PUBLIC.labels_codelist_items (DESCRIPTION, langcode, VALID_FROM, VALID_TO, ITEM_ID) VALUES('Formatfejl i data element 5/23 ''Varerplacering - Toldstedskode'': Den angivne værdi må højst være (inkl.) 8 alfanumeriske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8" s="10" t="str">
        <v>/*INSERT INTO PUBLIC.labels_codelist_items (DESCRIPTION, langcode, VALID_FROM, VALID_TO, ITEM_ID) VALUES('Format error in field  5/23 ''Location of goods-Identification of location Customs office'': The specified value must be max. (incl.) 8 alphanumeric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9" spans="1:19" ht="409.5" x14ac:dyDescent="0.25">
      <c r="A159" t="str">
        <v>INSERT INTO public.codelist_item (item_code, uieditable, valid_from, valid_to, codelist_id) VALUES('DK1079', false, to_timestamp('2020-01-01 00:00:00', 'YYYY-MM-DD HH24:MI:SS'), null, (SELECT id FROM codelist WHERE CODELIST_KEY = '10080')) ON CONFLICT (codelist_id, item_code) DO UPDATE SET valid_from=EXCLUDED.valid_from, valid_to=EXCLUDED.valid_to;</v>
      </c>
      <c r="C159" t="str">
        <v>INSERT INTO PUBLIC.CODELIST_ITEM_LABEL (DESCRIPTION, VALID_FROM, VALID_TO, ITEM_ID, LANGUAGE_ID) VALUES('Format error in field  5/23 Address - Street and number'': The specified value must be max. (incl.) 70 alphanumeric characters', TO_TIMESTAMP('2020-01-01 00:00:00', 'YYYY-MM-DD HH24:MI:SS'), null, (SELECT id FROM CODELIST_ITEM CI WHERE ITEM_CODE = 'DK1079' AND CODELIST_ID = (SELECT id FROM codelist WHERE CODELIST_KEY = '10080')), 1);</v>
      </c>
      <c r="D159" t="str">
        <v>INSERT INTO public.codelist_item (item_code, uieditable, valid_from, valid_to, codelist_id) VALUES('DK1079', false, to_timestamp('2020-01-01 00:00:00', 'YYYY-MM-DD HH24:MI:SS'), null, (SELECT id FROM codelist WHERE CODELIST_KEY = '10040')) ON CONFLICT (codelist_id, item_code) DO UPDATE SET valid_from=EXCLUDED.valid_from, valid_to=EXCLUDED.valid_to;</v>
      </c>
      <c r="E159" t="str">
        <v>INSERT INTO PUBLIC.CODELIST_ITEM_LABEL (DESCRIPTION, VALID_FROM, VALID_TO, ITEM_ID, LANGUAGE_ID) VALUES('Formatfejl i data element 5/23 ''Adresse - Vejnavn og nummer'': Den angivne værdi må højst være (inkl.) 70 alfanumeriske tegn.', TO_TIMESTAMP('2020-01-01 00:00:00', 'YYYY-MM-DD HH24:MI:SS'), null, (SELECT id FROM CODELIST_ITEM CI WHERE ITEM_CODE = 'DK1079' AND CODELIST_ID = (SELECT id FROM codelist WHERE CODELIST_KEY = '10040')), 3);</v>
      </c>
      <c r="F159" t="str">
        <v>INSERT INTO PUBLIC.CODELIST_ITEM_LABEL (DESCRIPTION, VALID_FROM, VALID_TO, ITEM_ID, LANGUAGE_ID) VALUES('Format error in field  5/23 Address - Street and number'': The specified value must be max. (incl.) 70 alphanumeric characters', TO_TIMESTAMP('2020-01-01 00:00:00', 'YYYY-MM-DD HH24:MI:SS'), null, (SELECT id FROM CODELIST_ITEM CI WHERE ITEM_CODE = 'DK1079' AND CODELIST_ID = (SELECT id FROM codelist WHERE CODELIST_KEY = '10040')), 1);</v>
      </c>
      <c r="G159"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59" t="str">
        <v>/*INSERT INTO PUBLIC.CODELIST_ITEM_LABEL (DESCRIPTION, VALID_FROM, VALID_TO, ITEM_ID, LANGUAGE_ID) VALUES('Formatfejl i data element 5/23 ''Adresse - Vejnavn og nummer'': Den angivne værdi må højst være (inkl.) 70 alfanumeriske tegn.', TO_TIMESTAMP('2020-01-01 00:00:00', 'YYYY-MM-DD HH24:MI:SS'), null, (SELECT id FROM CODELIST_ITEM CI WHERE ITEM_CODE = '' AND CODELIST_ID = (SELECT id FROM codelist WHERE CODELIST_KEY = '10075')), 3);*/</v>
      </c>
      <c r="I159" t="str">
        <v>/*INSERT INTO PUBLIC.CODELIST_ITEM_LABEL (DESCRIPTION, VALID_FROM, VALID_TO, ITEM_ID, LANGUAGE_ID) VALUES('Format error in field  5/23 Address - Street and number'': The specified value must be max. (incl.) 70 alphanumeric characters', TO_TIMESTAMP('2020-01-01 00:00:00', 'YYYY-MM-DD HH24:MI:SS'), null, (SELECT id FROM CODELIST_ITEM CI WHERE ITEM_CODE = '' AND CODELIST_ID = (SELECT id FROM codelist WHERE CODELIST_KEY = '10075')), 1);*/</v>
      </c>
      <c r="J15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9" t="str">
        <v>/*INSERT INTO PUBLIC.CODELIST_ITEM_LABEL (DESCRIPTION, VALID_FROM, VALID_TO, ITEM_ID, LANGUAGE_ID) VALUES('Formatfejl i data element 5/23 ''Adresse - Vejnavn og nummer'': Den angivne værdi må højst være (inkl.) 70 alfanumeriske tegn.', TO_TIMESTAMP('2020-01-01 00:00:00', 'YYYY-MM-DD HH24:MI:SS'), null, (SELECT id FROM CODELIST_ITEM CI WHERE ITEM_CODE = '' AND CODELIST_ID = (SELECT id FROM codelist WHERE CODELIST_KEY = '10040')), 3);*/</v>
      </c>
      <c r="L159" t="str">
        <v>/*INSERT INTO PUBLIC.CODELIST_ITEM_LABEL (DESCRIPTION, VALID_FROM, VALID_TO, ITEM_ID, LANGUAGE_ID) VALUES('Format error in field  5/23 Address - Street and number'': The specified value must be max. (incl.) 70 alphanumeric characters', TO_TIMESTAMP('2020-01-01 00:00:00', 'YYYY-MM-DD HH24:MI:SS'), null, (SELECT id FROM CODELIST_ITEM CI WHERE ITEM_CODE = '' AND CODELIST_ID = (SELECT id FROM codelist WHERE CODELIST_KEY = '10040')), 1);*/</v>
      </c>
      <c r="N159" s="10" t="str">
        <v>INSERT INTO public.codelist_items (itemcode, valid_from, valid_to, codelist_id, extensions_id) VALUES('DK1079', to_timestamp('2020-01-01 00:00:00', 'YYYY-MM-DD HH24:MI:SS'), null, (SELECT id FROM codelists WHERE CODELISTKEY = '10249'), null) ON CONFLICT (codelist_id, itemcode) DO UPDATE SET valid_from=EXCLUDED.valid_from, valid_to=EXCLUDED.valid_to;</v>
      </c>
      <c r="O159" s="10" t="str">
        <v>INSERT INTO PUBLIC.labels_codelist_items (DESCRIPTION, langcode, VALID_FROM, VALID_TO, ITEM_ID) VALUES('Formatfejl i data element 5/23 ''Adresse - Vejnavn og nummer'': Den angivne værdi må højst være (inkl.) 70 alfanumeriske tegn.', 'DA',TO_TIMESTAMP('2020-01-01 00:00:00', 'YYYY-MM-DD HH24:MI:SS'), null, (SELECT id FROM codelist_items CI WHERE ITEMCODE = 'DK1079' AND CODELIST_ID = (SELECT id FROM codelists WHERE CODELISTKEY = '10249'))) ON CONFLICT (item_id, langcode, valid_to) DO UPDATE SET valid_from=EXCLUDED.valid_from, description=EXCLUDED.description;</v>
      </c>
      <c r="P159" s="10" t="str">
        <v>INSERT INTO PUBLIC.labels_codelist_items (DESCRIPTION, langcode, VALID_FROM, VALID_TO, ITEM_ID) VALUES('Format error in field  5/23 Address - Street and number'': The specified value must be max. (incl.) 70 alphanumeric characters', 'EN',TO_TIMESTAMP('2020-01-01 00:00:00', 'YYYY-MM-DD HH24:MI:SS'), null, (SELECT id FROM codelist_items CI WHERE ITEMCODE = 'DK1079' AND CODELIST_ID = (SELECT id FROM codelists WHERE CODELISTKEY = '10249'))) ON CONFLICT (item_id, langcode, valid_to) DO UPDATE SET valid_from=EXCLUDED.valid_from, description=EXCLUDED.description;</v>
      </c>
      <c r="Q15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9" s="10" t="str">
        <v>/*INSERT INTO PUBLIC.labels_codelist_items (DESCRIPTION, langcode, VALID_FROM, VALID_TO, ITEM_ID) VALUES('Formatfejl i data element 5/23 ''Adresse - Vejnavn og nummer'': Den angivne værdi må højst være (inkl.) 70 alfanumeriske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9" s="10" t="str">
        <v>/*INSERT INTO PUBLIC.labels_codelist_items (DESCRIPTION, langcode, VALID_FROM, VALID_TO, ITEM_ID) VALUES('Format error in field  5/23 Address - Street and number'': The specified value must be max. (incl.) 70 alphanumeric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0" spans="1:19" ht="409.5" x14ac:dyDescent="0.25">
      <c r="A160" t="str">
        <v>INSERT INTO public.codelist_item (item_code, uieditable, valid_from, valid_to, codelist_id) VALUES('DK1080', false, to_timestamp('2020-01-01 00:00:00', 'YYYY-MM-DD HH24:MI:SS'), null, (SELECT id FROM codelist WHERE CODELIST_KEY = '10080')) ON CONFLICT (codelist_id, item_code) DO UPDATE SET valid_from=EXCLUDED.valid_from, valid_to=EXCLUDED.valid_to;</v>
      </c>
      <c r="C160" t="str">
        <v>INSERT INTO PUBLIC.CODELIST_ITEM_LABEL (DESCRIPTION, VALID_FROM, VALID_TO, ITEM_ID, LANGUAGE_ID) VALUES('Format error in field  5/23 Address - City name'': The specified value must be max. (incl.) 35 alphanumeric characters', TO_TIMESTAMP('2020-01-01 00:00:00', 'YYYY-MM-DD HH24:MI:SS'), null, (SELECT id FROM CODELIST_ITEM CI WHERE ITEM_CODE = 'DK1080' AND CODELIST_ID = (SELECT id FROM codelist WHERE CODELIST_KEY = '10080')), 1);</v>
      </c>
      <c r="D160" t="str">
        <v>INSERT INTO public.codelist_item (item_code, uieditable, valid_from, valid_to, codelist_id) VALUES('DK1080', false, to_timestamp('2020-01-01 00:00:00', 'YYYY-MM-DD HH24:MI:SS'), null, (SELECT id FROM codelist WHERE CODELIST_KEY = '10040')) ON CONFLICT (codelist_id, item_code) DO UPDATE SET valid_from=EXCLUDED.valid_from, valid_to=EXCLUDED.valid_to;</v>
      </c>
      <c r="E160" t="str">
        <v>INSERT INTO PUBLIC.CODELIST_ITEM_LABEL (DESCRIPTION, VALID_FROM, VALID_TO, ITEM_ID, LANGUAGE_ID) VALUES('Formatfejl i data element 5/23 ''Adresse - Bynavn'': Den angivne værdi må højst være (inkl.) 35 alfanumeriske tegn.', TO_TIMESTAMP('2020-01-01 00:00:00', 'YYYY-MM-DD HH24:MI:SS'), null, (SELECT id FROM CODELIST_ITEM CI WHERE ITEM_CODE = 'DK1080' AND CODELIST_ID = (SELECT id FROM codelist WHERE CODELIST_KEY = '10040')), 3);</v>
      </c>
      <c r="F160" t="str">
        <v>INSERT INTO PUBLIC.CODELIST_ITEM_LABEL (DESCRIPTION, VALID_FROM, VALID_TO, ITEM_ID, LANGUAGE_ID) VALUES('Format error in field  5/23 Address - City name'': The specified value must be max. (incl.) 35 alphanumeric characters', TO_TIMESTAMP('2020-01-01 00:00:00', 'YYYY-MM-DD HH24:MI:SS'), null, (SELECT id FROM CODELIST_ITEM CI WHERE ITEM_CODE = 'DK1080' AND CODELIST_ID = (SELECT id FROM codelist WHERE CODELIST_KEY = '10040')), 1);</v>
      </c>
      <c r="G16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60" t="str">
        <v>/*INSERT INTO PUBLIC.CODELIST_ITEM_LABEL (DESCRIPTION, VALID_FROM, VALID_TO, ITEM_ID, LANGUAGE_ID) VALUES('Formatfejl i data element 5/23 ''Adresse - Bynavn'': Den angivne værdi må højst være (inkl.) 35 alfanumeriske tegn.', TO_TIMESTAMP('2020-01-01 00:00:00', 'YYYY-MM-DD HH24:MI:SS'), null, (SELECT id FROM CODELIST_ITEM CI WHERE ITEM_CODE = '' AND CODELIST_ID = (SELECT id FROM codelist WHERE CODELIST_KEY = '10075')), 3);*/</v>
      </c>
      <c r="I160" t="str">
        <v>/*INSERT INTO PUBLIC.CODELIST_ITEM_LABEL (DESCRIPTION, VALID_FROM, VALID_TO, ITEM_ID, LANGUAGE_ID) VALUES('Format error in field  5/23 Address - City name'': The specified value must be max. (incl.) 35 alphanumeric characters', TO_TIMESTAMP('2020-01-01 00:00:00', 'YYYY-MM-DD HH24:MI:SS'), null, (SELECT id FROM CODELIST_ITEM CI WHERE ITEM_CODE = '' AND CODELIST_ID = (SELECT id FROM codelist WHERE CODELIST_KEY = '10075')), 1);*/</v>
      </c>
      <c r="J16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0" t="str">
        <v>/*INSERT INTO PUBLIC.CODELIST_ITEM_LABEL (DESCRIPTION, VALID_FROM, VALID_TO, ITEM_ID, LANGUAGE_ID) VALUES('Formatfejl i data element 5/23 ''Adresse - Bynavn'': Den angivne værdi må højst være (inkl.) 35 alfanumeriske tegn.', TO_TIMESTAMP('2020-01-01 00:00:00', 'YYYY-MM-DD HH24:MI:SS'), null, (SELECT id FROM CODELIST_ITEM CI WHERE ITEM_CODE = '' AND CODELIST_ID = (SELECT id FROM codelist WHERE CODELIST_KEY = '10040')), 3);*/</v>
      </c>
      <c r="L160" t="str">
        <v>/*INSERT INTO PUBLIC.CODELIST_ITEM_LABEL (DESCRIPTION, VALID_FROM, VALID_TO, ITEM_ID, LANGUAGE_ID) VALUES('Format error in field  5/23 Address - City name'': The specified value must be max. (incl.) 35 alphanumeric characters', TO_TIMESTAMP('2020-01-01 00:00:00', 'YYYY-MM-DD HH24:MI:SS'), null, (SELECT id FROM CODELIST_ITEM CI WHERE ITEM_CODE = '' AND CODELIST_ID = (SELECT id FROM codelist WHERE CODELIST_KEY = '10040')), 1);*/</v>
      </c>
      <c r="N160" s="10" t="str">
        <v>INSERT INTO public.codelist_items (itemcode, valid_from, valid_to, codelist_id, extensions_id) VALUES('DK1080', to_timestamp('2020-01-01 00:00:00', 'YYYY-MM-DD HH24:MI:SS'), null, (SELECT id FROM codelists WHERE CODELISTKEY = '10249'), null) ON CONFLICT (codelist_id, itemcode) DO UPDATE SET valid_from=EXCLUDED.valid_from, valid_to=EXCLUDED.valid_to;</v>
      </c>
      <c r="O160" s="10" t="str">
        <v>INSERT INTO PUBLIC.labels_codelist_items (DESCRIPTION, langcode, VALID_FROM, VALID_TO, ITEM_ID) VALUES('Formatfejl i data element 5/23 ''Adresse - Bynavn'': Den angivne værdi må højst være (inkl.) 35 alfanumeriske tegn.', 'DA',TO_TIMESTAMP('2020-01-01 00:00:00', 'YYYY-MM-DD HH24:MI:SS'), null, (SELECT id FROM codelist_items CI WHERE ITEMCODE = 'DK1080' AND CODELIST_ID = (SELECT id FROM codelists WHERE CODELISTKEY = '10249'))) ON CONFLICT (item_id, langcode, valid_to) DO UPDATE SET valid_from=EXCLUDED.valid_from, description=EXCLUDED.description;</v>
      </c>
      <c r="P160" s="10" t="str">
        <v>INSERT INTO PUBLIC.labels_codelist_items (DESCRIPTION, langcode, VALID_FROM, VALID_TO, ITEM_ID) VALUES('Format error in field  5/23 Address - City name'': The specified value must be max. (incl.) 35 alphanumeric characters', 'EN',TO_TIMESTAMP('2020-01-01 00:00:00', 'YYYY-MM-DD HH24:MI:SS'), null, (SELECT id FROM codelist_items CI WHERE ITEMCODE = 'DK1080' AND CODELIST_ID = (SELECT id FROM codelists WHERE CODELISTKEY = '10249'))) ON CONFLICT (item_id, langcode, valid_to) DO UPDATE SET valid_from=EXCLUDED.valid_from, description=EXCLUDED.description;</v>
      </c>
      <c r="Q16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0" s="10" t="str">
        <v>/*INSERT INTO PUBLIC.labels_codelist_items (DESCRIPTION, langcode, VALID_FROM, VALID_TO, ITEM_ID) VALUES('Formatfejl i data element 5/23 ''Adresse - Bynavn'': Den angivne værdi må højst være (inkl.) 35 alfanumeriske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0" s="10" t="str">
        <v>/*INSERT INTO PUBLIC.labels_codelist_items (DESCRIPTION, langcode, VALID_FROM, VALID_TO, ITEM_ID) VALUES('Format error in field  5/23 Address - City name'': The specified value must be max. (incl.) 35 alphanumeric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1" spans="1:19" ht="409.5" x14ac:dyDescent="0.25">
      <c r="A161" t="str">
        <v>INSERT INTO public.codelist_item (item_code, uieditable, valid_from, valid_to, codelist_id) VALUES('DK2154', false, to_timestamp('2020-01-01 00:00:00', 'YYYY-MM-DD HH24:MI:SS'), null, (SELECT id FROM codelist WHERE CODELIST_KEY = '10080')) ON CONFLICT (codelist_id, item_code) DO UPDATE SET valid_from=EXCLUDED.valid_from, valid_to=EXCLUDED.valid_to;</v>
      </c>
      <c r="C161" t="str">
        <v>INSERT INTO PUBLIC.CODELIST_ITEM_LABEL (DESCRIPTION, VALID_FROM, VALID_TO, ITEM_ID, LANGUAGE_ID) VALUES('Field VIII/9 on the invalidation application must be E', TO_TIMESTAMP('2020-01-01 00:00:00', 'YYYY-MM-DD HH24:MI:SS'), null, (SELECT id FROM CODELIST_ITEM CI WHERE ITEM_CODE = 'DK2154' AND CODELIST_ID = (SELECT id FROM codelist WHERE CODELIST_KEY = '10080')), 1);</v>
      </c>
      <c r="D161" t="str">
        <v>INSERT INTO public.codelist_item (item_code, uieditable, valid_from, valid_to, codelist_id) VALUES('DK2154', false, to_timestamp('2020-01-01 00:00:00', 'YYYY-MM-DD HH24:MI:SS'), null, (SELECT id FROM codelist WHERE CODELIST_KEY = '10040')) ON CONFLICT (codelist_id, item_code) DO UPDATE SET valid_from=EXCLUDED.valid_from, valid_to=EXCLUDED.valid_to;</v>
      </c>
      <c r="E161" t="str">
        <v>INSERT INTO PUBLIC.CODELIST_ITEM_LABEL (DESCRIPTION, VALID_FROM, VALID_TO, ITEM_ID, LANGUAGE_ID) VALUES('Felt VIII/9 på invalideringen skal have værdi E', TO_TIMESTAMP('2020-01-01 00:00:00', 'YYYY-MM-DD HH24:MI:SS'), null, (SELECT id FROM CODELIST_ITEM CI WHERE ITEM_CODE = 'DK2154' AND CODELIST_ID = (SELECT id FROM codelist WHERE CODELIST_KEY = '10040')), 3);</v>
      </c>
      <c r="F161" t="str">
        <v>INSERT INTO PUBLIC.CODELIST_ITEM_LABEL (DESCRIPTION, VALID_FROM, VALID_TO, ITEM_ID, LANGUAGE_ID) VALUES('Field VIII/9 on the invalidation application must be E', TO_TIMESTAMP('2020-01-01 00:00:00', 'YYYY-MM-DD HH24:MI:SS'), null, (SELECT id FROM CODELIST_ITEM CI WHERE ITEM_CODE = 'DK2154' AND CODELIST_ID = (SELECT id FROM codelist WHERE CODELIST_KEY = '10040')), 1);</v>
      </c>
      <c r="G16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61" t="str">
        <v>/*INSERT INTO PUBLIC.CODELIST_ITEM_LABEL (DESCRIPTION, VALID_FROM, VALID_TO, ITEM_ID, LANGUAGE_ID) VALUES('Felt VIII/9 på invalideringen skal have værdi E', TO_TIMESTAMP('2020-01-01 00:00:00', 'YYYY-MM-DD HH24:MI:SS'), null, (SELECT id FROM CODELIST_ITEM CI WHERE ITEM_CODE = '' AND CODELIST_ID = (SELECT id FROM codelist WHERE CODELIST_KEY = '')), 3);*/</v>
      </c>
      <c r="I161" t="str">
        <v>/*INSERT INTO PUBLIC.CODELIST_ITEM_LABEL (DESCRIPTION, VALID_FROM, VALID_TO, ITEM_ID, LANGUAGE_ID) VALUES('Field VIII/9 on the invalidation application must be E', TO_TIMESTAMP('2020-01-01 00:00:00', 'YYYY-MM-DD HH24:MI:SS'), null, (SELECT id FROM CODELIST_ITEM CI WHERE ITEM_CODE = '' AND CODELIST_ID = (SELECT id FROM codelist WHERE CODELIST_KEY = '')), 1);*/</v>
      </c>
      <c r="J16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1" t="str">
        <v>/*INSERT INTO PUBLIC.CODELIST_ITEM_LABEL (DESCRIPTION, VALID_FROM, VALID_TO, ITEM_ID, LANGUAGE_ID) VALUES('Felt VIII/9 på invalideringen skal have værdi E', TO_TIMESTAMP('2020-01-01 00:00:00', 'YYYY-MM-DD HH24:MI:SS'), null, (SELECT id FROM CODELIST_ITEM CI WHERE ITEM_CODE = '' AND CODELIST_ID = (SELECT id FROM codelist WHERE CODELIST_KEY = '10040')), 3);*/</v>
      </c>
      <c r="L161" t="str">
        <v>/*INSERT INTO PUBLIC.CODELIST_ITEM_LABEL (DESCRIPTION, VALID_FROM, VALID_TO, ITEM_ID, LANGUAGE_ID) VALUES('Field VIII/9 on the invalidation application must be E', TO_TIMESTAMP('2020-01-01 00:00:00', 'YYYY-MM-DD HH24:MI:SS'), null, (SELECT id FROM CODELIST_ITEM CI WHERE ITEM_CODE = '' AND CODELIST_ID = (SELECT id FROM codelist WHERE CODELIST_KEY = '10040')), 1);*/</v>
      </c>
      <c r="N161" s="10" t="str">
        <v>INSERT INTO public.codelist_items (itemcode, valid_from, valid_to, codelist_id, extensions_id) VALUES('DK2154', to_timestamp('2020-01-01 00:00:00', 'YYYY-MM-DD HH24:MI:SS'), null, (SELECT id FROM codelists WHERE CODELISTKEY = '10249'), null) ON CONFLICT (codelist_id, itemcode) DO UPDATE SET valid_from=EXCLUDED.valid_from, valid_to=EXCLUDED.valid_to;</v>
      </c>
      <c r="O161" s="10" t="str">
        <v>INSERT INTO PUBLIC.labels_codelist_items (DESCRIPTION, langcode, VALID_FROM, VALID_TO, ITEM_ID) VALUES('Felt VIII/9 på invalideringen skal have værdi E', 'DA',TO_TIMESTAMP('2020-01-01 00:00:00', 'YYYY-MM-DD HH24:MI:SS'), null, (SELECT id FROM codelist_items CI WHERE ITEMCODE = 'DK2154' AND CODELIST_ID = (SELECT id FROM codelists WHERE CODELISTKEY = '10249'))) ON CONFLICT (item_id, langcode, valid_to) DO UPDATE SET valid_from=EXCLUDED.valid_from, description=EXCLUDED.description;</v>
      </c>
      <c r="P161" s="10" t="str">
        <v>INSERT INTO PUBLIC.labels_codelist_items (DESCRIPTION, langcode, VALID_FROM, VALID_TO, ITEM_ID) VALUES('Field VIII/9 on the invalidation application must be E', 'EN',TO_TIMESTAMP('2020-01-01 00:00:00', 'YYYY-MM-DD HH24:MI:SS'), null, (SELECT id FROM codelist_items CI WHERE ITEMCODE = 'DK2154' AND CODELIST_ID = (SELECT id FROM codelists WHERE CODELISTKEY = '10249'))) ON CONFLICT (item_id, langcode, valid_to) DO UPDATE SET valid_from=EXCLUDED.valid_from, description=EXCLUDED.description;</v>
      </c>
      <c r="Q16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1" s="10" t="str">
        <v>/*INSERT INTO PUBLIC.labels_codelist_items (DESCRIPTION, langcode, VALID_FROM, VALID_TO, ITEM_ID) VALUES('Felt VIII/9 på invalideringen skal have værdi 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1" s="10" t="str">
        <v>/*INSERT INTO PUBLIC.labels_codelist_items (DESCRIPTION, langcode, VALID_FROM, VALID_TO, ITEM_ID) VALUES('Field VIII/9 on the invalidation application must be 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2" spans="1:19" ht="409.5" x14ac:dyDescent="0.25">
      <c r="A162" t="str">
        <v>INSERT INTO public.codelist_item (item_code, uieditable, valid_from, valid_to, codelist_id) VALUES('DK2153', false, to_timestamp('2020-01-01 00:00:00', 'YYYY-MM-DD HH24:MI:SS'), null, (SELECT id FROM codelist WHERE CODELIST_KEY = '10080')) ON CONFLICT (codelist_id, item_code) DO UPDATE SET valid_from=EXCLUDED.valid_from, valid_to=EXCLUDED.valid_to;</v>
      </c>
      <c r="C162" t="str">
        <v>INSERT INTO PUBLIC.CODELIST_ITEM_LABEL (DESCRIPTION, VALID_FROM, VALID_TO, ITEM_ID, LANGUAGE_ID) VALUES('Field VIII/8 on the invalidation application must be B00', TO_TIMESTAMP('2020-01-01 00:00:00', 'YYYY-MM-DD HH24:MI:SS'), null, (SELECT id FROM CODELIST_ITEM CI WHERE ITEM_CODE = 'DK2153' AND CODELIST_ID = (SELECT id FROM codelist WHERE CODELIST_KEY = '10080')), 1);</v>
      </c>
      <c r="D162" t="str">
        <v>INSERT INTO public.codelist_item (item_code, uieditable, valid_from, valid_to, codelist_id) VALUES('DK2153', false, to_timestamp('2020-01-01 00:00:00', 'YYYY-MM-DD HH24:MI:SS'), null, (SELECT id FROM codelist WHERE CODELIST_KEY = '10040')) ON CONFLICT (codelist_id, item_code) DO UPDATE SET valid_from=EXCLUDED.valid_from, valid_to=EXCLUDED.valid_to;</v>
      </c>
      <c r="E162" t="str">
        <v>INSERT INTO PUBLIC.CODELIST_ITEM_LABEL (DESCRIPTION, VALID_FROM, VALID_TO, ITEM_ID, LANGUAGE_ID) VALUES('Felt VIII/8 på invalideringen skal have værdi B00', TO_TIMESTAMP('2020-01-01 00:00:00', 'YYYY-MM-DD HH24:MI:SS'), null, (SELECT id FROM CODELIST_ITEM CI WHERE ITEM_CODE = 'DK2153' AND CODELIST_ID = (SELECT id FROM codelist WHERE CODELIST_KEY = '10040')), 3);</v>
      </c>
      <c r="F162" t="str">
        <v>INSERT INTO PUBLIC.CODELIST_ITEM_LABEL (DESCRIPTION, VALID_FROM, VALID_TO, ITEM_ID, LANGUAGE_ID) VALUES('Field VIII/8 on the invalidation application must be B00', TO_TIMESTAMP('2020-01-01 00:00:00', 'YYYY-MM-DD HH24:MI:SS'), null, (SELECT id FROM CODELIST_ITEM CI WHERE ITEM_CODE = 'DK2153' AND CODELIST_ID = (SELECT id FROM codelist WHERE CODELIST_KEY = '10040')), 1);</v>
      </c>
      <c r="G16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62" t="str">
        <v>/*INSERT INTO PUBLIC.CODELIST_ITEM_LABEL (DESCRIPTION, VALID_FROM, VALID_TO, ITEM_ID, LANGUAGE_ID) VALUES('Felt VIII/8 på invalideringen skal have værdi B00', TO_TIMESTAMP('2020-01-01 00:00:00', 'YYYY-MM-DD HH24:MI:SS'), null, (SELECT id FROM CODELIST_ITEM CI WHERE ITEM_CODE = '' AND CODELIST_ID = (SELECT id FROM codelist WHERE CODELIST_KEY = '')), 3);*/</v>
      </c>
      <c r="I162" t="str">
        <v>/*INSERT INTO PUBLIC.CODELIST_ITEM_LABEL (DESCRIPTION, VALID_FROM, VALID_TO, ITEM_ID, LANGUAGE_ID) VALUES('Field VIII/8 on the invalidation application must be B00', TO_TIMESTAMP('2020-01-01 00:00:00', 'YYYY-MM-DD HH24:MI:SS'), null, (SELECT id FROM CODELIST_ITEM CI WHERE ITEM_CODE = '' AND CODELIST_ID = (SELECT id FROM codelist WHERE CODELIST_KEY = '')), 1);*/</v>
      </c>
      <c r="J16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2" t="str">
        <v>/*INSERT INTO PUBLIC.CODELIST_ITEM_LABEL (DESCRIPTION, VALID_FROM, VALID_TO, ITEM_ID, LANGUAGE_ID) VALUES('Felt VIII/8 på invalideringen skal have værdi B00', TO_TIMESTAMP('2020-01-01 00:00:00', 'YYYY-MM-DD HH24:MI:SS'), null, (SELECT id FROM CODELIST_ITEM CI WHERE ITEM_CODE = '' AND CODELIST_ID = (SELECT id FROM codelist WHERE CODELIST_KEY = '10040')), 3);*/</v>
      </c>
      <c r="L162" t="str">
        <v>/*INSERT INTO PUBLIC.CODELIST_ITEM_LABEL (DESCRIPTION, VALID_FROM, VALID_TO, ITEM_ID, LANGUAGE_ID) VALUES('Field VIII/8 on the invalidation application must be B00', TO_TIMESTAMP('2020-01-01 00:00:00', 'YYYY-MM-DD HH24:MI:SS'), null, (SELECT id FROM CODELIST_ITEM CI WHERE ITEM_CODE = '' AND CODELIST_ID = (SELECT id FROM codelist WHERE CODELIST_KEY = '10040')), 1);*/</v>
      </c>
      <c r="N162" s="10" t="str">
        <v>INSERT INTO public.codelist_items (itemcode, valid_from, valid_to, codelist_id, extensions_id) VALUES('DK2153', to_timestamp('2020-01-01 00:00:00', 'YYYY-MM-DD HH24:MI:SS'), null, (SELECT id FROM codelists WHERE CODELISTKEY = '10249'), null) ON CONFLICT (codelist_id, itemcode) DO UPDATE SET valid_from=EXCLUDED.valid_from, valid_to=EXCLUDED.valid_to;</v>
      </c>
      <c r="O162" s="10" t="str">
        <v>INSERT INTO PUBLIC.labels_codelist_items (DESCRIPTION, langcode, VALID_FROM, VALID_TO, ITEM_ID) VALUES('Felt VIII/8 på invalideringen skal have værdi B00', 'DA',TO_TIMESTAMP('2020-01-01 00:00:00', 'YYYY-MM-DD HH24:MI:SS'), null, (SELECT id FROM codelist_items CI WHERE ITEMCODE = 'DK2153' AND CODELIST_ID = (SELECT id FROM codelists WHERE CODELISTKEY = '10249'))) ON CONFLICT (item_id, langcode, valid_to) DO UPDATE SET valid_from=EXCLUDED.valid_from, description=EXCLUDED.description;</v>
      </c>
      <c r="P162" s="10" t="str">
        <v>INSERT INTO PUBLIC.labels_codelist_items (DESCRIPTION, langcode, VALID_FROM, VALID_TO, ITEM_ID) VALUES('Field VIII/8 on the invalidation application must be B00', 'EN',TO_TIMESTAMP('2020-01-01 00:00:00', 'YYYY-MM-DD HH24:MI:SS'), null, (SELECT id FROM codelist_items CI WHERE ITEMCODE = 'DK2153' AND CODELIST_ID = (SELECT id FROM codelists WHERE CODELISTKEY = '10249'))) ON CONFLICT (item_id, langcode, valid_to) DO UPDATE SET valid_from=EXCLUDED.valid_from, description=EXCLUDED.description;</v>
      </c>
      <c r="Q16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2" s="10" t="str">
        <v>/*INSERT INTO PUBLIC.labels_codelist_items (DESCRIPTION, langcode, VALID_FROM, VALID_TO, ITEM_ID) VALUES('Felt VIII/8 på invalideringen skal have værdi B00',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2" s="10" t="str">
        <v>/*INSERT INTO PUBLIC.labels_codelist_items (DESCRIPTION, langcode, VALID_FROM, VALID_TO, ITEM_ID) VALUES('Field VIII/8 on the invalidation application must be B00',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3" spans="1:19" ht="409.5" x14ac:dyDescent="0.25">
      <c r="A163" t="str">
        <v>/*INSERT INTO public.codelist_item (item_code, uieditable, valid_from, valid_to, codelist_id) VALUES('DK2163', false, to_timestamp('2020-01-01 00:00:00', 'YYYY-MM-DD HH24:MI:SS'), null, (SELECT id FROM codelist WHERE CODELIST_KEY = '')) ON CONFLICT (codelist_id, item_code) DO UPDATE SET valid_from=EXCLUDED.valid_from, valid_to=EXCLUDED.valid_to;*/</v>
      </c>
      <c r="C163" t="str">
        <v>/*INSERT INTO PUBLIC.CODELIST_ITEM_LABEL (DESCRIPTION, VALID_FROM, VALID_TO, ITEM_ID, LANGUAGE_ID) VALUES('Field VIII/7 on the repayment/remission application must be filled out and Curency must be DKK', TO_TIMESTAMP('2020-01-01 00:00:00', 'YYYY-MM-DD HH24:MI:SS'), null, (SELECT id FROM CODELIST_ITEM CI WHERE ITEM_CODE = 'DK2163' AND CODELIST_ID = (SELECT id FROM codelist WHERE CODELIST_KEY = '')), 1);*/</v>
      </c>
      <c r="D163" t="str">
        <v>/*INSERT INTO public.codelist_item (item_code, uieditable, valid_from, valid_to, codelist_id) VALUES('DK2163', false, to_timestamp('2020-01-01 00:00:00', 'YYYY-MM-DD HH24:MI:SS'), null, (SELECT id FROM codelist WHERE CODELIST_KEY = '10040')) ON CONFLICT (codelist_id, item_code) DO UPDATE SET valid_from=EXCLUDED.valid_from, valid_to=EXCLUDED.valid_to;*/</v>
      </c>
      <c r="E163" t="str">
        <v>/*INSERT INTO PUBLIC.CODELIST_ITEM_LABEL (DESCRIPTION, VALID_FROM, VALID_TO, ITEM_ID, LANGUAGE_ID) VALUES('Felt VIII/7 på ansøgningen om godtgørelse/fritagelse skal være udfyldt og Valuta skal være DKK', TO_TIMESTAMP('2020-01-01 00:00:00', 'YYYY-MM-DD HH24:MI:SS'), null, (SELECT id FROM CODELIST_ITEM CI WHERE ITEM_CODE = 'DK2163' AND CODELIST_ID = (SELECT id FROM codelist WHERE CODELIST_KEY = '10040')), 3);*/</v>
      </c>
      <c r="F163" t="str">
        <v>/*INSERT INTO PUBLIC.CODELIST_ITEM_LABEL (DESCRIPTION, VALID_FROM, VALID_TO, ITEM_ID, LANGUAGE_ID) VALUES('Field VIII/7 on the repayment/remission application must be filled out and Curency must be DKK', TO_TIMESTAMP('2020-01-01 00:00:00', 'YYYY-MM-DD HH24:MI:SS'), null, (SELECT id FROM CODELIST_ITEM CI WHERE ITEM_CODE = 'DK2163' AND CODELIST_ID = (SELECT id FROM codelist WHERE CODELIST_KEY = '10040')), 1);*/</v>
      </c>
      <c r="G16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63" t="str">
        <v>/*INSERT INTO PUBLIC.CODELIST_ITEM_LABEL (DESCRIPTION, VALID_FROM, VALID_TO, ITEM_ID, LANGUAGE_ID) VALUES('Felt VIII/7 på ansøgningen om godtgørelse/fritagelse skal være udfyldt og Valuta skal være DKK', TO_TIMESTAMP('2020-01-01 00:00:00', 'YYYY-MM-DD HH24:MI:SS'), null, (SELECT id FROM CODELIST_ITEM CI WHERE ITEM_CODE = '' AND CODELIST_ID = (SELECT id FROM codelist WHERE CODELIST_KEY = '')), 3);*/</v>
      </c>
      <c r="I163" t="str">
        <v>/*INSERT INTO PUBLIC.CODELIST_ITEM_LABEL (DESCRIPTION, VALID_FROM, VALID_TO, ITEM_ID, LANGUAGE_ID) VALUES('Field VIII/7 on the repayment/remission application must be filled out and Curency must be DKK', TO_TIMESTAMP('2020-01-01 00:00:00', 'YYYY-MM-DD HH24:MI:SS'), null, (SELECT id FROM CODELIST_ITEM CI WHERE ITEM_CODE = '' AND CODELIST_ID = (SELECT id FROM codelist WHERE CODELIST_KEY = '')), 1);*/</v>
      </c>
      <c r="J16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3" t="str">
        <v>/*INSERT INTO PUBLIC.CODELIST_ITEM_LABEL (DESCRIPTION, VALID_FROM, VALID_TO, ITEM_ID, LANGUAGE_ID) VALUES('Felt VIII/7 på ansøgningen om godtgørelse/fritagelse skal være udfyldt og Valuta skal være DKK', TO_TIMESTAMP('2020-01-01 00:00:00', 'YYYY-MM-DD HH24:MI:SS'), null, (SELECT id FROM CODELIST_ITEM CI WHERE ITEM_CODE = '' AND CODELIST_ID = (SELECT id FROM codelist WHERE CODELIST_KEY = '10040')), 3);*/</v>
      </c>
      <c r="L163" t="str">
        <v>/*INSERT INTO PUBLIC.CODELIST_ITEM_LABEL (DESCRIPTION, VALID_FROM, VALID_TO, ITEM_ID, LANGUAGE_ID) VALUES('Field VIII/7 on the repayment/remission application must be filled out and Curency must be DKK', TO_TIMESTAMP('2020-01-01 00:00:00', 'YYYY-MM-DD HH24:MI:SS'), null, (SELECT id FROM CODELIST_ITEM CI WHERE ITEM_CODE = '' AND CODELIST_ID = (SELECT id FROM codelist WHERE CODELIST_KEY = '10040')), 1);*/</v>
      </c>
      <c r="N163" s="10" t="str">
        <v>/*INSERT INTO public.codelist_items (itemcode, valid_from, valid_to, codelist_id, extensions_id) VALUES('DK2163', to_timestamp('2020-01-01 00:00:00', 'YYYY-MM-DD HH24:MI:SS'), null, (SELECT id FROM codelists WHERE CODELISTKEY = '10249'), null) ON CONFLICT (codelist_id, itemcode) DO UPDATE SET valid_from=EXCLUDED.valid_from, valid_to=EXCLUDED.valid_to;*/</v>
      </c>
      <c r="O163" s="10" t="str">
        <v>/*INSERT INTO PUBLIC.labels_codelist_items (DESCRIPTION, langcode, VALID_FROM, VALID_TO, ITEM_ID) VALUES('Felt VIII/7 på ansøgningen om godtgørelse/fritagelse skal være udfyldt og Valuta skal være DKK', 'DA',TO_TIMESTAMP('2020-01-01 00:00:00', 'YYYY-MM-DD HH24:MI:SS'), null, (SELECT id FROM codelist_items CI WHERE ITEMCODE = 'DK2163' AND CODELIST_ID = (SELECT id FROM codelists WHERE CODELISTKEY = '10249'))) ON CONFLICT (item_id, langcode, valid_to) DO UPDATE SET valid_from=EXCLUDED.valid_from, description=EXCLUDED.description;*/</v>
      </c>
      <c r="P163" s="10" t="str">
        <v>/*INSERT INTO PUBLIC.labels_codelist_items (DESCRIPTION, langcode, VALID_FROM, VALID_TO, ITEM_ID) VALUES('Field VIII/7 on the repayment/remission application must be filled out and Curency must be DKK', 'EN',TO_TIMESTAMP('2020-01-01 00:00:00', 'YYYY-MM-DD HH24:MI:SS'), null, (SELECT id FROM codelist_items CI WHERE ITEMCODE = 'DK2163' AND CODELIST_ID = (SELECT id FROM codelists WHERE CODELISTKEY = '10249'))) ON CONFLICT (item_id, langcode, valid_to) DO UPDATE SET valid_from=EXCLUDED.valid_from, description=EXCLUDED.description;*/</v>
      </c>
      <c r="Q16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3" s="10" t="str">
        <v>/*INSERT INTO PUBLIC.labels_codelist_items (DESCRIPTION, langcode, VALID_FROM, VALID_TO, ITEM_ID) VALUES('Felt VIII/7 på ansøgningen om godtgørelse/fritagelse skal være udfyldt og Valuta skal være DKK',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3" s="10" t="str">
        <v>/*INSERT INTO PUBLIC.labels_codelist_items (DESCRIPTION, langcode, VALID_FROM, VALID_TO, ITEM_ID) VALUES('Field VIII/7 on the repayment/remission application must be filled out and Curency must be DKK',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4" spans="1:19" ht="409.5" x14ac:dyDescent="0.25">
      <c r="A164" t="str">
        <v>INSERT INTO public.codelist_item (item_code, uieditable, valid_from, valid_to, codelist_id) VALUES('DK2028', false, to_timestamp('2020-01-01 00:00:00', 'YYYY-MM-DD HH24:MI:SS'), null, (SELECT id FROM codelist WHERE CODELIST_KEY = '10080')) ON CONFLICT (codelist_id, item_code) DO UPDATE SET valid_from=EXCLUDED.valid_from, valid_to=EXCLUDED.valid_to;</v>
      </c>
      <c r="C164" t="str">
        <v>INSERT INTO PUBLIC.CODELIST_ITEM_LABEL (DESCRIPTION, VALID_FROM, VALID_TO, ITEM_ID, LANGUAGE_ID) VALUES('Field VIII/7 must not be greater than the total amount on the declaration.', TO_TIMESTAMP('2020-01-01 00:00:00', 'YYYY-MM-DD HH24:MI:SS'), null, (SELECT id FROM CODELIST_ITEM CI WHERE ITEM_CODE = 'DK2028' AND CODELIST_ID = (SELECT id FROM codelist WHERE CODELIST_KEY = '10080')), 1);</v>
      </c>
      <c r="D164" t="str">
        <v>INSERT INTO public.codelist_item (item_code, uieditable, valid_from, valid_to, codelist_id) VALUES('DK2028', false, to_timestamp('2020-01-01 00:00:00', 'YYYY-MM-DD HH24:MI:SS'), null, (SELECT id FROM codelist WHERE CODELIST_KEY = '10040')) ON CONFLICT (codelist_id, item_code) DO UPDATE SET valid_from=EXCLUDED.valid_from, valid_to=EXCLUDED.valid_to;</v>
      </c>
      <c r="E164" t="str">
        <v>INSERT INTO PUBLIC.CODELIST_ITEM_LABEL (DESCRIPTION, VALID_FROM, VALID_TO, ITEM_ID, LANGUAGE_ID) VALUES('Beløbet angivet i felt VIII/7 må ikke overstige det totale beløb på angivelsen.', TO_TIMESTAMP('2020-01-01 00:00:00', 'YYYY-MM-DD HH24:MI:SS'), null, (SELECT id FROM CODELIST_ITEM CI WHERE ITEM_CODE = 'DK2028' AND CODELIST_ID = (SELECT id FROM codelist WHERE CODELIST_KEY = '10040')), 3);</v>
      </c>
      <c r="F164" t="str">
        <v>INSERT INTO PUBLIC.CODELIST_ITEM_LABEL (DESCRIPTION, VALID_FROM, VALID_TO, ITEM_ID, LANGUAGE_ID) VALUES('Field VIII/7 must not be greater than the total amount on the declaration.', TO_TIMESTAMP('2020-01-01 00:00:00', 'YYYY-MM-DD HH24:MI:SS'), null, (SELECT id FROM CODELIST_ITEM CI WHERE ITEM_CODE = 'DK2028' AND CODELIST_ID = (SELECT id FROM codelist WHERE CODELIST_KEY = '10040')), 1);</v>
      </c>
      <c r="G16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64" t="str">
        <v>/*INSERT INTO PUBLIC.CODELIST_ITEM_LABEL (DESCRIPTION, VALID_FROM, VALID_TO, ITEM_ID, LANGUAGE_ID) VALUES('Beløbet angivet i felt VIII/7 må ikke overstige det totale beløb på angivelsen.', TO_TIMESTAMP('2020-01-01 00:00:00', 'YYYY-MM-DD HH24:MI:SS'), null, (SELECT id FROM CODELIST_ITEM CI WHERE ITEM_CODE = '' AND CODELIST_ID = (SELECT id FROM codelist WHERE CODELIST_KEY = '')), 3);*/</v>
      </c>
      <c r="I164" t="str">
        <v>/*INSERT INTO PUBLIC.CODELIST_ITEM_LABEL (DESCRIPTION, VALID_FROM, VALID_TO, ITEM_ID, LANGUAGE_ID) VALUES('Field VIII/7 must not be greater than the total amount on the declaration.', TO_TIMESTAMP('2020-01-01 00:00:00', 'YYYY-MM-DD HH24:MI:SS'), null, (SELECT id FROM CODELIST_ITEM CI WHERE ITEM_CODE = '' AND CODELIST_ID = (SELECT id FROM codelist WHERE CODELIST_KEY = '')), 1);*/</v>
      </c>
      <c r="J16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4" t="str">
        <v>/*INSERT INTO PUBLIC.CODELIST_ITEM_LABEL (DESCRIPTION, VALID_FROM, VALID_TO, ITEM_ID, LANGUAGE_ID) VALUES('Beløbet angivet i felt VIII/7 må ikke overstige det totale beløb på angivelsen.', TO_TIMESTAMP('2020-01-01 00:00:00', 'YYYY-MM-DD HH24:MI:SS'), null, (SELECT id FROM CODELIST_ITEM CI WHERE ITEM_CODE = '' AND CODELIST_ID = (SELECT id FROM codelist WHERE CODELIST_KEY = '10040')), 3);*/</v>
      </c>
      <c r="L164" t="str">
        <v>/*INSERT INTO PUBLIC.CODELIST_ITEM_LABEL (DESCRIPTION, VALID_FROM, VALID_TO, ITEM_ID, LANGUAGE_ID) VALUES('Field VIII/7 must not be greater than the total amount on the declaration.', TO_TIMESTAMP('2020-01-01 00:00:00', 'YYYY-MM-DD HH24:MI:SS'), null, (SELECT id FROM CODELIST_ITEM CI WHERE ITEM_CODE = '' AND CODELIST_ID = (SELECT id FROM codelist WHERE CODELIST_KEY = '10040')), 1);*/</v>
      </c>
      <c r="N164" s="10" t="str">
        <v>INSERT INTO public.codelist_items (itemcode, valid_from, valid_to, codelist_id, extensions_id) VALUES('DK2028', to_timestamp('2020-01-01 00:00:00', 'YYYY-MM-DD HH24:MI:SS'), null, (SELECT id FROM codelists WHERE CODELISTKEY = '10249'), null) ON CONFLICT (codelist_id, itemcode) DO UPDATE SET valid_from=EXCLUDED.valid_from, valid_to=EXCLUDED.valid_to;</v>
      </c>
      <c r="O164" s="10" t="str">
        <v>INSERT INTO PUBLIC.labels_codelist_items (DESCRIPTION, langcode, VALID_FROM, VALID_TO, ITEM_ID) VALUES('Beløbet angivet i felt VIII/7 må ikke overstige det totale beløb på angivelsen.', 'DA',TO_TIMESTAMP('2020-01-01 00:00:00', 'YYYY-MM-DD HH24:MI:SS'), null, (SELECT id FROM codelist_items CI WHERE ITEMCODE = 'DK2028' AND CODELIST_ID = (SELECT id FROM codelists WHERE CODELISTKEY = '10249'))) ON CONFLICT (item_id, langcode, valid_to) DO UPDATE SET valid_from=EXCLUDED.valid_from, description=EXCLUDED.description;</v>
      </c>
      <c r="P164" s="10" t="str">
        <v>INSERT INTO PUBLIC.labels_codelist_items (DESCRIPTION, langcode, VALID_FROM, VALID_TO, ITEM_ID) VALUES('Field VIII/7 must not be greater than the total amount on the declaration.', 'EN',TO_TIMESTAMP('2020-01-01 00:00:00', 'YYYY-MM-DD HH24:MI:SS'), null, (SELECT id FROM codelist_items CI WHERE ITEMCODE = 'DK2028' AND CODELIST_ID = (SELECT id FROM codelists WHERE CODELISTKEY = '10249'))) ON CONFLICT (item_id, langcode, valid_to) DO UPDATE SET valid_from=EXCLUDED.valid_from, description=EXCLUDED.description;</v>
      </c>
      <c r="Q16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4" s="10" t="str">
        <v>/*INSERT INTO PUBLIC.labels_codelist_items (DESCRIPTION, langcode, VALID_FROM, VALID_TO, ITEM_ID) VALUES('Beløbet angivet i felt VIII/7 må ikke overstige det totale beløb på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4" s="10" t="str">
        <v>/*INSERT INTO PUBLIC.labels_codelist_items (DESCRIPTION, langcode, VALID_FROM, VALID_TO, ITEM_ID) VALUES('Field VIII/7 must not be greater than the total amount on the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5" spans="1:19" ht="409.5" x14ac:dyDescent="0.25">
      <c r="A165" t="str">
        <v>INSERT INTO public.codelist_item (item_code, uieditable, valid_from, valid_to, codelist_id) VALUES('DK2022', false, to_timestamp('2020-01-01 00:00:00', 'YYYY-MM-DD HH24:MI:SS'), null, (SELECT id FROM codelist WHERE CODELIST_KEY = '10080')) ON CONFLICT (codelist_id, item_code) DO UPDATE SET valid_from=EXCLUDED.valid_from, valid_to=EXCLUDED.valid_to;</v>
      </c>
      <c r="C165" t="str">
        <v>INSERT INTO PUBLIC.CODELIST_ITEM_LABEL (DESCRIPTION, VALID_FROM, VALID_TO, ITEM_ID, LANGUAGE_ID) VALUES('Field 1/1 in the application must be REP.', TO_TIMESTAMP('2020-01-01 00:00:00', 'YYYY-MM-DD HH24:MI:SS'), null, (SELECT id FROM CODELIST_ITEM CI WHERE ITEM_CODE = 'DK2022' AND CODELIST_ID = (SELECT id FROM codelist WHERE CODELIST_KEY = '10080')), 1);</v>
      </c>
      <c r="D165" t="str">
        <v>INSERT INTO public.codelist_item (item_code, uieditable, valid_from, valid_to, codelist_id) VALUES('DK2022', false, to_timestamp('2020-01-01 00:00:00', 'YYYY-MM-DD HH24:MI:SS'), null, (SELECT id FROM codelist WHERE CODELIST_KEY = '10040')) ON CONFLICT (codelist_id, item_code) DO UPDATE SET valid_from=EXCLUDED.valid_from, valid_to=EXCLUDED.valid_to;</v>
      </c>
      <c r="E165" t="str">
        <v>INSERT INTO PUBLIC.CODELIST_ITEM_LABEL (DESCRIPTION, VALID_FROM, VALID_TO, ITEM_ID, LANGUAGE_ID) VALUES('Felt 1/1 skal på ansøgningen skal have værdi REP.', TO_TIMESTAMP('2020-01-01 00:00:00', 'YYYY-MM-DD HH24:MI:SS'), null, (SELECT id FROM CODELIST_ITEM CI WHERE ITEM_CODE = 'DK2022' AND CODELIST_ID = (SELECT id FROM codelist WHERE CODELIST_KEY = '10040')), 3);</v>
      </c>
      <c r="F165" t="str">
        <v>INSERT INTO PUBLIC.CODELIST_ITEM_LABEL (DESCRIPTION, VALID_FROM, VALID_TO, ITEM_ID, LANGUAGE_ID) VALUES('Field 1/1 in the application must be REP.', TO_TIMESTAMP('2020-01-01 00:00:00', 'YYYY-MM-DD HH24:MI:SS'), null, (SELECT id FROM CODELIST_ITEM CI WHERE ITEM_CODE = 'DK2022' AND CODELIST_ID = (SELECT id FROM codelist WHERE CODELIST_KEY = '10040')), 1);</v>
      </c>
      <c r="G16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65" t="str">
        <v>/*INSERT INTO PUBLIC.CODELIST_ITEM_LABEL (DESCRIPTION, VALID_FROM, VALID_TO, ITEM_ID, LANGUAGE_ID) VALUES('Felt 1/1 skal på ansøgningen skal have værdi REP.', TO_TIMESTAMP('2020-01-01 00:00:00', 'YYYY-MM-DD HH24:MI:SS'), null, (SELECT id FROM CODELIST_ITEM CI WHERE ITEM_CODE = '' AND CODELIST_ID = (SELECT id FROM codelist WHERE CODELIST_KEY = '')), 3);*/</v>
      </c>
      <c r="I165" t="str">
        <v>/*INSERT INTO PUBLIC.CODELIST_ITEM_LABEL (DESCRIPTION, VALID_FROM, VALID_TO, ITEM_ID, LANGUAGE_ID) VALUES('Field 1/1 in the application must be REP.', TO_TIMESTAMP('2020-01-01 00:00:00', 'YYYY-MM-DD HH24:MI:SS'), null, (SELECT id FROM CODELIST_ITEM CI WHERE ITEM_CODE = '' AND CODELIST_ID = (SELECT id FROM codelist WHERE CODELIST_KEY = '')), 1);*/</v>
      </c>
      <c r="J16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5" t="str">
        <v>/*INSERT INTO PUBLIC.CODELIST_ITEM_LABEL (DESCRIPTION, VALID_FROM, VALID_TO, ITEM_ID, LANGUAGE_ID) VALUES('Felt 1/1 skal på ansøgningen skal have værdi REP.', TO_TIMESTAMP('2020-01-01 00:00:00', 'YYYY-MM-DD HH24:MI:SS'), null, (SELECT id FROM CODELIST_ITEM CI WHERE ITEM_CODE = '' AND CODELIST_ID = (SELECT id FROM codelist WHERE CODELIST_KEY = '10040')), 3);*/</v>
      </c>
      <c r="L165" t="str">
        <v>/*INSERT INTO PUBLIC.CODELIST_ITEM_LABEL (DESCRIPTION, VALID_FROM, VALID_TO, ITEM_ID, LANGUAGE_ID) VALUES('Field 1/1 in the application must be REP.', TO_TIMESTAMP('2020-01-01 00:00:00', 'YYYY-MM-DD HH24:MI:SS'), null, (SELECT id FROM CODELIST_ITEM CI WHERE ITEM_CODE = '' AND CODELIST_ID = (SELECT id FROM codelist WHERE CODELIST_KEY = '10040')), 1);*/</v>
      </c>
      <c r="N165" s="10" t="str">
        <v>INSERT INTO public.codelist_items (itemcode, valid_from, valid_to, codelist_id, extensions_id) VALUES('DK2022', to_timestamp('2020-01-01 00:00:00', 'YYYY-MM-DD HH24:MI:SS'), null, (SELECT id FROM codelists WHERE CODELISTKEY = '10249'), null) ON CONFLICT (codelist_id, itemcode) DO UPDATE SET valid_from=EXCLUDED.valid_from, valid_to=EXCLUDED.valid_to;</v>
      </c>
      <c r="O165" s="10" t="str">
        <v>INSERT INTO PUBLIC.labels_codelist_items (DESCRIPTION, langcode, VALID_FROM, VALID_TO, ITEM_ID) VALUES('Felt 1/1 skal på ansøgningen skal have værdi REP.', 'DA',TO_TIMESTAMP('2020-01-01 00:00:00', 'YYYY-MM-DD HH24:MI:SS'), null, (SELECT id FROM codelist_items CI WHERE ITEMCODE = 'DK2022' AND CODELIST_ID = (SELECT id FROM codelists WHERE CODELISTKEY = '10249'))) ON CONFLICT (item_id, langcode, valid_to) DO UPDATE SET valid_from=EXCLUDED.valid_from, description=EXCLUDED.description;</v>
      </c>
      <c r="P165" s="10" t="str">
        <v>INSERT INTO PUBLIC.labels_codelist_items (DESCRIPTION, langcode, VALID_FROM, VALID_TO, ITEM_ID) VALUES('Field 1/1 in the application must be REP.', 'EN',TO_TIMESTAMP('2020-01-01 00:00:00', 'YYYY-MM-DD HH24:MI:SS'), null, (SELECT id FROM codelist_items CI WHERE ITEMCODE = 'DK2022' AND CODELIST_ID = (SELECT id FROM codelists WHERE CODELISTKEY = '10249'))) ON CONFLICT (item_id, langcode, valid_to) DO UPDATE SET valid_from=EXCLUDED.valid_from, description=EXCLUDED.description;</v>
      </c>
      <c r="Q16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5" s="10" t="str">
        <v>/*INSERT INTO PUBLIC.labels_codelist_items (DESCRIPTION, langcode, VALID_FROM, VALID_TO, ITEM_ID) VALUES('Felt 1/1 skal på ansøgningen skal have værdi REP.',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5" s="10" t="str">
        <v>/*INSERT INTO PUBLIC.labels_codelist_items (DESCRIPTION, langcode, VALID_FROM, VALID_TO, ITEM_ID) VALUES('Field 1/1 in the application must be REP.',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6" spans="1:19" ht="409.5" x14ac:dyDescent="0.25">
      <c r="A166" t="str">
        <v>INSERT INTO public.codelist_item (item_code, uieditable, valid_from, valid_to, codelist_id) VALUES('DK11400', false, to_timestamp('2020-01-01 00:00:00', 'YYYY-MM-DD HH24:MI:SS'), null, (SELECT id FROM codelist WHERE CODELIST_KEY = '10080')) ON CONFLICT (codelist_id, item_code) DO UPDATE SET valid_from=EXCLUDED.valid_from, valid_to=EXCLUDED.valid_to;</v>
      </c>
      <c r="C166" t="str">
        <v>INSERT INTO PUBLIC.CODELIST_ITEM_LABEL (DESCRIPTION, VALID_FROM, VALID_TO, ITEM_ID, LANGUAGE_ID) VALUES('Extenstion code is not valid', TO_TIMESTAMP('2020-01-01 00:00:00', 'YYYY-MM-DD HH24:MI:SS'), null, (SELECT id FROM CODELIST_ITEM CI WHERE ITEM_CODE = 'DK11400' AND CODELIST_ID = (SELECT id FROM codelist WHERE CODELIST_KEY = '10080')), 1);</v>
      </c>
      <c r="D166" t="str">
        <v>INSERT INTO public.codelist_item (item_code, uieditable, valid_from, valid_to, codelist_id) VALUES('DK11400', false, to_timestamp('2020-01-01 00:00:00', 'YYYY-MM-DD HH24:MI:SS'), null, (SELECT id FROM codelist WHERE CODELIST_KEY = '10040')) ON CONFLICT (codelist_id, item_code) DO UPDATE SET valid_from=EXCLUDED.valid_from, valid_to=EXCLUDED.valid_to;</v>
      </c>
      <c r="E166" t="str">
        <v>INSERT INTO PUBLIC.CODELIST_ITEM_LABEL (DESCRIPTION, VALID_FROM, VALID_TO, ITEM_ID, LANGUAGE_ID) VALUES('Udvidelseskoden er ikke gyldig', TO_TIMESTAMP('2020-01-01 00:00:00', 'YYYY-MM-DD HH24:MI:SS'), null, (SELECT id FROM CODELIST_ITEM CI WHERE ITEM_CODE = 'DK11400' AND CODELIST_ID = (SELECT id FROM codelist WHERE CODELIST_KEY = '10040')), 3);</v>
      </c>
      <c r="F166" t="str">
        <v>INSERT INTO PUBLIC.CODELIST_ITEM_LABEL (DESCRIPTION, VALID_FROM, VALID_TO, ITEM_ID, LANGUAGE_ID) VALUES('Extenstion code is not valid', TO_TIMESTAMP('2020-01-01 00:00:00', 'YYYY-MM-DD HH24:MI:SS'), null, (SELECT id FROM CODELIST_ITEM CI WHERE ITEM_CODE = 'DK11400' AND CODELIST_ID = (SELECT id FROM codelist WHERE CODELIST_KEY = '10040')), 1);</v>
      </c>
      <c r="G16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66" t="str">
        <v>/*INSERT INTO PUBLIC.CODELIST_ITEM_LABEL (DESCRIPTION, VALID_FROM, VALID_TO, ITEM_ID, LANGUAGE_ID) VALUES('Udvidelseskoden er ikke gyldig', TO_TIMESTAMP('2020-01-01 00:00:00', 'YYYY-MM-DD HH24:MI:SS'), null, (SELECT id FROM CODELIST_ITEM CI WHERE ITEM_CODE = '' AND CODELIST_ID = (SELECT id FROM codelist WHERE CODELIST_KEY = '')), 3);*/</v>
      </c>
      <c r="I166" t="str">
        <v>/*INSERT INTO PUBLIC.CODELIST_ITEM_LABEL (DESCRIPTION, VALID_FROM, VALID_TO, ITEM_ID, LANGUAGE_ID) VALUES('Extenstion code is not valid', TO_TIMESTAMP('2020-01-01 00:00:00', 'YYYY-MM-DD HH24:MI:SS'), null, (SELECT id FROM CODELIST_ITEM CI WHERE ITEM_CODE = '' AND CODELIST_ID = (SELECT id FROM codelist WHERE CODELIST_KEY = '')), 1);*/</v>
      </c>
      <c r="J16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6" t="str">
        <v>/*INSERT INTO PUBLIC.CODELIST_ITEM_LABEL (DESCRIPTION, VALID_FROM, VALID_TO, ITEM_ID, LANGUAGE_ID) VALUES('Udvidelseskoden er ikke gyldig', TO_TIMESTAMP('2020-01-01 00:00:00', 'YYYY-MM-DD HH24:MI:SS'), null, (SELECT id FROM CODELIST_ITEM CI WHERE ITEM_CODE = '' AND CODELIST_ID = (SELECT id FROM codelist WHERE CODELIST_KEY = '10040')), 3);*/</v>
      </c>
      <c r="L166" t="str">
        <v>/*INSERT INTO PUBLIC.CODELIST_ITEM_LABEL (DESCRIPTION, VALID_FROM, VALID_TO, ITEM_ID, LANGUAGE_ID) VALUES('Extenstion code is not valid', TO_TIMESTAMP('2020-01-01 00:00:00', 'YYYY-MM-DD HH24:MI:SS'), null, (SELECT id FROM CODELIST_ITEM CI WHERE ITEM_CODE = '' AND CODELIST_ID = (SELECT id FROM codelist WHERE CODELIST_KEY = '10040')), 1);*/</v>
      </c>
      <c r="N166" s="10" t="str">
        <v>INSERT INTO public.codelist_items (itemcode, valid_from, valid_to, codelist_id, extensions_id) VALUES('DK11400', to_timestamp('2020-01-01 00:00:00', 'YYYY-MM-DD HH24:MI:SS'), null, (SELECT id FROM codelists WHERE CODELISTKEY = '10249'), null) ON CONFLICT (codelist_id, itemcode) DO UPDATE SET valid_from=EXCLUDED.valid_from, valid_to=EXCLUDED.valid_to;</v>
      </c>
      <c r="O166" s="10" t="str">
        <v>INSERT INTO PUBLIC.labels_codelist_items (DESCRIPTION, langcode, VALID_FROM, VALID_TO, ITEM_ID) VALUES('Udvidelseskoden er ikke gyldig', 'DA',TO_TIMESTAMP('2020-01-01 00:00:00', 'YYYY-MM-DD HH24:MI:SS'), null, (SELECT id FROM codelist_items CI WHERE ITEMCODE = 'DK11400' AND CODELIST_ID = (SELECT id FROM codelists WHERE CODELISTKEY = '10249'))) ON CONFLICT (item_id, langcode, valid_to) DO UPDATE SET valid_from=EXCLUDED.valid_from, description=EXCLUDED.description;</v>
      </c>
      <c r="P166" s="10" t="str">
        <v>INSERT INTO PUBLIC.labels_codelist_items (DESCRIPTION, langcode, VALID_FROM, VALID_TO, ITEM_ID) VALUES('Extenstion code is not valid', 'EN',TO_TIMESTAMP('2020-01-01 00:00:00', 'YYYY-MM-DD HH24:MI:SS'), null, (SELECT id FROM codelist_items CI WHERE ITEMCODE = 'DK11400' AND CODELIST_ID = (SELECT id FROM codelists WHERE CODELISTKEY = '10249'))) ON CONFLICT (item_id, langcode, valid_to) DO UPDATE SET valid_from=EXCLUDED.valid_from, description=EXCLUDED.description;</v>
      </c>
      <c r="Q16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6" s="10" t="str">
        <v>/*INSERT INTO PUBLIC.labels_codelist_items (DESCRIPTION, langcode, VALID_FROM, VALID_TO, ITEM_ID) VALUES('Udvidelseskoden er ikke gyldig',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6" s="10" t="str">
        <v>/*INSERT INTO PUBLIC.labels_codelist_items (DESCRIPTION, langcode, VALID_FROM, VALID_TO, ITEM_ID) VALUES('Extenstion code is not valid',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7" spans="1:19" ht="409.5" x14ac:dyDescent="0.25">
      <c r="A167" t="str">
        <v>INSERT INTO public.codelist_item (item_code, uieditable, valid_from, valid_to, codelist_id) VALUES('DK1100', false, to_timestamp('2020-01-01 00:00:00', 'YYYY-MM-DD HH24:MI:SS'), null, (SELECT id FROM codelist WHERE CODELIST_KEY = '10080')) ON CONFLICT (codelist_id, item_code) DO UPDATE SET valid_from=EXCLUDED.valid_from, valid_to=EXCLUDED.valid_to;</v>
      </c>
      <c r="C167" t="str">
        <v>INSERT INTO PUBLIC.CODELIST_ITEM_LABEL (DESCRIPTION, VALID_FROM, VALID_TO, ITEM_ID, LANGUAGE_ID) VALUES('Error: when requested procedure (11 09 001 000) = 63, then "additional fiscal reference" (13 16 000 000) must be filled in, and Role  (13 16 031 000) must be = FR2', TO_TIMESTAMP('2020-01-01 00:00:00', 'YYYY-MM-DD HH24:MI:SS'), null, (SELECT id FROM CODELIST_ITEM CI WHERE ITEM_CODE = 'DK1100' AND CODELIST_ID = (SELECT id FROM codelist WHERE CODELIST_KEY = '10080')), 1);</v>
      </c>
      <c r="D167" t="str">
        <v>INSERT INTO public.codelist_item (item_code, uieditable, valid_from, valid_to, codelist_id) VALUES('DK1100', false, to_timestamp('2020-01-01 00:00:00', 'YYYY-MM-DD HH24:MI:SS'), null, (SELECT id FROM codelist WHERE CODELIST_KEY = '10040')) ON CONFLICT (codelist_id, item_code) DO UPDATE SET valid_from=EXCLUDED.valid_from, valid_to=EXCLUDED.valid_to;</v>
      </c>
      <c r="E167" t="str">
        <v>INSERT INTO PUBLIC.CODELIST_ITEM_LABEL (DESCRIPTION, VALID_FROM, VALID_TO, ITEM_ID, LANGUAGE_ID) VALUES('Fejl: Når anmodede procedure (11 09 001 000) er 63, skal supplerende skattereference (13 16 000 000) være udfyldt og rolle
(13 16 031 000) skal være FR2.', TO_TIMESTAMP('2020-01-01 00:00:00', 'YYYY-MM-DD HH24:MI:SS'), null, (SELECT id FROM CODELIST_ITEM CI WHERE ITEM_CODE = 'DK1100' AND CODELIST_ID = (SELECT id FROM codelist WHERE CODELIST_KEY = '10040')), 3);</v>
      </c>
      <c r="F167" t="str">
        <v>INSERT INTO PUBLIC.CODELIST_ITEM_LABEL (DESCRIPTION, VALID_FROM, VALID_TO, ITEM_ID, LANGUAGE_ID) VALUES('Error: when requested procedure (11 09 001 000) = 63, then "additional fiscal reference" (13 16 000 000) must be filled in, and Role  (13 16 031 000) must be = FR2', TO_TIMESTAMP('2020-01-01 00:00:00', 'YYYY-MM-DD HH24:MI:SS'), null, (SELECT id FROM CODELIST_ITEM CI WHERE ITEM_CODE = 'DK1100' AND CODELIST_ID = (SELECT id FROM codelist WHERE CODELIST_KEY = '10040')), 1);</v>
      </c>
      <c r="G167" t="str">
        <v>/*INSERT INTO public.codelist_item (item_code, uieditable, valid_from, valid_to, codelist_id) VALUES('', false, to_timestamp('2020-01-01 00:00:00', 'YYYY-MM-DD HH24:MI:SS'), null, (SELECT id FROM codelist WHERE CODELIST_KEY = 'DKW1100')) ON CONFLICT (codelist_id, item_code) DO UPDATE SET valid_from=EXCLUDED.valid_from, valid_to=EXCLUDED.valid_to;*/</v>
      </c>
      <c r="H167" t="str">
        <v>/*INSERT INTO PUBLIC.CODELIST_ITEM_LABEL (DESCRIPTION, VALID_FROM, VALID_TO, ITEM_ID, LANGUAGE_ID) VALUES('Fejl: Når anmodede procedure (11 09 001 000) er 63, skal supplerende skattereference (13 16 000 000) være udfyldt og rolle
(13 16 031 000) skal være FR2.', TO_TIMESTAMP('2020-01-01 00:00:00', 'YYYY-MM-DD HH24:MI:SS'), null, (SELECT id FROM CODELIST_ITEM CI WHERE ITEM_CODE = '' AND CODELIST_ID = (SELECT id FROM codelist WHERE CODELIST_KEY = 'DKW1100')), 3);*/</v>
      </c>
      <c r="I167" t="str">
        <v>/*INSERT INTO PUBLIC.CODELIST_ITEM_LABEL (DESCRIPTION, VALID_FROM, VALID_TO, ITEM_ID, LANGUAGE_ID) VALUES('Error: when requested procedure (11 09 001 000) = 63, then "additional fiscal reference" (13 16 000 000) must be filled in, and Role  (13 16 031 000) must be = FR2', TO_TIMESTAMP('2020-01-01 00:00:00', 'YYYY-MM-DD HH24:MI:SS'), null, (SELECT id FROM CODELIST_ITEM CI WHERE ITEM_CODE = '' AND CODELIST_ID = (SELECT id FROM codelist WHERE CODELIST_KEY = 'DKW1100')), 1);*/</v>
      </c>
      <c r="J16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7" t="str">
        <v>/*INSERT INTO PUBLIC.CODELIST_ITEM_LABEL (DESCRIPTION, VALID_FROM, VALID_TO, ITEM_ID, LANGUAGE_ID) VALUES('Fejl: Når anmodede procedure (11 09 001 000) er 63, skal supplerende skattereference (13 16 000 000) være udfyldt og rolle
(13 16 031 000) skal være FR2.', TO_TIMESTAMP('2020-01-01 00:00:00', 'YYYY-MM-DD HH24:MI:SS'), null, (SELECT id FROM CODELIST_ITEM CI WHERE ITEM_CODE = '' AND CODELIST_ID = (SELECT id FROM codelist WHERE CODELIST_KEY = '10040')), 3);*/</v>
      </c>
      <c r="L167" t="str">
        <v>/*INSERT INTO PUBLIC.CODELIST_ITEM_LABEL (DESCRIPTION, VALID_FROM, VALID_TO, ITEM_ID, LANGUAGE_ID) VALUES('Error: when requested procedure (11 09 001 000) = 63, then "additional fiscal reference" (13 16 000 000) must be filled in, and Role  (13 16 031 000) must be = FR2', TO_TIMESTAMP('2020-01-01 00:00:00', 'YYYY-MM-DD HH24:MI:SS'), null, (SELECT id FROM CODELIST_ITEM CI WHERE ITEM_CODE = '' AND CODELIST_ID = (SELECT id FROM codelist WHERE CODELIST_KEY = '10040')), 1);*/</v>
      </c>
      <c r="N167" s="10" t="str">
        <v>INSERT INTO public.codelist_items (itemcode, valid_from, valid_to, codelist_id, extensions_id) VALUES('DK1100', to_timestamp('2020-01-01 00:00:00', 'YYYY-MM-DD HH24:MI:SS'), null, (SELECT id FROM codelists WHERE CODELISTKEY = '10249'), null) ON CONFLICT (codelist_id, itemcode) DO UPDATE SET valid_from=EXCLUDED.valid_from, valid_to=EXCLUDED.valid_to;</v>
      </c>
      <c r="O167" s="10" t="str">
        <v>INSERT INTO PUBLIC.labels_codelist_items (DESCRIPTION, langcode, VALID_FROM, VALID_TO, ITEM_ID) VALUES('Fejl: Når anmodede procedure (11 09 001 000) er 63, skal supplerende skattereference (13 16 000 000) være udfyldt og rolle
(13 16 031 000) skal være FR2.', 'DA',TO_TIMESTAMP('2020-01-01 00:00:00', 'YYYY-MM-DD HH24:MI:SS'), null, (SELECT id FROM codelist_items CI WHERE ITEMCODE = 'DK1100' AND CODELIST_ID = (SELECT id FROM codelists WHERE CODELISTKEY = '10249'))) ON CONFLICT (item_id, langcode, valid_to) DO UPDATE SET valid_from=EXCLUDED.valid_from, description=EXCLUDED.description;</v>
      </c>
      <c r="P167" s="10" t="str">
        <v>INSERT INTO PUBLIC.labels_codelist_items (DESCRIPTION, langcode, VALID_FROM, VALID_TO, ITEM_ID) VALUES('Error: when requested procedure (11 09 001 000) = 63, then "additional fiscal reference" (13 16 000 000) must be filled in, and Role  (13 16 031 000) must be = FR2', 'EN',TO_TIMESTAMP('2020-01-01 00:00:00', 'YYYY-MM-DD HH24:MI:SS'), null, (SELECT id FROM codelist_items CI WHERE ITEMCODE = 'DK1100' AND CODELIST_ID = (SELECT id FROM codelists WHERE CODELISTKEY = '10249'))) ON CONFLICT (item_id, langcode, valid_to) DO UPDATE SET valid_from=EXCLUDED.valid_from, description=EXCLUDED.description;</v>
      </c>
      <c r="Q16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7" s="10" t="str">
        <v>/*INSERT INTO PUBLIC.labels_codelist_items (DESCRIPTION, langcode, VALID_FROM, VALID_TO, ITEM_ID) VALUES('Fejl: Når anmodede procedure (11 09 001 000) er 63, skal supplerende skattereference (13 16 000 000) være udfyldt og rolle
(13 16 031 000) skal være FR2.',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7" s="10" t="str">
        <v>/*INSERT INTO PUBLIC.labels_codelist_items (DESCRIPTION, langcode, VALID_FROM, VALID_TO, ITEM_ID) VALUES('Error: when requested procedure (11 09 001 000) = 63, then "additional fiscal reference" (13 16 000 000) must be filled in, and Role  (13 16 031 000) must be = FR2',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8" spans="1:19" ht="409.5" x14ac:dyDescent="0.25">
      <c r="A168"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168" t="str">
        <v>/*INSERT INTO PUBLIC.CODELIST_ITEM_LABEL (DESCRIPTION, VALID_FROM, VALID_TO, ITEM_ID, LANGUAGE_ID) VALUES('Error: when requested procedure (11 09 001 000) = 48 or 61, then authorisation (12 12 000 000) must be DKOPO or additional information (12 02 000 000) must be filled in, additional information code 12 02 008 000) must be = 00100', TO_TIMESTAMP('2020-01-01 00:00:00', 'YYYY-MM-DD HH24:MI:SS'), null, (SELECT id FROM CODELIST_ITEM CI WHERE ITEM_CODE = '' AND CODELIST_ID = (SELECT id FROM codelist WHERE CODELIST_KEY = '10080')), 1);*/</v>
      </c>
      <c r="D16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168" t="str">
        <v>/*INSERT INTO PUBLIC.CODELIST_ITEM_LABEL (DESCRIPTION, VALID_FROM, VALID_TO, ITEM_ID, LANGUAGE_ID) VALUES('Fejl: Når anmodede procedure (11 09 001 000) er 48 or 61, skal der henvises til bevilling DKOPO (12 12 000 000) eller anmodes om enkeltstående bevilling i supplerende oplysninger (12 02 008 000) kode = 00100.', TO_TIMESTAMP('2020-01-01 00:00:00', 'YYYY-MM-DD HH24:MI:SS'), null, (SELECT id FROM CODELIST_ITEM CI WHERE ITEM_CODE = '' AND CODELIST_ID = (SELECT id FROM codelist WHERE CODELIST_KEY = '10040')), 3);*/</v>
      </c>
      <c r="F168" t="str">
        <v>/*INSERT INTO PUBLIC.CODELIST_ITEM_LABEL (DESCRIPTION, VALID_FROM, VALID_TO, ITEM_ID, LANGUAGE_ID) VALUES('Error: when requested procedure (11 09 001 000) = 48 or 61, then authorisation (12 12 000 000) must be DKOPO or additional information (12 02 000 000) must be filled in, additional information code 12 02 008 000) must be = 00100', TO_TIMESTAMP('2020-01-01 00:00:00', 'YYYY-MM-DD HH24:MI:SS'), null, (SELECT id FROM CODELIST_ITEM CI WHERE ITEM_CODE = '' AND CODELIST_ID = (SELECT id FROM codelist WHERE CODELIST_KEY = '10040')), 1);*/</v>
      </c>
      <c r="G16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68" t="str">
        <v>/*INSERT INTO PUBLIC.CODELIST_ITEM_LABEL (DESCRIPTION, VALID_FROM, VALID_TO, ITEM_ID, LANGUAGE_ID) VALUES('Fejl: Når anmodede procedure (11 09 001 000) er 48 or 61, skal der henvises til bevilling DKOPO (12 12 000 000) eller anmodes om enkeltstående bevilling i supplerende oplysninger (12 02 008 000) kode = 00100.', TO_TIMESTAMP('2020-01-01 00:00:00', 'YYYY-MM-DD HH24:MI:SS'), null, (SELECT id FROM CODELIST_ITEM CI WHERE ITEM_CODE = '' AND CODELIST_ID = (SELECT id FROM codelist WHERE CODELIST_KEY = '')), 3);*/</v>
      </c>
      <c r="I168" t="str">
        <v>/*INSERT INTO PUBLIC.CODELIST_ITEM_LABEL (DESCRIPTION, VALID_FROM, VALID_TO, ITEM_ID, LANGUAGE_ID) VALUES('Error: when requested procedure (11 09 001 000) = 48 or 61, then authorisation (12 12 000 000) must be DKOPO or additional information (12 02 000 000) must be filled in, additional information code 12 02 008 000) must be = 00100', TO_TIMESTAMP('2020-01-01 00:00:00', 'YYYY-MM-DD HH24:MI:SS'), null, (SELECT id FROM CODELIST_ITEM CI WHERE ITEM_CODE = '' AND CODELIST_ID = (SELECT id FROM codelist WHERE CODELIST_KEY = '')), 1);*/</v>
      </c>
      <c r="J16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8" t="str">
        <v>/*INSERT INTO PUBLIC.CODELIST_ITEM_LABEL (DESCRIPTION, VALID_FROM, VALID_TO, ITEM_ID, LANGUAGE_ID) VALUES('Fejl: Når anmodede procedure (11 09 001 000) er 48 or 61, skal der henvises til bevilling DKOPO (12 12 000 000) eller anmodes om enkeltstående bevilling i supplerende oplysninger (12 02 008 000) kode = 00100.', TO_TIMESTAMP('2020-01-01 00:00:00', 'YYYY-MM-DD HH24:MI:SS'), null, (SELECT id FROM CODELIST_ITEM CI WHERE ITEM_CODE = '' AND CODELIST_ID = (SELECT id FROM codelist WHERE CODELIST_KEY = '10040')), 3);*/</v>
      </c>
      <c r="L168" t="str">
        <v>/*INSERT INTO PUBLIC.CODELIST_ITEM_LABEL (DESCRIPTION, VALID_FROM, VALID_TO, ITEM_ID, LANGUAGE_ID) VALUES('Error: when requested procedure (11 09 001 000) = 48 or 61, then authorisation (12 12 000 000) must be DKOPO or additional information (12 02 000 000) must be filled in, additional information code 12 02 008 000) must be = 00100', TO_TIMESTAMP('2020-01-01 00:00:00', 'YYYY-MM-DD HH24:MI:SS'), null, (SELECT id FROM CODELIST_ITEM CI WHERE ITEM_CODE = '' AND CODELIST_ID = (SELECT id FROM codelist WHERE CODELIST_KEY = '10040')), 1);*/</v>
      </c>
      <c r="N16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168" s="10" t="str">
        <v>/*INSERT INTO PUBLIC.labels_codelist_items (DESCRIPTION, langcode, VALID_FROM, VALID_TO, ITEM_ID) VALUES('Fejl: Når anmodede procedure (11 09 001 000) er 48 or 61, skal der henvises til bevilling DKOPO (12 12 000 000) eller anmodes om enkeltstående bevilling i supplerende oplysninger (12 02 008 000) kode = 00100.',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168" s="10" t="str">
        <v>/*INSERT INTO PUBLIC.labels_codelist_items (DESCRIPTION, langcode, VALID_FROM, VALID_TO, ITEM_ID) VALUES('Error: when requested procedure (11 09 001 000) = 48 or 61, then authorisation (12 12 000 000) must be DKOPO or additional information (12 02 000 000) must be filled in, additional information code 12 02 008 000) must be = 00100',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16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8" s="10" t="str">
        <v>/*INSERT INTO PUBLIC.labels_codelist_items (DESCRIPTION, langcode, VALID_FROM, VALID_TO, ITEM_ID) VALUES('Fejl: Når anmodede procedure (11 09 001 000) er 48 or 61, skal der henvises til bevilling DKOPO (12 12 000 000) eller anmodes om enkeltstående bevilling i supplerende oplysninger (12 02 008 000) kode = 00100.',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8" s="10" t="str">
        <v>/*INSERT INTO PUBLIC.labels_codelist_items (DESCRIPTION, langcode, VALID_FROM, VALID_TO, ITEM_ID) VALUES('Error: when requested procedure (11 09 001 000) = 48 or 61, then authorisation (12 12 000 000) must be DKOPO or additional information (12 02 000 000) must be filled in, additional information code 12 02 008 000) must be = 00100',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9" spans="1:19" ht="409.5" x14ac:dyDescent="0.25">
      <c r="A169"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169" t="str">
        <v>/*INSERT INTO PUBLIC.CODELIST_ITEM_LABEL (DESCRIPTION, VALID_FROM, VALID_TO, ITEM_ID, LANGUAGE_ID) VALUES('Error: when requested procedure (11 09 001 000) = 46, then authorisation (12 12 000 000) must be DKOPO', TO_TIMESTAMP('2020-01-01 00:00:00', 'YYYY-MM-DD HH24:MI:SS'), null, (SELECT id FROM CODELIST_ITEM CI WHERE ITEM_CODE = '' AND CODELIST_ID = (SELECT id FROM codelist WHERE CODELIST_KEY = '10080')), 1);*/</v>
      </c>
      <c r="D16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169" t="str">
        <v>/*INSERT INTO PUBLIC.CODELIST_ITEM_LABEL (DESCRIPTION, VALID_FROM, VALID_TO, ITEM_ID, LANGUAGE_ID) VALUES('Fejl: Når anmodede procedure (11 09 001 000) er 46, skal der henvises til en bevilling DKOPO (12 12 000 000)', TO_TIMESTAMP('2020-01-01 00:00:00', 'YYYY-MM-DD HH24:MI:SS'), null, (SELECT id FROM CODELIST_ITEM CI WHERE ITEM_CODE = '' AND CODELIST_ID = (SELECT id FROM codelist WHERE CODELIST_KEY = '10040')), 3);*/</v>
      </c>
      <c r="F169" t="str">
        <v>/*INSERT INTO PUBLIC.CODELIST_ITEM_LABEL (DESCRIPTION, VALID_FROM, VALID_TO, ITEM_ID, LANGUAGE_ID) VALUES('Error: when requested procedure (11 09 001 000) = 46, then authorisation (12 12 000 000) must be DKOPO', TO_TIMESTAMP('2020-01-01 00:00:00', 'YYYY-MM-DD HH24:MI:SS'), null, (SELECT id FROM CODELIST_ITEM CI WHERE ITEM_CODE = '' AND CODELIST_ID = (SELECT id FROM codelist WHERE CODELIST_KEY = '10040')), 1);*/</v>
      </c>
      <c r="G16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69" t="str">
        <v>/*INSERT INTO PUBLIC.CODELIST_ITEM_LABEL (DESCRIPTION, VALID_FROM, VALID_TO, ITEM_ID, LANGUAGE_ID) VALUES('Fejl: Når anmodede procedure (11 09 001 000) er 46, skal der henvises til en bevilling DKOPO (12 12 000 000)', TO_TIMESTAMP('2020-01-01 00:00:00', 'YYYY-MM-DD HH24:MI:SS'), null, (SELECT id FROM CODELIST_ITEM CI WHERE ITEM_CODE = '' AND CODELIST_ID = (SELECT id FROM codelist WHERE CODELIST_KEY = '')), 3);*/</v>
      </c>
      <c r="I169" t="str">
        <v>/*INSERT INTO PUBLIC.CODELIST_ITEM_LABEL (DESCRIPTION, VALID_FROM, VALID_TO, ITEM_ID, LANGUAGE_ID) VALUES('Error: when requested procedure (11 09 001 000) = 46, then authorisation (12 12 000 000) must be DKOPO', TO_TIMESTAMP('2020-01-01 00:00:00', 'YYYY-MM-DD HH24:MI:SS'), null, (SELECT id FROM CODELIST_ITEM CI WHERE ITEM_CODE = '' AND CODELIST_ID = (SELECT id FROM codelist WHERE CODELIST_KEY = '')), 1);*/</v>
      </c>
      <c r="J16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9" t="str">
        <v>/*INSERT INTO PUBLIC.CODELIST_ITEM_LABEL (DESCRIPTION, VALID_FROM, VALID_TO, ITEM_ID, LANGUAGE_ID) VALUES('Fejl: Når anmodede procedure (11 09 001 000) er 46, skal der henvises til en bevilling DKOPO (12 12 000 000)', TO_TIMESTAMP('2020-01-01 00:00:00', 'YYYY-MM-DD HH24:MI:SS'), null, (SELECT id FROM CODELIST_ITEM CI WHERE ITEM_CODE = '' AND CODELIST_ID = (SELECT id FROM codelist WHERE CODELIST_KEY = '10040')), 3);*/</v>
      </c>
      <c r="L169" t="str">
        <v>/*INSERT INTO PUBLIC.CODELIST_ITEM_LABEL (DESCRIPTION, VALID_FROM, VALID_TO, ITEM_ID, LANGUAGE_ID) VALUES('Error: when requested procedure (11 09 001 000) = 46, then authorisation (12 12 000 000) must be DKOPO', TO_TIMESTAMP('2020-01-01 00:00:00', 'YYYY-MM-DD HH24:MI:SS'), null, (SELECT id FROM CODELIST_ITEM CI WHERE ITEM_CODE = '' AND CODELIST_ID = (SELECT id FROM codelist WHERE CODELIST_KEY = '10040')), 1);*/</v>
      </c>
      <c r="N16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169" s="10" t="str">
        <v>/*INSERT INTO PUBLIC.labels_codelist_items (DESCRIPTION, langcode, VALID_FROM, VALID_TO, ITEM_ID) VALUES('Fejl: Når anmodede procedure (11 09 001 000) er 46, skal der henvises til en bevilling DKOPO (12 12 000 000)',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169" s="10" t="str">
        <v>/*INSERT INTO PUBLIC.labels_codelist_items (DESCRIPTION, langcode, VALID_FROM, VALID_TO, ITEM_ID) VALUES('Error: when requested procedure (11 09 001 000) = 46, then authorisation (12 12 000 000) must be DKOPO',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16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9" s="10" t="str">
        <v>/*INSERT INTO PUBLIC.labels_codelist_items (DESCRIPTION, langcode, VALID_FROM, VALID_TO, ITEM_ID) VALUES('Fejl: Når anmodede procedure (11 09 001 000) er 46, skal der henvises til en bevilling DKOPO (12 12 000 000)',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9" s="10" t="str">
        <v>/*INSERT INTO PUBLIC.labels_codelist_items (DESCRIPTION, langcode, VALID_FROM, VALID_TO, ITEM_ID) VALUES('Error: when requested procedure (11 09 001 000) = 46, then authorisation (12 12 000 000) must be DKOPO',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70" spans="1:19" ht="409.5" x14ac:dyDescent="0.25">
      <c r="A170"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170" t="str">
        <v>/*INSERT INTO PUBLIC.CODELIST_ITEM_LABEL (DESCRIPTION, VALID_FROM, VALID_TO, ITEM_ID, LANGUAGE_ID) VALUES('Error: when requested procedure (11 09 001 000) = 44, then authorisation (12 12 000 000) must be DKEUS or additional information (12 02 000 000) must be filled in, additional information code 12 02 008 000) must be = 00100', TO_TIMESTAMP('2020-01-01 00:00:00', 'YYYY-MM-DD HH24:MI:SS'), null, (SELECT id FROM CODELIST_ITEM CI WHERE ITEM_CODE = '' AND CODELIST_ID = (SELECT id FROM codelist WHERE CODELIST_KEY = '10080')), 1);*/</v>
      </c>
      <c r="D17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170" t="str">
        <v>/*INSERT INTO PUBLIC.CODELIST_ITEM_LABEL (DESCRIPTION, VALID_FROM, VALID_TO, ITEM_ID, LANGUAGE_ID) VALUES('Fejl: Når anmodede procedure (11 09 001 000) er 44, skal der  henvises til bevilling DKEUS (12 12 000 000) eller anmodes om enkeltstående bevilling i supplerende oplysninger (12 02 008 000) kode = 00100.', TO_TIMESTAMP('2020-01-01 00:00:00', 'YYYY-MM-DD HH24:MI:SS'), null, (SELECT id FROM CODELIST_ITEM CI WHERE ITEM_CODE = '' AND CODELIST_ID = (SELECT id FROM codelist WHERE CODELIST_KEY = '10040')), 3);*/</v>
      </c>
      <c r="F170" t="str">
        <v>/*INSERT INTO PUBLIC.CODELIST_ITEM_LABEL (DESCRIPTION, VALID_FROM, VALID_TO, ITEM_ID, LANGUAGE_ID) VALUES('Error: when requested procedure (11 09 001 000) = 44, then authorisation (12 12 000 000) must be DKEUS or additional information (12 02 000 000) must be filled in, additional information code 12 02 008 000) must be = 00100', TO_TIMESTAMP('2020-01-01 00:00:00', 'YYYY-MM-DD HH24:MI:SS'), null, (SELECT id FROM CODELIST_ITEM CI WHERE ITEM_CODE = '' AND CODELIST_ID = (SELECT id FROM codelist WHERE CODELIST_KEY = '10040')), 1);*/</v>
      </c>
      <c r="G17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70" t="str">
        <v>/*INSERT INTO PUBLIC.CODELIST_ITEM_LABEL (DESCRIPTION, VALID_FROM, VALID_TO, ITEM_ID, LANGUAGE_ID) VALUES('Fejl: Når anmodede procedure (11 09 001 000) er 44, skal der  henvises til bevilling DKEUS (12 12 000 000) eller anmodes om enkeltstående bevilling i supplerende oplysninger (12 02 008 000) kode = 00100.', TO_TIMESTAMP('2020-01-01 00:00:00', 'YYYY-MM-DD HH24:MI:SS'), null, (SELECT id FROM CODELIST_ITEM CI WHERE ITEM_CODE = '' AND CODELIST_ID = (SELECT id FROM codelist WHERE CODELIST_KEY = '')), 3);*/</v>
      </c>
      <c r="I170" t="str">
        <v>/*INSERT INTO PUBLIC.CODELIST_ITEM_LABEL (DESCRIPTION, VALID_FROM, VALID_TO, ITEM_ID, LANGUAGE_ID) VALUES('Error: when requested procedure (11 09 001 000) = 44, then authorisation (12 12 000 000) must be DKEUS or additional information (12 02 000 000) must be filled in, additional information code 12 02 008 000) must be = 00100', TO_TIMESTAMP('2020-01-01 00:00:00', 'YYYY-MM-DD HH24:MI:SS'), null, (SELECT id FROM CODELIST_ITEM CI WHERE ITEM_CODE = '' AND CODELIST_ID = (SELECT id FROM codelist WHERE CODELIST_KEY = '')), 1);*/</v>
      </c>
      <c r="J17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70" t="str">
        <v>/*INSERT INTO PUBLIC.CODELIST_ITEM_LABEL (DESCRIPTION, VALID_FROM, VALID_TO, ITEM_ID, LANGUAGE_ID) VALUES('Fejl: Når anmodede procedure (11 09 001 000) er 44, skal der  henvises til bevilling DKEUS (12 12 000 000) eller anmodes om enkeltstående bevilling i supplerende oplysninger (12 02 008 000) kode = 00100.', TO_TIMESTAMP('2020-01-01 00:00:00', 'YYYY-MM-DD HH24:MI:SS'), null, (SELECT id FROM CODELIST_ITEM CI WHERE ITEM_CODE = '' AND CODELIST_ID = (SELECT id FROM codelist WHERE CODELIST_KEY = '10040')), 3);*/</v>
      </c>
      <c r="L170" t="str">
        <v>/*INSERT INTO PUBLIC.CODELIST_ITEM_LABEL (DESCRIPTION, VALID_FROM, VALID_TO, ITEM_ID, LANGUAGE_ID) VALUES('Error: when requested procedure (11 09 001 000) = 44, then authorisation (12 12 000 000) must be DKEUS or additional information (12 02 000 000) must be filled in, additional information code 12 02 008 000) must be = 00100', TO_TIMESTAMP('2020-01-01 00:00:00', 'YYYY-MM-DD HH24:MI:SS'), null, (SELECT id FROM CODELIST_ITEM CI WHERE ITEM_CODE = '' AND CODELIST_ID = (SELECT id FROM codelist WHERE CODELIST_KEY = '10040')), 1);*/</v>
      </c>
      <c r="N17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170" s="10" t="str">
        <v>/*INSERT INTO PUBLIC.labels_codelist_items (DESCRIPTION, langcode, VALID_FROM, VALID_TO, ITEM_ID) VALUES('Fejl: Når anmodede procedure (11 09 001 000) er 44, skal der  henvises til bevilling DKEUS (12 12 000 000) eller anmodes om enkeltstående bevilling i supplerende oplysninger (12 02 008 000) kode = 00100.',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170" s="10" t="str">
        <v>/*INSERT INTO PUBLIC.labels_codelist_items (DESCRIPTION, langcode, VALID_FROM, VALID_TO, ITEM_ID) VALUES('Error: when requested procedure (11 09 001 000) = 44, then authorisation (12 12 000 000) must be DKEUS or additional information (12 02 000 000) must be filled in, additional information code 12 02 008 000) must be = 00100',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17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70" s="10" t="str">
        <v>/*INSERT INTO PUBLIC.labels_codelist_items (DESCRIPTION, langcode, VALID_FROM, VALID_TO, ITEM_ID) VALUES('Fejl: Når anmodede procedure (11 09 001 000) er 44, skal der  henvises til bevilling DKEUS (12 12 000 000) eller anmodes om enkeltstående bevilling i supplerende oplysninger (12 02 008 000) kode = 00100.',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70" s="10" t="str">
        <v>/*INSERT INTO PUBLIC.labels_codelist_items (DESCRIPTION, langcode, VALID_FROM, VALID_TO, ITEM_ID) VALUES('Error: when requested procedure (11 09 001 000) = 44, then authorisation (12 12 000 000) must be DKEUS or additional information (12 02 000 000) must be filled in, additional information code 12 02 008 000) must be = 00100',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71" spans="1:19" ht="409.5" x14ac:dyDescent="0.25">
      <c r="A171" t="str">
        <v>INSERT INTO public.codelist_item (item_code, uieditable, valid_from, valid_to, codelist_id) VALUES('DK1099', false, to_timestamp('2020-01-01 00:00:00', 'YYYY-MM-DD HH24:MI:SS'), null, (SELECT id FROM codelist WHERE CODELIST_KEY = '10080')) ON CONFLICT (codelist_id, item_code) DO UPDATE SET valid_from=EXCLUDED.valid_from, valid_to=EXCLUDED.valid_to;</v>
      </c>
      <c r="C171" t="str">
        <v>INSERT INTO PUBLIC.CODELIST_ITEM_LABEL (DESCRIPTION, VALID_FROM, VALID_TO, ITEM_ID, LANGUAGE_ID) VALUES('Error: when requested procedure (11 09 001 000) = 42, then "Additional fiscal reference" (13 16 000 000) must be filled in and Role (13 16 031 000) must be FR2. ', TO_TIMESTAMP('2020-01-01 00:00:00', 'YYYY-MM-DD HH24:MI:SS'), null, (SELECT id FROM CODELIST_ITEM CI WHERE ITEM_CODE = 'DK1099' AND CODELIST_ID = (SELECT id FROM codelist WHERE CODELIST_KEY = '10080')), 1);</v>
      </c>
      <c r="D171" t="str">
        <v>INSERT INTO public.codelist_item (item_code, uieditable, valid_from, valid_to, codelist_id) VALUES('DK1099', false, to_timestamp('2020-01-01 00:00:00', 'YYYY-MM-DD HH24:MI:SS'), null, (SELECT id FROM codelist WHERE CODELIST_KEY = '10040')) ON CONFLICT (codelist_id, item_code) DO UPDATE SET valid_from=EXCLUDED.valid_from, valid_to=EXCLUDED.valid_to;</v>
      </c>
      <c r="E171" t="str">
        <v>INSERT INTO PUBLIC.CODELIST_ITEM_LABEL (DESCRIPTION, VALID_FROM, VALID_TO, ITEM_ID, LANGUAGE_ID) VALUES('Fejl: Når anmodede procedure (11 09 001 000) er 42, skal supplerende skattereference (13 16 000 000) være udfyldt og rolle
(13 16 031 000) skal være FR2.', TO_TIMESTAMP('2020-01-01 00:00:00', 'YYYY-MM-DD HH24:MI:SS'), null, (SELECT id FROM CODELIST_ITEM CI WHERE ITEM_CODE = 'DK1099' AND CODELIST_ID = (SELECT id FROM codelist WHERE CODELIST_KEY = '10040')), 3);</v>
      </c>
      <c r="F171" t="str">
        <v>INSERT INTO PUBLIC.CODELIST_ITEM_LABEL (DESCRIPTION, VALID_FROM, VALID_TO, ITEM_ID, LANGUAGE_ID) VALUES('Error: when requested procedure (11 09 001 000) = 42, then "Additional fiscal reference" (13 16 000 000) must be filled in and Role (13 16 031 000) must be FR2. ', TO_TIMESTAMP('2020-01-01 00:00:00', 'YYYY-MM-DD HH24:MI:SS'), null, (SELECT id FROM CODELIST_ITEM CI WHERE ITEM_CODE = 'DK1099' AND CODELIST_ID = (SELECT id FROM codelist WHERE CODELIST_KEY = '10040')), 1);</v>
      </c>
      <c r="G171" t="str">
        <v>/*INSERT INTO public.codelist_item (item_code, uieditable, valid_from, valid_to, codelist_id) VALUES('', false, to_timestamp('2020-01-01 00:00:00', 'YYYY-MM-DD HH24:MI:SS'), null, (SELECT id FROM codelist WHERE CODELIST_KEY = 'DKW1099')) ON CONFLICT (codelist_id, item_code) DO UPDATE SET valid_from=EXCLUDED.valid_from, valid_to=EXCLUDED.valid_to;*/</v>
      </c>
      <c r="H171" t="str">
        <v>/*INSERT INTO PUBLIC.CODELIST_ITEM_LABEL (DESCRIPTION, VALID_FROM, VALID_TO, ITEM_ID, LANGUAGE_ID) VALUES('Fejl: Når anmodede procedure (11 09 001 000) er 42, skal supplerende skattereference (13 16 000 000) være udfyldt og rolle
(13 16 031 000) skal være FR2.', TO_TIMESTAMP('2020-01-01 00:00:00', 'YYYY-MM-DD HH24:MI:SS'), null, (SELECT id FROM CODELIST_ITEM CI WHERE ITEM_CODE = '' AND CODELIST_ID = (SELECT id FROM codelist WHERE CODELIST_KEY = 'DKW1099')), 3);*/</v>
      </c>
      <c r="I171" t="str">
        <v>/*INSERT INTO PUBLIC.CODELIST_ITEM_LABEL (DESCRIPTION, VALID_FROM, VALID_TO, ITEM_ID, LANGUAGE_ID) VALUES('Error: when requested procedure (11 09 001 000) = 42, then "Additional fiscal reference" (13 16 000 000) must be filled in and Role (13 16 031 000) must be FR2. ', TO_TIMESTAMP('2020-01-01 00:00:00', 'YYYY-MM-DD HH24:MI:SS'), null, (SELECT id FROM CODELIST_ITEM CI WHERE ITEM_CODE = '' AND CODELIST_ID = (SELECT id FROM codelist WHERE CODELIST_KEY = 'DKW1099')), 1);*/</v>
      </c>
      <c r="J17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71" t="str">
        <v>/*INSERT INTO PUBLIC.CODELIST_ITEM_LABEL (DESCRIPTION, VALID_FROM, VALID_TO, ITEM_ID, LANGUAGE_ID) VALUES('Fejl: Når anmodede procedure (11 09 001 000) er 42, skal supplerende skattereference (13 16 000 000) være udfyldt og rolle
(13 16 031 000) skal være FR2.', TO_TIMESTAMP('2020-01-01 00:00:00', 'YYYY-MM-DD HH24:MI:SS'), null, (SELECT id FROM CODELIST_ITEM CI WHERE ITEM_CODE = '' AND CODELIST_ID = (SELECT id FROM codelist WHERE CODELIST_KEY = '10040')), 3);*/</v>
      </c>
      <c r="L171" t="str">
        <v>/*INSERT INTO PUBLIC.CODELIST_ITEM_LABEL (DESCRIPTION, VALID_FROM, VALID_TO, ITEM_ID, LANGUAGE_ID) VALUES('Error: when requested procedure (11 09 001 000) = 42, then "Additional fiscal reference" (13 16 000 000) must be filled in and Role (13 16 031 000) must be FR2. ', TO_TIMESTAMP('2020-01-01 00:00:00', 'YYYY-MM-DD HH24:MI:SS'), null, (SELECT id FROM CODELIST_ITEM CI WHERE ITEM_CODE = '' AND CODELIST_ID = (SELECT id FROM codelist WHERE CODELIST_KEY = '10040')), 1);*/</v>
      </c>
      <c r="N171" s="10" t="str">
        <v>INSERT INTO public.codelist_items (itemcode, valid_from, valid_to, codelist_id, extensions_id) VALUES('DK1099', to_timestamp('2020-01-01 00:00:00', 'YYYY-MM-DD HH24:MI:SS'), null, (SELECT id FROM codelists WHERE CODELISTKEY = '10249'), null) ON CONFLICT (codelist_id, itemcode) DO UPDATE SET valid_from=EXCLUDED.valid_from, valid_to=EXCLUDED.valid_to;</v>
      </c>
      <c r="O171" s="10" t="str">
        <v>INSERT INTO PUBLIC.labels_codelist_items (DESCRIPTION, langcode, VALID_FROM, VALID_TO, ITEM_ID) VALUES('Fejl: Når anmodede procedure (11 09 001 000) er 42, skal supplerende skattereference (13 16 000 000) være udfyldt og rolle
(13 16 031 000) skal være FR2.', 'DA',TO_TIMESTAMP('2020-01-01 00:00:00', 'YYYY-MM-DD HH24:MI:SS'), null, (SELECT id FROM codelist_items CI WHERE ITEMCODE = 'DK1099' AND CODELIST_ID = (SELECT id FROM codelists WHERE CODELISTKEY = '10249'))) ON CONFLICT (item_id, langcode, valid_to) DO UPDATE SET valid_from=EXCLUDED.valid_from, description=EXCLUDED.description;</v>
      </c>
      <c r="P171" s="10" t="str">
        <v>INSERT INTO PUBLIC.labels_codelist_items (DESCRIPTION, langcode, VALID_FROM, VALID_TO, ITEM_ID) VALUES('Error: when requested procedure (11 09 001 000) = 42, then "Additional fiscal reference" (13 16 000 000) must be filled in and Role (13 16 031 000) must be FR2. ', 'EN',TO_TIMESTAMP('2020-01-01 00:00:00', 'YYYY-MM-DD HH24:MI:SS'), null, (SELECT id FROM codelist_items CI WHERE ITEMCODE = 'DK1099' AND CODELIST_ID = (SELECT id FROM codelists WHERE CODELISTKEY = '10249'))) ON CONFLICT (item_id, langcode, valid_to) DO UPDATE SET valid_from=EXCLUDED.valid_from, description=EXCLUDED.description;</v>
      </c>
      <c r="Q17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71" s="10" t="str">
        <v>/*INSERT INTO PUBLIC.labels_codelist_items (DESCRIPTION, langcode, VALID_FROM, VALID_TO, ITEM_ID) VALUES('Fejl: Når anmodede procedure (11 09 001 000) er 42, skal supplerende skattereference (13 16 000 000) være udfyldt og rolle
(13 16 031 000) skal være FR2.',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71" s="10" t="str">
        <v>/*INSERT INTO PUBLIC.labels_codelist_items (DESCRIPTION, langcode, VALID_FROM, VALID_TO, ITEM_ID) VALUES('Error: when requested procedure (11 09 001 000) = 42, then "Additional fiscal reference" (13 16 000 000) must be filled in and Role (13 16 031 000) must be FR2.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72" spans="1:19" ht="409.5" x14ac:dyDescent="0.25">
      <c r="A172"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172" t="str">
        <v>/*INSERT INTO PUBLIC.CODELIST_ITEM_LABEL (DESCRIPTION, VALID_FROM, VALID_TO, ITEM_ID, LANGUAGE_ID) VALUES('Error: when contact person name for the representative is populated, then contact person Phone number and contact person E-mail address must be filled in.', TO_TIMESTAMP('2020-01-01 00:00:00', 'YYYY-MM-DD HH24:MI:SS'), null, (SELECT id FROM CODELIST_ITEM CI WHERE ITEM_CODE = '' AND CODELIST_ID = (SELECT id FROM codelist WHERE CODELIST_KEY = '10080')), 1);*/</v>
      </c>
      <c r="D17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172" t="str">
        <v>/*INSERT INTO PUBLIC.CODELIST_ITEM_LABEL (DESCRIPTION, VALID_FROM, VALID_TO, ITEM_ID, LANGUAGE_ID) VALUES('Fejl, når datafelt 1306074000 "Navn på kontaktperson for repræsentant" er udfyldt, skal der angives kontaktpersons telefonnummer (felt 1306074075) og E-mail adresse (felt 1306074076).', TO_TIMESTAMP('2020-01-01 00:00:00', 'YYYY-MM-DD HH24:MI:SS'), null, (SELECT id FROM CODELIST_ITEM CI WHERE ITEM_CODE = '' AND CODELIST_ID = (SELECT id FROM codelist WHERE CODELIST_KEY = '10040')), 3);*/</v>
      </c>
      <c r="F172" t="str">
        <v>/*INSERT INTO PUBLIC.CODELIST_ITEM_LABEL (DESCRIPTION, VALID_FROM, VALID_TO, ITEM_ID, LANGUAGE_ID) VALUES('Error: when contact person name for the representative is populated, then contact person Phone number and contact person E-mail address must be filled in.', TO_TIMESTAMP('2020-01-01 00:00:00', 'YYYY-MM-DD HH24:MI:SS'), null, (SELECT id FROM CODELIST_ITEM CI WHERE ITEM_CODE = '' AND CODELIST_ID = (SELECT id FROM codelist WHERE CODELIST_KEY = '10040')), 1);*/</v>
      </c>
      <c r="G172"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72" t="str">
        <v>/*INSERT INTO PUBLIC.CODELIST_ITEM_LABEL (DESCRIPTION, VALID_FROM, VALID_TO, ITEM_ID, LANGUAGE_ID) VALUES('Fejl, når datafelt 1306074000 "Navn på kontaktperson for repræsentant" er udfyldt, skal der angives kontaktpersons telefonnummer (felt 1306074075) og E-mail adresse (felt 1306074076).', TO_TIMESTAMP('2020-01-01 00:00:00', 'YYYY-MM-DD HH24:MI:SS'), null, (SELECT id FROM CODELIST_ITEM CI WHERE ITEM_CODE = '' AND CODELIST_ID = (SELECT id FROM codelist WHERE CODELIST_KEY = '10075')), 3);*/</v>
      </c>
      <c r="I172" t="str">
        <v>/*INSERT INTO PUBLIC.CODELIST_ITEM_LABEL (DESCRIPTION, VALID_FROM, VALID_TO, ITEM_ID, LANGUAGE_ID) VALUES('Error: when contact person name for the representative is populated, then contact person Phone number and contact person E-mail address must be filled in.', TO_TIMESTAMP('2020-01-01 00:00:00', 'YYYY-MM-DD HH24:MI:SS'), null, (SELECT id FROM CODELIST_ITEM CI WHERE ITEM_CODE = '' AND CODELIST_ID = (SELECT id FROM codelist WHERE CODELIST_KEY = '10075')), 1);*/</v>
      </c>
      <c r="J17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72" t="str">
        <v>/*INSERT INTO PUBLIC.CODELIST_ITEM_LABEL (DESCRIPTION, VALID_FROM, VALID_TO, ITEM_ID, LANGUAGE_ID) VALUES('Fejl, når datafelt 1306074000 "Navn på kontaktperson for repræsentant" er udfyldt, skal der angives kontaktpersons telefonnummer (felt 1306074075) og E-mail adresse (felt 1306074076).', TO_TIMESTAMP('2020-01-01 00:00:00', 'YYYY-MM-DD HH24:MI:SS'), null, (SELECT id FROM CODELIST_ITEM CI WHERE ITEM_CODE = '' AND CODELIST_ID = (SELECT id FROM codelist WHERE CODELIST_KEY = '10040')), 3);*/</v>
      </c>
      <c r="L172" t="str">
        <v>/*INSERT INTO PUBLIC.CODELIST_ITEM_LABEL (DESCRIPTION, VALID_FROM, VALID_TO, ITEM_ID, LANGUAGE_ID) VALUES('Error: when contact person name for the representative is populated, then contact person Phone number and contact person E-mail address must be filled in.', TO_TIMESTAMP('2020-01-01 00:00:00', 'YYYY-MM-DD HH24:MI:SS'), null, (SELECT id FROM CODELIST_ITEM CI WHERE ITEM_CODE = '' AND CODELIST_ID = (SELECT id FROM codelist WHERE CODELIST_KEY = '10040')), 1);*/</v>
      </c>
      <c r="N17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172" s="10" t="str">
        <v>/*INSERT INTO PUBLIC.labels_codelist_items (DESCRIPTION, langcode, VALID_FROM, VALID_TO, ITEM_ID) VALUES('Fejl, når datafelt 1306074000 "Navn på kontaktperson for repræsentant" er udfyldt, skal der angives kontaktpersons telefonnummer (felt 1306074075) og E-mail adresse (felt 1306074076).',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172" s="10" t="str">
        <v>/*INSERT INTO PUBLIC.labels_codelist_items (DESCRIPTION, langcode, VALID_FROM, VALID_TO, ITEM_ID) VALUES('Error: when contact person name for the representative is populated, then contact person Phone number and contact person E-mail address must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17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72" s="10" t="str">
        <v>/*INSERT INTO PUBLIC.labels_codelist_items (DESCRIPTION, langcode, VALID_FROM, VALID_TO, ITEM_ID) VALUES('Fejl, når datafelt 1306074000 "Navn på kontaktperson for repræsentant" er udfyldt, skal der angives kontaktpersons telefonnummer (felt 1306074075) og E-mail adresse (felt 1306074076).',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72" s="10" t="str">
        <v>/*INSERT INTO PUBLIC.labels_codelist_items (DESCRIPTION, langcode, VALID_FROM, VALID_TO, ITEM_ID) VALUES('Error: when contact person name for the representative is populated, then contact person Phone number and contact person E-mail address must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73" spans="1:19" ht="409.5" x14ac:dyDescent="0.25">
      <c r="A173"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173" t="str">
        <v>/*INSERT INTO PUBLIC.CODELIST_ITEM_LABEL (DESCRIPTION, VALID_FROM, VALID_TO, ITEM_ID, LANGUAGE_ID) VALUES('Error: when contact person name for the declarant is populated, then contact person Phone number and contact person E-mail address must be filled in.', TO_TIMESTAMP('2020-01-01 00:00:00', 'YYYY-MM-DD HH24:MI:SS'), null, (SELECT id FROM CODELIST_ITEM CI WHERE ITEM_CODE = '' AND CODELIST_ID = (SELECT id FROM codelist WHERE CODELIST_KEY = '10080')), 1);*/</v>
      </c>
      <c r="D17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173" t="str">
        <v>/*INSERT INTO PUBLIC.CODELIST_ITEM_LABEL (DESCRIPTION, VALID_FROM, VALID_TO, ITEM_ID, LANGUAGE_ID) VALUES('Fejl, når datatelt 1305074000 "Navn på kontaktperson for klarerer" er udfyldt, skal der angives kontaktpersons telefonnummer (felt 1305074075) og kontaktpersons E-mail (felt 1305074076).', TO_TIMESTAMP('2020-01-01 00:00:00', 'YYYY-MM-DD HH24:MI:SS'), null, (SELECT id FROM CODELIST_ITEM CI WHERE ITEM_CODE = '' AND CODELIST_ID = (SELECT id FROM codelist WHERE CODELIST_KEY = '10040')), 3);*/</v>
      </c>
      <c r="F173" t="str">
        <v>/*INSERT INTO PUBLIC.CODELIST_ITEM_LABEL (DESCRIPTION, VALID_FROM, VALID_TO, ITEM_ID, LANGUAGE_ID) VALUES('Error: when contact person name for the declarant is populated, then contact person Phone number and contact person E-mail address must be filled in.', TO_TIMESTAMP('2020-01-01 00:00:00', 'YYYY-MM-DD HH24:MI:SS'), null, (SELECT id FROM CODELIST_ITEM CI WHERE ITEM_CODE = '' AND CODELIST_ID = (SELECT id FROM codelist WHERE CODELIST_KEY = '10040')), 1);*/</v>
      </c>
      <c r="G173"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73" t="str">
        <v>/*INSERT INTO PUBLIC.CODELIST_ITEM_LABEL (DESCRIPTION, VALID_FROM, VALID_TO, ITEM_ID, LANGUAGE_ID) VALUES('Fejl, når datatelt 1305074000 "Navn på kontaktperson for klarerer" er udfyldt, skal der angives kontaktpersons telefonnummer (felt 1305074075) og kontaktpersons E-mail (felt 1305074076).', TO_TIMESTAMP('2020-01-01 00:00:00', 'YYYY-MM-DD HH24:MI:SS'), null, (SELECT id FROM CODELIST_ITEM CI WHERE ITEM_CODE = '' AND CODELIST_ID = (SELECT id FROM codelist WHERE CODELIST_KEY = '10075')), 3);*/</v>
      </c>
      <c r="I173" t="str">
        <v>/*INSERT INTO PUBLIC.CODELIST_ITEM_LABEL (DESCRIPTION, VALID_FROM, VALID_TO, ITEM_ID, LANGUAGE_ID) VALUES('Error: when contact person name for the declarant is populated, then contact person Phone number and contact person E-mail address must be filled in.', TO_TIMESTAMP('2020-01-01 00:00:00', 'YYYY-MM-DD HH24:MI:SS'), null, (SELECT id FROM CODELIST_ITEM CI WHERE ITEM_CODE = '' AND CODELIST_ID = (SELECT id FROM codelist WHERE CODELIST_KEY = '10075')), 1);*/</v>
      </c>
      <c r="J17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73" t="str">
        <v>/*INSERT INTO PUBLIC.CODELIST_ITEM_LABEL (DESCRIPTION, VALID_FROM, VALID_TO, ITEM_ID, LANGUAGE_ID) VALUES('Fejl, når datatelt 1305074000 "Navn på kontaktperson for klarerer" er udfyldt, skal der angives kontaktpersons telefonnummer (felt 1305074075) og kontaktpersons E-mail (felt 1305074076).', TO_TIMESTAMP('2020-01-01 00:00:00', 'YYYY-MM-DD HH24:MI:SS'), null, (SELECT id FROM CODELIST_ITEM CI WHERE ITEM_CODE = '' AND CODELIST_ID = (SELECT id FROM codelist WHERE CODELIST_KEY = '10040')), 3);*/</v>
      </c>
      <c r="L173" t="str">
        <v>/*INSERT INTO PUBLIC.CODELIST_ITEM_LABEL (DESCRIPTION, VALID_FROM, VALID_TO, ITEM_ID, LANGUAGE_ID) VALUES('Error: when contact person name for the declarant is populated, then contact person Phone number and contact person E-mail address must be filled in.', TO_TIMESTAMP('2020-01-01 00:00:00', 'YYYY-MM-DD HH24:MI:SS'), null, (SELECT id FROM CODELIST_ITEM CI WHERE ITEM_CODE = '' AND CODELIST_ID = (SELECT id FROM codelist WHERE CODELIST_KEY = '10040')), 1);*/</v>
      </c>
      <c r="N17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173" s="10" t="str">
        <v>/*INSERT INTO PUBLIC.labels_codelist_items (DESCRIPTION, langcode, VALID_FROM, VALID_TO, ITEM_ID) VALUES('Fejl, når datatelt 1305074000 "Navn på kontaktperson for klarerer" er udfyldt, skal der angives kontaktpersons telefonnummer (felt 1305074075) og kontaktpersons E-mail (felt 1305074076).',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173" s="10" t="str">
        <v>/*INSERT INTO PUBLIC.labels_codelist_items (DESCRIPTION, langcode, VALID_FROM, VALID_TO, ITEM_ID) VALUES('Error: when contact person name for the declarant is populated, then contact person Phone number and contact person E-mail address must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17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73" s="10" t="str">
        <v>/*INSERT INTO PUBLIC.labels_codelist_items (DESCRIPTION, langcode, VALID_FROM, VALID_TO, ITEM_ID) VALUES('Fejl, når datatelt 1305074000 "Navn på kontaktperson for klarerer" er udfyldt, skal der angives kontaktpersons telefonnummer (felt 1305074075) og kontaktpersons E-mail (felt 1305074076).',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73" s="10" t="str">
        <v>/*INSERT INTO PUBLIC.labels_codelist_items (DESCRIPTION, langcode, VALID_FROM, VALID_TO, ITEM_ID) VALUES('Error: when contact person name for the declarant is populated, then contact person Phone number and contact person E-mail address must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74" spans="1:19" ht="409.5" x14ac:dyDescent="0.25">
      <c r="A174"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174" t="str">
        <v>/*INSERT INTO PUBLIC.CODELIST_ITEM_LABEL (DESCRIPTION, VALID_FROM, VALID_TO, ITEM_ID, LANGUAGE_ID) VALUES('Error: when "Importer identification number" (13 04 017 000) is an EORI number, then the name and adress must not be filled in.', TO_TIMESTAMP('2020-01-01 00:00:00', 'YYYY-MM-DD HH24:MI:SS'), null, (SELECT id FROM CODELIST_ITEM CI WHERE ITEM_CODE = '' AND CODELIST_ID = (SELECT id FROM codelist WHERE CODELIST_KEY = '10080')), 1);*/</v>
      </c>
      <c r="D17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174" t="str">
        <v>/*INSERT INTO PUBLIC.CODELIST_ITEM_LABEL (DESCRIPTION, VALID_FROM, VALID_TO, ITEM_ID, LANGUAGE_ID) VALUES('Fejl, når "Importørens identifikations nummer" (13 04 017 000) er udfyldt med et EORI nr, må navn og adresse ikke udfyldes for importør (13 04 000 000).', TO_TIMESTAMP('2020-01-01 00:00:00', 'YYYY-MM-DD HH24:MI:SS'), null, (SELECT id FROM CODELIST_ITEM CI WHERE ITEM_CODE = '' AND CODELIST_ID = (SELECT id FROM codelist WHERE CODELIST_KEY = '10040')), 3);*/</v>
      </c>
      <c r="F174" t="str">
        <v>/*INSERT INTO PUBLIC.CODELIST_ITEM_LABEL (DESCRIPTION, VALID_FROM, VALID_TO, ITEM_ID, LANGUAGE_ID) VALUES('Error: when "Importer identification number" (13 04 017 000) is an EORI number, then the name and adress must not be filled in.', TO_TIMESTAMP('2020-01-01 00:00:00', 'YYYY-MM-DD HH24:MI:SS'), null, (SELECT id FROM CODELIST_ITEM CI WHERE ITEM_CODE = '' AND CODELIST_ID = (SELECT id FROM codelist WHERE CODELIST_KEY = '10040')), 1);*/</v>
      </c>
      <c r="G174"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74" t="str">
        <v>/*INSERT INTO PUBLIC.CODELIST_ITEM_LABEL (DESCRIPTION, VALID_FROM, VALID_TO, ITEM_ID, LANGUAGE_ID) VALUES('Fejl, når "Importørens identifikations nummer" (13 04 017 000) er udfyldt med et EORI nr, må navn og adresse ikke udfyldes for importør (13 04 000 000).', TO_TIMESTAMP('2020-01-01 00:00:00', 'YYYY-MM-DD HH24:MI:SS'), null, (SELECT id FROM CODELIST_ITEM CI WHERE ITEM_CODE = '' AND CODELIST_ID = (SELECT id FROM codelist WHERE CODELIST_KEY = '10075')), 3);*/</v>
      </c>
      <c r="I174" t="str">
        <v>/*INSERT INTO PUBLIC.CODELIST_ITEM_LABEL (DESCRIPTION, VALID_FROM, VALID_TO, ITEM_ID, LANGUAGE_ID) VALUES('Error: when "Importer identification number" (13 04 017 000) is an EORI number, then the name and adress must not be filled in.', TO_TIMESTAMP('2020-01-01 00:00:00', 'YYYY-MM-DD HH24:MI:SS'), null, (SELECT id FROM CODELIST_ITEM CI WHERE ITEM_CODE = '' AND CODELIST_ID = (SELECT id FROM codelist WHERE CODELIST_KEY = '10075')), 1);*/</v>
      </c>
      <c r="J17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74" t="str">
        <v>/*INSERT INTO PUBLIC.CODELIST_ITEM_LABEL (DESCRIPTION, VALID_FROM, VALID_TO, ITEM_ID, LANGUAGE_ID) VALUES('Fejl, når "Importørens identifikations nummer" (13 04 017 000) er udfyldt med et EORI nr, må navn og adresse ikke udfyldes for importør (13 04 000 000).', TO_TIMESTAMP('2020-01-01 00:00:00', 'YYYY-MM-DD HH24:MI:SS'), null, (SELECT id FROM CODELIST_ITEM CI WHERE ITEM_CODE = '' AND CODELIST_ID = (SELECT id FROM codelist WHERE CODELIST_KEY = '10040')), 3);*/</v>
      </c>
      <c r="L174" t="str">
        <v>/*INSERT INTO PUBLIC.CODELIST_ITEM_LABEL (DESCRIPTION, VALID_FROM, VALID_TO, ITEM_ID, LANGUAGE_ID) VALUES('Error: when "Importer identification number" (13 04 017 000) is an EORI number, then the name and adress must not be filled in.', TO_TIMESTAMP('2020-01-01 00:00:00', 'YYYY-MM-DD HH24:MI:SS'), null, (SELECT id FROM CODELIST_ITEM CI WHERE ITEM_CODE = '' AND CODELIST_ID = (SELECT id FROM codelist WHERE CODELIST_KEY = '10040')), 1);*/</v>
      </c>
      <c r="N17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174" s="10" t="str">
        <v>/*INSERT INTO PUBLIC.labels_codelist_items (DESCRIPTION, langcode, VALID_FROM, VALID_TO, ITEM_ID) VALUES('Fejl, når "Importørens identifikations nummer" (13 04 017 000) er udfyldt med et EORI nr, må navn og adresse ikke udfyldes for importør (13 04 000 000).',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174" s="10" t="str">
        <v>/*INSERT INTO PUBLIC.labels_codelist_items (DESCRIPTION, langcode, VALID_FROM, VALID_TO, ITEM_ID) VALUES('Error: when "Importer identification number" (13 04 017 000) is an EORI number, then the name and adress must not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17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74" s="10" t="str">
        <v>/*INSERT INTO PUBLIC.labels_codelist_items (DESCRIPTION, langcode, VALID_FROM, VALID_TO, ITEM_ID) VALUES('Fejl, når "Importørens identifikations nummer" (13 04 017 000) er udfyldt med et EORI nr, må navn og adresse ikke udfyldes for importør (13 04 000 000).',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74" s="10" t="str">
        <v>/*INSERT INTO PUBLIC.labels_codelist_items (DESCRIPTION, langcode, VALID_FROM, VALID_TO, ITEM_ID) VALUES('Error: when "Importer identification number" (13 04 017 000) is an EORI number, then the name and adress must not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75" spans="1:19" ht="409.5" x14ac:dyDescent="0.25">
      <c r="A175"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175" t="str">
        <v>/*INSERT INTO PUBLIC.CODELIST_ITEM_LABEL (DESCRIPTION, VALID_FROM, VALID_TO, ITEM_ID, LANGUAGE_ID) VALUES('Error: when "Additional declaration type" (11 02 000 000)is A, then "location of goods" (16 15 000 000) must be filled in.', TO_TIMESTAMP('2020-01-01 00:00:00', 'YYYY-MM-DD HH24:MI:SS'), null, (SELECT id FROM CODELIST_ITEM CI WHERE ITEM_CODE = '' AND CODELIST_ID = (SELECT id FROM codelist WHERE CODELIST_KEY = '10080')), 1);*/</v>
      </c>
      <c r="D17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175" t="str">
        <v>/*INSERT INTO PUBLIC.CODELIST_ITEM_LABEL (DESCRIPTION, VALID_FROM, VALID_TO, ITEM_ID, LANGUAGE_ID) VALUES('Fejl: Når ''supplerende angivelsestype'' (11 02 000 000), er A, skal  ''lokalisering af varerne''  (16 15 000 000)være udfyldt.', TO_TIMESTAMP('2020-01-01 00:00:00', 'YYYY-MM-DD HH24:MI:SS'), null, (SELECT id FROM CODELIST_ITEM CI WHERE ITEM_CODE = '' AND CODELIST_ID = (SELECT id FROM codelist WHERE CODELIST_KEY = '10040')), 3);*/</v>
      </c>
      <c r="F175" t="str">
        <v>/*INSERT INTO PUBLIC.CODELIST_ITEM_LABEL (DESCRIPTION, VALID_FROM, VALID_TO, ITEM_ID, LANGUAGE_ID) VALUES('Error: when "Additional declaration type" (11 02 000 000)is A, then "location of goods" (16 15 000 000) must be filled in.', TO_TIMESTAMP('2020-01-01 00:00:00', 'YYYY-MM-DD HH24:MI:SS'), null, (SELECT id FROM CODELIST_ITEM CI WHERE ITEM_CODE = '' AND CODELIST_ID = (SELECT id FROM codelist WHERE CODELIST_KEY = '10040')), 1);*/</v>
      </c>
      <c r="G17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75" t="str">
        <v>/*INSERT INTO PUBLIC.CODELIST_ITEM_LABEL (DESCRIPTION, VALID_FROM, VALID_TO, ITEM_ID, LANGUAGE_ID) VALUES('Fejl: Når ''supplerende angivelsestype'' (11 02 000 000), er A, skal  ''lokalisering af varerne''  (16 15 000 000)være udfyldt.', TO_TIMESTAMP('2020-01-01 00:00:00', 'YYYY-MM-DD HH24:MI:SS'), null, (SELECT id FROM CODELIST_ITEM CI WHERE ITEM_CODE = '' AND CODELIST_ID = (SELECT id FROM codelist WHERE CODELIST_KEY = '10075')), 3);*/</v>
      </c>
      <c r="I175" t="str">
        <v>/*INSERT INTO PUBLIC.CODELIST_ITEM_LABEL (DESCRIPTION, VALID_FROM, VALID_TO, ITEM_ID, LANGUAGE_ID) VALUES('Error: when "Additional declaration type" (11 02 000 000)is A, then "location of goods" (16 15 000 000) must be filled in.', TO_TIMESTAMP('2020-01-01 00:00:00', 'YYYY-MM-DD HH24:MI:SS'), null, (SELECT id FROM CODELIST_ITEM CI WHERE ITEM_CODE = '' AND CODELIST_ID = (SELECT id FROM codelist WHERE CODELIST_KEY = '10075')), 1);*/</v>
      </c>
      <c r="J17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75" t="str">
        <v>/*INSERT INTO PUBLIC.CODELIST_ITEM_LABEL (DESCRIPTION, VALID_FROM, VALID_TO, ITEM_ID, LANGUAGE_ID) VALUES('Fejl: Når ''supplerende angivelsestype'' (11 02 000 000), er A, skal  ''lokalisering af varerne''  (16 15 000 000)være udfyldt.', TO_TIMESTAMP('2020-01-01 00:00:00', 'YYYY-MM-DD HH24:MI:SS'), null, (SELECT id FROM CODELIST_ITEM CI WHERE ITEM_CODE = '' AND CODELIST_ID = (SELECT id FROM codelist WHERE CODELIST_KEY = '10040')), 3);*/</v>
      </c>
      <c r="L175" t="str">
        <v>/*INSERT INTO PUBLIC.CODELIST_ITEM_LABEL (DESCRIPTION, VALID_FROM, VALID_TO, ITEM_ID, LANGUAGE_ID) VALUES('Error: when "Additional declaration type" (11 02 000 000)is A, then "location of goods" (16 15 000 000) must be filled in.', TO_TIMESTAMP('2020-01-01 00:00:00', 'YYYY-MM-DD HH24:MI:SS'), null, (SELECT id FROM CODELIST_ITEM CI WHERE ITEM_CODE = '' AND CODELIST_ID = (SELECT id FROM codelist WHERE CODELIST_KEY = '10040')), 1);*/</v>
      </c>
      <c r="N17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175" s="10" t="str">
        <v>/*INSERT INTO PUBLIC.labels_codelist_items (DESCRIPTION, langcode, VALID_FROM, VALID_TO, ITEM_ID) VALUES('Fejl: Når ''supplerende angivelsestype'' (11 02 000 000), er A, skal  ''lokalisering af varerne''  (16 15 000 000)være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175" s="10" t="str">
        <v>/*INSERT INTO PUBLIC.labels_codelist_items (DESCRIPTION, langcode, VALID_FROM, VALID_TO, ITEM_ID) VALUES('Error: when "Additional declaration type" (11 02 000 000)is A, then "location of goods" (16 15 000 000) must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17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75" s="10" t="str">
        <v>/*INSERT INTO PUBLIC.labels_codelist_items (DESCRIPTION, langcode, VALID_FROM, VALID_TO, ITEM_ID) VALUES('Fejl: Når ''supplerende angivelsestype'' (11 02 000 000), er A, skal  ''lokalisering af varerne''  (16 15 000 000)være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75" s="10" t="str">
        <v>/*INSERT INTO PUBLIC.labels_codelist_items (DESCRIPTION, langcode, VALID_FROM, VALID_TO, ITEM_ID) VALUES('Error: when "Additional declaration type" (11 02 000 000)is A, then "location of goods" (16 15 000 000) must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76" spans="1:19" ht="409.5" x14ac:dyDescent="0.25">
      <c r="A176"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176" t="str">
        <v>/*INSERT INTO PUBLIC.CODELIST_ITEM_LABEL (DESCRIPTION, VALID_FROM, VALID_TO, ITEM_ID, LANGUAGE_ID) VALUES('Error: when  "declarant identification number"(13 05 017 000)= EORI, then the name and adress must not be filled in. ', TO_TIMESTAMP('2020-01-01 00:00:00', 'YYYY-MM-DD HH24:MI:SS'), null, (SELECT id FROM CODELIST_ITEM CI WHERE ITEM_CODE = '' AND CODELIST_ID = (SELECT id FROM codelist WHERE CODELIST_KEY = '10080')), 1);*/</v>
      </c>
      <c r="D17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176" t="str">
        <v>/*INSERT INTO PUBLIC.CODELIST_ITEM_LABEL (DESCRIPTION, VALID_FROM, VALID_TO, ITEM_ID, LANGUAGE_ID) VALUES('Fejl, når "klarerer identifikations nummer" (13 05 017 000) er udfyldt, må navn og adresse ikke udfyldes for klarerer (3/17).', TO_TIMESTAMP('2020-01-01 00:00:00', 'YYYY-MM-DD HH24:MI:SS'), null, (SELECT id FROM CODELIST_ITEM CI WHERE ITEM_CODE = '' AND CODELIST_ID = (SELECT id FROM codelist WHERE CODELIST_KEY = '10040')), 3);*/</v>
      </c>
      <c r="F176" t="str">
        <v>/*INSERT INTO PUBLIC.CODELIST_ITEM_LABEL (DESCRIPTION, VALID_FROM, VALID_TO, ITEM_ID, LANGUAGE_ID) VALUES('Error: when  "declarant identification number"(13 05 017 000)= EORI, then the name and adress must not be filled in. ', TO_TIMESTAMP('2020-01-01 00:00:00', 'YYYY-MM-DD HH24:MI:SS'), null, (SELECT id FROM CODELIST_ITEM CI WHERE ITEM_CODE = '' AND CODELIST_ID = (SELECT id FROM codelist WHERE CODELIST_KEY = '10040')), 1);*/</v>
      </c>
      <c r="G176"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76" t="str">
        <v>/*INSERT INTO PUBLIC.CODELIST_ITEM_LABEL (DESCRIPTION, VALID_FROM, VALID_TO, ITEM_ID, LANGUAGE_ID) VALUES('Fejl, når "klarerer identifikations nummer" (13 05 017 000) er udfyldt, må navn og adresse ikke udfyldes for klarerer (3/17).', TO_TIMESTAMP('2020-01-01 00:00:00', 'YYYY-MM-DD HH24:MI:SS'), null, (SELECT id FROM CODELIST_ITEM CI WHERE ITEM_CODE = '' AND CODELIST_ID = (SELECT id FROM codelist WHERE CODELIST_KEY = '10075')), 3);*/</v>
      </c>
      <c r="I176" t="str">
        <v>/*INSERT INTO PUBLIC.CODELIST_ITEM_LABEL (DESCRIPTION, VALID_FROM, VALID_TO, ITEM_ID, LANGUAGE_ID) VALUES('Error: when  "declarant identification number"(13 05 017 000)= EORI, then the name and adress must not be filled in. ', TO_TIMESTAMP('2020-01-01 00:00:00', 'YYYY-MM-DD HH24:MI:SS'), null, (SELECT id FROM CODELIST_ITEM CI WHERE ITEM_CODE = '' AND CODELIST_ID = (SELECT id FROM codelist WHERE CODELIST_KEY = '10075')), 1);*/</v>
      </c>
      <c r="J17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76" t="str">
        <v>/*INSERT INTO PUBLIC.CODELIST_ITEM_LABEL (DESCRIPTION, VALID_FROM, VALID_TO, ITEM_ID, LANGUAGE_ID) VALUES('Fejl, når "klarerer identifikations nummer" (13 05 017 000) er udfyldt, må navn og adresse ikke udfyldes for klarerer (3/17).', TO_TIMESTAMP('2020-01-01 00:00:00', 'YYYY-MM-DD HH24:MI:SS'), null, (SELECT id FROM CODELIST_ITEM CI WHERE ITEM_CODE = '' AND CODELIST_ID = (SELECT id FROM codelist WHERE CODELIST_KEY = '10040')), 3);*/</v>
      </c>
      <c r="L176" t="str">
        <v>/*INSERT INTO PUBLIC.CODELIST_ITEM_LABEL (DESCRIPTION, VALID_FROM, VALID_TO, ITEM_ID, LANGUAGE_ID) VALUES('Error: when  "declarant identification number"(13 05 017 000)= EORI, then the name and adress must not be filled in. ', TO_TIMESTAMP('2020-01-01 00:00:00', 'YYYY-MM-DD HH24:MI:SS'), null, (SELECT id FROM CODELIST_ITEM CI WHERE ITEM_CODE = '' AND CODELIST_ID = (SELECT id FROM codelist WHERE CODELIST_KEY = '10040')), 1);*/</v>
      </c>
      <c r="N17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176" s="10" t="str">
        <v>/*INSERT INTO PUBLIC.labels_codelist_items (DESCRIPTION, langcode, VALID_FROM, VALID_TO, ITEM_ID) VALUES('Fejl, når "klarerer identifikations nummer" (13 05 017 000) er udfyldt, må navn og adresse ikke udfyldes for klarerer (3/17).',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176" s="10" t="str">
        <v>/*INSERT INTO PUBLIC.labels_codelist_items (DESCRIPTION, langcode, VALID_FROM, VALID_TO, ITEM_ID) VALUES('Error: when  "declarant identification number"(13 05 017 000)= EORI, then the name and adress must not be filled in.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17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76" s="10" t="str">
        <v>/*INSERT INTO PUBLIC.labels_codelist_items (DESCRIPTION, langcode, VALID_FROM, VALID_TO, ITEM_ID) VALUES('Fejl, når "klarerer identifikations nummer" (13 05 017 000) er udfyldt, må navn og adresse ikke udfyldes for klarerer (3/17).',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76" s="10" t="str">
        <v>/*INSERT INTO PUBLIC.labels_codelist_items (DESCRIPTION, langcode, VALID_FROM, VALID_TO, ITEM_ID) VALUES('Error: when  "declarant identification number"(13 05 017 000)= EORI, then the name and adress must not be filled in.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77" spans="1:19" ht="409.5" x14ac:dyDescent="0.25">
      <c r="A177" t="str">
        <v>INSERT INTO public.codelist_item (item_code, uieditable, valid_from, valid_to, codelist_id) VALUES('DK2043', false, to_timestamp('2020-01-01 00:00:00', 'YYYY-MM-DD HH24:MI:SS'), null, (SELECT id FROM codelist WHERE CODELIST_KEY = '10080')) ON CONFLICT (codelist_id, item_code) DO UPDATE SET valid_from=EXCLUDED.valid_from, valid_to=EXCLUDED.valid_to;</v>
      </c>
      <c r="C177" t="str">
        <v>INSERT INTO PUBLIC.CODELIST_ITEM_LABEL (DESCRIPTION, VALID_FROM, VALID_TO, ITEM_ID, LANGUAGE_ID) VALUES('Error: ''Warehouse Identifier'' (12 11 015 000) the number does not exist or is not valid.', TO_TIMESTAMP('2020-01-01 00:00:00', 'YYYY-MM-DD HH24:MI:SS'), null, (SELECT id FROM CODELIST_ITEM CI WHERE ITEM_CODE = 'DK2043' AND CODELIST_ID = (SELECT id FROM codelist WHERE CODELIST_KEY = '10080')), 1);</v>
      </c>
      <c r="D177" t="str">
        <v>INSERT INTO public.codelist_item (item_code, uieditable, valid_from, valid_to, codelist_id) VALUES('DK2043', false, to_timestamp('2020-01-01 00:00:00', 'YYYY-MM-DD HH24:MI:SS'), null, (SELECT id FROM codelist WHERE CODELIST_KEY = '10040')) ON CONFLICT (codelist_id, item_code) DO UPDATE SET valid_from=EXCLUDED.valid_from, valid_to=EXCLUDED.valid_to;</v>
      </c>
      <c r="E177" t="str">
        <v>INSERT INTO PUBLIC.CODELIST_ITEM_LABEL (DESCRIPTION, VALID_FROM, VALID_TO, ITEM_ID, LANGUAGE_ID) VALUES('Fejl, ''Toldoplags Identifikation'' (12 11 015 000)Toldoplagsnummer findes ikke eller er ikke validt.', TO_TIMESTAMP('2020-01-01 00:00:00', 'YYYY-MM-DD HH24:MI:SS'), null, (SELECT id FROM CODELIST_ITEM CI WHERE ITEM_CODE = 'DK2043' AND CODELIST_ID = (SELECT id FROM codelist WHERE CODELIST_KEY = '10040')), 3);</v>
      </c>
      <c r="F177" t="str">
        <v>INSERT INTO PUBLIC.CODELIST_ITEM_LABEL (DESCRIPTION, VALID_FROM, VALID_TO, ITEM_ID, LANGUAGE_ID) VALUES('Error: ''Warehouse Identifier'' (12 11 015 000) the number does not exist or is not valid.', TO_TIMESTAMP('2020-01-01 00:00:00', 'YYYY-MM-DD HH24:MI:SS'), null, (SELECT id FROM CODELIST_ITEM CI WHERE ITEM_CODE = 'DK2043' AND CODELIST_ID = (SELECT id FROM codelist WHERE CODELIST_KEY = '10040')), 1);</v>
      </c>
      <c r="G177" t="str">
        <v>INSERT INTO public.codelist_item (item_code, uieditable, valid_from, valid_to, codelist_id) VALUES('DKW2043', false, to_timestamp('2020-01-01 00:00:00', 'YYYY-MM-DD HH24:MI:SS'), null, (SELECT id FROM codelist WHERE CODELIST_KEY = '10075')) ON CONFLICT (codelist_id, item_code) DO UPDATE SET valid_from=EXCLUDED.valid_from, valid_to=EXCLUDED.valid_to;</v>
      </c>
      <c r="H177" t="str">
        <v>INSERT INTO PUBLIC.CODELIST_ITEM_LABEL (DESCRIPTION, VALID_FROM, VALID_TO, ITEM_ID, LANGUAGE_ID) VALUES('Fejl, ''Toldoplags Identifikation'' (12 11 015 000)Toldoplagsnummer findes ikke eller er ikke validt.', TO_TIMESTAMP('2020-01-01 00:00:00', 'YYYY-MM-DD HH24:MI:SS'), null, (SELECT id FROM CODELIST_ITEM CI WHERE ITEM_CODE = 'DKW2043' AND CODELIST_ID = (SELECT id FROM codelist WHERE CODELIST_KEY = '10075')), 3);</v>
      </c>
      <c r="I177" t="str">
        <v>INSERT INTO PUBLIC.CODELIST_ITEM_LABEL (DESCRIPTION, VALID_FROM, VALID_TO, ITEM_ID, LANGUAGE_ID) VALUES('Error: ''Warehouse Identifier'' (12 11 015 000) the number does not exist or is not valid.', TO_TIMESTAMP('2020-01-01 00:00:00', 'YYYY-MM-DD HH24:MI:SS'), null, (SELECT id FROM CODELIST_ITEM CI WHERE ITEM_CODE = 'DKW2043' AND CODELIST_ID = (SELECT id FROM codelist WHERE CODELIST_KEY = '10075')), 1);</v>
      </c>
      <c r="J177" t="str">
        <v>INSERT INTO public.codelist_item (item_code, uieditable, valid_from, valid_to, codelist_id) VALUES('DKW2043', false, to_timestamp('2020-01-01 00:00:00', 'YYYY-MM-DD HH24:MI:SS'), null, (SELECT id FROM codelist WHERE CODELIST_KEY = '10040')) ON CONFLICT (codelist_id, item_code) DO UPDATE SET valid_from=EXCLUDED.valid_from, valid_to=EXCLUDED.valid_to;</v>
      </c>
      <c r="K177" t="str">
        <v>INSERT INTO PUBLIC.CODELIST_ITEM_LABEL (DESCRIPTION, VALID_FROM, VALID_TO, ITEM_ID, LANGUAGE_ID) VALUES('Fejl, ''Toldoplags Identifikation'' (12 11 015 000)Toldoplagsnummer findes ikke eller er ikke validt.', TO_TIMESTAMP('2020-01-01 00:00:00', 'YYYY-MM-DD HH24:MI:SS'), null, (SELECT id FROM CODELIST_ITEM CI WHERE ITEM_CODE = 'DKW2043' AND CODELIST_ID = (SELECT id FROM codelist WHERE CODELIST_KEY = '10040')), 3);</v>
      </c>
      <c r="L177" t="str">
        <v>INSERT INTO PUBLIC.CODELIST_ITEM_LABEL (DESCRIPTION, VALID_FROM, VALID_TO, ITEM_ID, LANGUAGE_ID) VALUES('Error: ''Warehouse Identifier'' (12 11 015 000) the number does not exist or is not valid.', TO_TIMESTAMP('2020-01-01 00:00:00', 'YYYY-MM-DD HH24:MI:SS'), null, (SELECT id FROM CODELIST_ITEM CI WHERE ITEM_CODE = 'DKW2043' AND CODELIST_ID = (SELECT id FROM codelist WHERE CODELIST_KEY = '10040')), 1);</v>
      </c>
      <c r="N177" s="10" t="str">
        <v>INSERT INTO public.codelist_items (itemcode, valid_from, valid_to, codelist_id, extensions_id) VALUES('DK2043', to_timestamp('2020-01-01 00:00:00', 'YYYY-MM-DD HH24:MI:SS'), null, (SELECT id FROM codelists WHERE CODELISTKEY = '10249'), null) ON CONFLICT (codelist_id, itemcode) DO UPDATE SET valid_from=EXCLUDED.valid_from, valid_to=EXCLUDED.valid_to;</v>
      </c>
      <c r="O177" s="10" t="str">
        <v>INSERT INTO PUBLIC.labels_codelist_items (DESCRIPTION, langcode, VALID_FROM, VALID_TO, ITEM_ID) VALUES('Fejl, ''Toldoplags Identifikation'' (12 11 015 000)Toldoplagsnummer findes ikke eller er ikke validt.', 'DA',TO_TIMESTAMP('2020-01-01 00:00:00', 'YYYY-MM-DD HH24:MI:SS'), null, (SELECT id FROM codelist_items CI WHERE ITEMCODE = 'DK2043' AND CODELIST_ID = (SELECT id FROM codelists WHERE CODELISTKEY = '10249'))) ON CONFLICT (item_id, langcode, valid_to) DO UPDATE SET valid_from=EXCLUDED.valid_from, description=EXCLUDED.description;</v>
      </c>
      <c r="P177" s="10" t="str">
        <v>INSERT INTO PUBLIC.labels_codelist_items (DESCRIPTION, langcode, VALID_FROM, VALID_TO, ITEM_ID) VALUES('Error: ''Warehouse Identifier'' (12 11 015 000) the number does not exist or is not valid.', 'EN',TO_TIMESTAMP('2020-01-01 00:00:00', 'YYYY-MM-DD HH24:MI:SS'), null, (SELECT id FROM codelist_items CI WHERE ITEMCODE = 'DK2043' AND CODELIST_ID = (SELECT id FROM codelists WHERE CODELISTKEY = '10249'))) ON CONFLICT (item_id, langcode, valid_to) DO UPDATE SET valid_from=EXCLUDED.valid_from, description=EXCLUDED.description;</v>
      </c>
      <c r="Q177" s="10" t="str">
        <v>INSERT INTO public.codelist_items (itemcode, valid_from, valid_to, codelist_id, extensions_id) VALUES('DKW2043', to_timestamp('2020-01-01 00:00:00', 'YYYY-MM-DD HH24:MI:SS'), null, (SELECT id FROM codelists WHERE CODELISTKEY = '10249'), null) ON CONFLICT (codelist_id, itemcode) DO UPDATE SET valid_from=EXCLUDED.valid_from, valid_to=EXCLUDED.valid_to;</v>
      </c>
      <c r="R177" s="10" t="str">
        <v>INSERT INTO PUBLIC.labels_codelist_items (DESCRIPTION, langcode, VALID_FROM, VALID_TO, ITEM_ID) VALUES('Fejl, ''Toldoplags Identifikation'' (12 11 015 000)Toldoplagsnummer findes ikke eller er ikke validt.', 'DA',TO_TIMESTAMP('2020-01-01 00:00:00', 'YYYY-MM-DD HH24:MI:SS'), null, (SELECT id FROM codelist_items CI WHERE ITEMCODE = 'DKW2043' AND CODELIST_ID = (SELECT id FROM codelists WHERE CODELISTKEY = '10249'))) ON CONFLICT (item_id, langcode, valid_to) DO UPDATE SET valid_from=EXCLUDED.valid_from, description=EXCLUDED.description;</v>
      </c>
      <c r="S177" s="10" t="str">
        <v>INSERT INTO PUBLIC.labels_codelist_items (DESCRIPTION, langcode, VALID_FROM, VALID_TO, ITEM_ID) VALUES('Error: ''Warehouse Identifier'' (12 11 015 000) the number does not exist or is not valid.', 'EN',TO_TIMESTAMP('2020-01-01 00:00:00', 'YYYY-MM-DD HH24:MI:SS'), null, (SELECT id FROM codelist_items CI WHERE ITEMCODE = 'DKW2043' AND CODELIST_ID = (SELECT id FROM codelists WHERE CODELISTKEY = '10249'))) ON CONFLICT (item_id, langcode, valid_to) DO UPDATE SET valid_from=EXCLUDED.valid_from, description=EXCLUDED.description;</v>
      </c>
    </row>
    <row r="178" spans="1:19" ht="409.5" x14ac:dyDescent="0.25">
      <c r="A178" t="str">
        <v>INSERT INTO public.codelist_item (item_code, uieditable, valid_from, valid_to, codelist_id) VALUES('DK3084', false, to_timestamp('2020-01-01 00:00:00', 'YYYY-MM-DD HH24:MI:SS'), null, (SELECT id FROM codelist WHERE CODELIST_KEY = '10080')) ON CONFLICT (codelist_id, item_code) DO UPDATE SET valid_from=EXCLUDED.valid_from, valid_to=EXCLUDED.valid_to;</v>
      </c>
      <c r="C178" t="str">
        <v>INSERT INTO PUBLIC.CODELIST_ITEM_LABEL (DESCRIPTION, VALID_FROM, VALID_TO, ITEM_ID, LANGUAGE_ID) VALUES('Error: Type of packages (18 06 003 000) must be filled and cannot be empty ', TO_TIMESTAMP('2020-01-01 00:00:00', 'YYYY-MM-DD HH24:MI:SS'), null, (SELECT id FROM CODELIST_ITEM CI WHERE ITEM_CODE = 'DK3084' AND CODELIST_ID = (SELECT id FROM codelist WHERE CODELIST_KEY = '10080')), 1);</v>
      </c>
      <c r="D178" t="str">
        <v>INSERT INTO public.codelist_item (item_code, uieditable, valid_from, valid_to, codelist_id) VALUES('DK3084', false, to_timestamp('2020-01-01 00:00:00', 'YYYY-MM-DD HH24:MI:SS'), null, (SELECT id FROM codelist WHERE CODELIST_KEY = '10040')) ON CONFLICT (codelist_id, item_code) DO UPDATE SET valid_from=EXCLUDED.valid_from, valid_to=EXCLUDED.valid_to;</v>
      </c>
      <c r="E178" t="str">
        <v>INSERT INTO PUBLIC.CODELIST_ITEM_LABEL (DESCRIPTION, VALID_FROM, VALID_TO, ITEM_ID, LANGUAGE_ID) VALUES('Fejl ''Pakke Type'' (18 03 003 000) skal være udfyldt og må ikke være tom', TO_TIMESTAMP('2020-01-01 00:00:00', 'YYYY-MM-DD HH24:MI:SS'), null, (SELECT id FROM CODELIST_ITEM CI WHERE ITEM_CODE = 'DK3084' AND CODELIST_ID = (SELECT id FROM codelist WHERE CODELIST_KEY = '10040')), 3);</v>
      </c>
      <c r="F178" t="str">
        <v>INSERT INTO PUBLIC.CODELIST_ITEM_LABEL (DESCRIPTION, VALID_FROM, VALID_TO, ITEM_ID, LANGUAGE_ID) VALUES('Error: Type of packages (18 06 003 000) must be filled and cannot be empty ', TO_TIMESTAMP('2020-01-01 00:00:00', 'YYYY-MM-DD HH24:MI:SS'), null, (SELECT id FROM CODELIST_ITEM CI WHERE ITEM_CODE = 'DK3084' AND CODELIST_ID = (SELECT id FROM codelist WHERE CODELIST_KEY = '10040')), 1);</v>
      </c>
      <c r="G17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78" t="str">
        <v>/*INSERT INTO PUBLIC.CODELIST_ITEM_LABEL (DESCRIPTION, VALID_FROM, VALID_TO, ITEM_ID, LANGUAGE_ID) VALUES('Fejl ''Pakke Type'' (18 03 003 000) skal være udfyldt og må ikke være tom', TO_TIMESTAMP('2020-01-01 00:00:00', 'YYYY-MM-DD HH24:MI:SS'), null, (SELECT id FROM CODELIST_ITEM CI WHERE ITEM_CODE = '' AND CODELIST_ID = (SELECT id FROM codelist WHERE CODELIST_KEY = '')), 3);*/</v>
      </c>
      <c r="I178" t="str">
        <v>/*INSERT INTO PUBLIC.CODELIST_ITEM_LABEL (DESCRIPTION, VALID_FROM, VALID_TO, ITEM_ID, LANGUAGE_ID) VALUES('Error: Type of packages (18 06 003 000) must be filled and cannot be empty ', TO_TIMESTAMP('2020-01-01 00:00:00', 'YYYY-MM-DD HH24:MI:SS'), null, (SELECT id FROM CODELIST_ITEM CI WHERE ITEM_CODE = '' AND CODELIST_ID = (SELECT id FROM codelist WHERE CODELIST_KEY = '')), 1);*/</v>
      </c>
      <c r="J17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78" t="str">
        <v>/*INSERT INTO PUBLIC.CODELIST_ITEM_LABEL (DESCRIPTION, VALID_FROM, VALID_TO, ITEM_ID, LANGUAGE_ID) VALUES('Fejl ''Pakke Type'' (18 03 003 000) skal være udfyldt og må ikke være tom', TO_TIMESTAMP('2020-01-01 00:00:00', 'YYYY-MM-DD HH24:MI:SS'), null, (SELECT id FROM CODELIST_ITEM CI WHERE ITEM_CODE = '' AND CODELIST_ID = (SELECT id FROM codelist WHERE CODELIST_KEY = '10040')), 3);*/</v>
      </c>
      <c r="L178" t="str">
        <v>/*INSERT INTO PUBLIC.CODELIST_ITEM_LABEL (DESCRIPTION, VALID_FROM, VALID_TO, ITEM_ID, LANGUAGE_ID) VALUES('Error: Type of packages (18 06 003 000) must be filled and cannot be empty ', TO_TIMESTAMP('2020-01-01 00:00:00', 'YYYY-MM-DD HH24:MI:SS'), null, (SELECT id FROM CODELIST_ITEM CI WHERE ITEM_CODE = '' AND CODELIST_ID = (SELECT id FROM codelist WHERE CODELIST_KEY = '10040')), 1);*/</v>
      </c>
      <c r="N178" s="10" t="str">
        <v>INSERT INTO public.codelist_items (itemcode, valid_from, valid_to, codelist_id, extensions_id) VALUES('DK3084', to_timestamp('2020-01-01 00:00:00', 'YYYY-MM-DD HH24:MI:SS'), null, (SELECT id FROM codelists WHERE CODELISTKEY = '10249'), null) ON CONFLICT (codelist_id, itemcode) DO UPDATE SET valid_from=EXCLUDED.valid_from, valid_to=EXCLUDED.valid_to;</v>
      </c>
      <c r="O178" s="10" t="str">
        <v>INSERT INTO PUBLIC.labels_codelist_items (DESCRIPTION, langcode, VALID_FROM, VALID_TO, ITEM_ID) VALUES('Fejl ''Pakke Type'' (18 03 003 000) skal være udfyldt og må ikke være tom', 'DA',TO_TIMESTAMP('2020-01-01 00:00:00', 'YYYY-MM-DD HH24:MI:SS'), null, (SELECT id FROM codelist_items CI WHERE ITEMCODE = 'DK3084' AND CODELIST_ID = (SELECT id FROM codelists WHERE CODELISTKEY = '10249'))) ON CONFLICT (item_id, langcode, valid_to) DO UPDATE SET valid_from=EXCLUDED.valid_from, description=EXCLUDED.description;</v>
      </c>
      <c r="P178" s="10" t="str">
        <v>INSERT INTO PUBLIC.labels_codelist_items (DESCRIPTION, langcode, VALID_FROM, VALID_TO, ITEM_ID) VALUES('Error: Type of packages (18 06 003 000) must be filled and cannot be empty ', 'EN',TO_TIMESTAMP('2020-01-01 00:00:00', 'YYYY-MM-DD HH24:MI:SS'), null, (SELECT id FROM codelist_items CI WHERE ITEMCODE = 'DK3084' AND CODELIST_ID = (SELECT id FROM codelists WHERE CODELISTKEY = '10249'))) ON CONFLICT (item_id, langcode, valid_to) DO UPDATE SET valid_from=EXCLUDED.valid_from, description=EXCLUDED.description;</v>
      </c>
      <c r="Q17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78" s="10" t="str">
        <v>/*INSERT INTO PUBLIC.labels_codelist_items (DESCRIPTION, langcode, VALID_FROM, VALID_TO, ITEM_ID) VALUES('Fejl ''Pakke Type'' (18 03 003 000) skal være udfyldt og må ikke være tom',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78" s="10" t="str">
        <v>/*INSERT INTO PUBLIC.labels_codelist_items (DESCRIPTION, langcode, VALID_FROM, VALID_TO, ITEM_ID) VALUES('Error: Type of packages (18 06 003 000) must be filled and cannot be empty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79" spans="1:19" ht="409.5" x14ac:dyDescent="0.25">
      <c r="A179" t="str">
        <v>INSERT INTO public.codelist_item (item_code, uieditable, valid_from, valid_to, codelist_id) VALUES('DK3075', false, to_timestamp('2020-01-01 00:00:00', 'YYYY-MM-DD HH24:MI:SS'), null, (SELECT id FROM codelist WHERE CODELIST_KEY = '10080')) ON CONFLICT (codelist_id, item_code) DO UPDATE SET valid_from=EXCLUDED.valid_from, valid_to=EXCLUDED.valid_to;</v>
      </c>
      <c r="C179" t="str">
        <v>INSERT INTO PUBLIC.CODELIST_ITEM_LABEL (DESCRIPTION, VALID_FROM, VALID_TO, ITEM_ID, LANGUAGE_ID) VALUES('Error: Type of location (16 15 045 000) must be filled and cannot be empty', TO_TIMESTAMP('2020-01-01 00:00:00', 'YYYY-MM-DD HH24:MI:SS'), null, (SELECT id FROM CODELIST_ITEM CI WHERE ITEM_CODE = 'DK3075' AND CODELIST_ID = (SELECT id FROM codelist WHERE CODELIST_KEY = '10080')), 1);</v>
      </c>
      <c r="D179" t="str">
        <v>INSERT INTO public.codelist_item (item_code, uieditable, valid_from, valid_to, codelist_id) VALUES('DK3075', false, to_timestamp('2020-01-01 00:00:00', 'YYYY-MM-DD HH24:MI:SS'), null, (SELECT id FROM codelist WHERE CODELIST_KEY = '10040')) ON CONFLICT (codelist_id, item_code) DO UPDATE SET valid_from=EXCLUDED.valid_from, valid_to=EXCLUDED.valid_to;</v>
      </c>
      <c r="E179" t="str">
        <v>INSERT INTO PUBLIC.CODELIST_ITEM_LABEL (DESCRIPTION, VALID_FROM, VALID_TO, ITEM_ID, LANGUAGE_ID) VALUES('Fejl:  ''Lokalisering af varerne type'' (16 15 045 000) skal udfyldes og må ikke være tom', TO_TIMESTAMP('2020-01-01 00:00:00', 'YYYY-MM-DD HH24:MI:SS'), null, (SELECT id FROM CODELIST_ITEM CI WHERE ITEM_CODE = 'DK3075' AND CODELIST_ID = (SELECT id FROM codelist WHERE CODELIST_KEY = '10040')), 3);</v>
      </c>
      <c r="F179" t="str">
        <v>INSERT INTO PUBLIC.CODELIST_ITEM_LABEL (DESCRIPTION, VALID_FROM, VALID_TO, ITEM_ID, LANGUAGE_ID) VALUES('Error: Type of location (16 15 045 000) must be filled and cannot be empty', TO_TIMESTAMP('2020-01-01 00:00:00', 'YYYY-MM-DD HH24:MI:SS'), null, (SELECT id FROM CODELIST_ITEM CI WHERE ITEM_CODE = 'DK3075' AND CODELIST_ID = (SELECT id FROM codelist WHERE CODELIST_KEY = '10040')), 1);</v>
      </c>
      <c r="G179" t="str">
        <v>/*INSERT INTO public.codelist_item (item_code, uieditable, valid_from, valid_to, codelist_id) VALUES('DKW3075', false, to_timestamp('2020-01-01 00:00:00', 'YYYY-MM-DD HH24:MI:SS'), null, (SELECT id FROM codelist WHERE CODELIST_KEY = '')) ON CONFLICT (codelist_id, item_code) DO UPDATE SET valid_from=EXCLUDED.valid_from, valid_to=EXCLUDED.valid_to;*/</v>
      </c>
      <c r="H179" t="str">
        <v>/*INSERT INTO PUBLIC.CODELIST_ITEM_LABEL (DESCRIPTION, VALID_FROM, VALID_TO, ITEM_ID, LANGUAGE_ID) VALUES('Fejl:  ''Lokalisering af varerne type'' (16 15 045 000) skal udfyldes og må ikke være tom', TO_TIMESTAMP('2020-01-01 00:00:00', 'YYYY-MM-DD HH24:MI:SS'), null, (SELECT id FROM CODELIST_ITEM CI WHERE ITEM_CODE = 'DKW3075' AND CODELIST_ID = (SELECT id FROM codelist WHERE CODELIST_KEY = '')), 3);*/</v>
      </c>
      <c r="I179" t="str">
        <v>/*INSERT INTO PUBLIC.CODELIST_ITEM_LABEL (DESCRIPTION, VALID_FROM, VALID_TO, ITEM_ID, LANGUAGE_ID) VALUES('Error: Type of location (16 15 045 000) must be filled and cannot be empty', TO_TIMESTAMP('2020-01-01 00:00:00', 'YYYY-MM-DD HH24:MI:SS'), null, (SELECT id FROM CODELIST_ITEM CI WHERE ITEM_CODE = 'DKW3075' AND CODELIST_ID = (SELECT id FROM codelist WHERE CODELIST_KEY = '')), 1);*/</v>
      </c>
      <c r="J179" t="str">
        <v>/*INSERT INTO public.codelist_item (item_code, uieditable, valid_from, valid_to, codelist_id) VALUES('DKW3075', false, to_timestamp('2020-01-01 00:00:00', 'YYYY-MM-DD HH24:MI:SS'), null, (SELECT id FROM codelist WHERE CODELIST_KEY = '10040')) ON CONFLICT (codelist_id, item_code) DO UPDATE SET valid_from=EXCLUDED.valid_from, valid_to=EXCLUDED.valid_to;*/</v>
      </c>
      <c r="K179" t="str">
        <v>/*INSERT INTO PUBLIC.CODELIST_ITEM_LABEL (DESCRIPTION, VALID_FROM, VALID_TO, ITEM_ID, LANGUAGE_ID) VALUES('Fejl:  ''Lokalisering af varerne type'' (16 15 045 000) skal udfyldes og må ikke være tom', TO_TIMESTAMP('2020-01-01 00:00:00', 'YYYY-MM-DD HH24:MI:SS'), null, (SELECT id FROM CODELIST_ITEM CI WHERE ITEM_CODE = 'DKW3075' AND CODELIST_ID = (SELECT id FROM codelist WHERE CODELIST_KEY = '10040')), 3);*/</v>
      </c>
      <c r="L179" t="str">
        <v>/*INSERT INTO PUBLIC.CODELIST_ITEM_LABEL (DESCRIPTION, VALID_FROM, VALID_TO, ITEM_ID, LANGUAGE_ID) VALUES('Error: Type of location (16 15 045 000) must be filled and cannot be empty', TO_TIMESTAMP('2020-01-01 00:00:00', 'YYYY-MM-DD HH24:MI:SS'), null, (SELECT id FROM CODELIST_ITEM CI WHERE ITEM_CODE = 'DKW3075' AND CODELIST_ID = (SELECT id FROM codelist WHERE CODELIST_KEY = '10040')), 1);*/</v>
      </c>
      <c r="N179" s="10" t="str">
        <v>INSERT INTO public.codelist_items (itemcode, valid_from, valid_to, codelist_id, extensions_id) VALUES('DK3075', to_timestamp('2020-01-01 00:00:00', 'YYYY-MM-DD HH24:MI:SS'), null, (SELECT id FROM codelists WHERE CODELISTKEY = '10249'), null) ON CONFLICT (codelist_id, itemcode) DO UPDATE SET valid_from=EXCLUDED.valid_from, valid_to=EXCLUDED.valid_to;</v>
      </c>
      <c r="O179" s="10" t="str">
        <v>INSERT INTO PUBLIC.labels_codelist_items (DESCRIPTION, langcode, VALID_FROM, VALID_TO, ITEM_ID) VALUES('Fejl:  ''Lokalisering af varerne type'' (16 15 045 000) skal udfyldes og må ikke være tom', 'DA',TO_TIMESTAMP('2020-01-01 00:00:00', 'YYYY-MM-DD HH24:MI:SS'), null, (SELECT id FROM codelist_items CI WHERE ITEMCODE = 'DK3075' AND CODELIST_ID = (SELECT id FROM codelists WHERE CODELISTKEY = '10249'))) ON CONFLICT (item_id, langcode, valid_to) DO UPDATE SET valid_from=EXCLUDED.valid_from, description=EXCLUDED.description;</v>
      </c>
      <c r="P179" s="10" t="str">
        <v>INSERT INTO PUBLIC.labels_codelist_items (DESCRIPTION, langcode, VALID_FROM, VALID_TO, ITEM_ID) VALUES('Error: Type of location (16 15 045 000) must be filled and cannot be empty', 'EN',TO_TIMESTAMP('2020-01-01 00:00:00', 'YYYY-MM-DD HH24:MI:SS'), null, (SELECT id FROM codelist_items CI WHERE ITEMCODE = 'DK3075' AND CODELIST_ID = (SELECT id FROM codelists WHERE CODELISTKEY = '10249'))) ON CONFLICT (item_id, langcode, valid_to) DO UPDATE SET valid_from=EXCLUDED.valid_from, description=EXCLUDED.description;</v>
      </c>
      <c r="Q179" s="10" t="str">
        <v>/*INSERT INTO public.codelist_items (itemcode, valid_from, valid_to, codelist_id, extensions_id) VALUES('DKW3075', to_timestamp('2020-01-01 00:00:00', 'YYYY-MM-DD HH24:MI:SS'), null, (SELECT id FROM codelists WHERE CODELISTKEY = '10249'), null) ON CONFLICT (codelist_id, itemcode) DO UPDATE SET valid_from=EXCLUDED.valid_from, valid_to=EXCLUDED.valid_to;*/</v>
      </c>
      <c r="R179" s="10" t="str">
        <v>/*INSERT INTO PUBLIC.labels_codelist_items (DESCRIPTION, langcode, VALID_FROM, VALID_TO, ITEM_ID) VALUES('Fejl:  ''Lokalisering af varerne type'' (16 15 045 000) skal udfyldes og må ikke være tom', 'DA',TO_TIMESTAMP('2020-01-01 00:00:00', 'YYYY-MM-DD HH24:MI:SS'), null, (SELECT id FROM codelist_items CI WHERE ITEMCODE = 'DKW3075' AND CODELIST_ID = (SELECT id FROM codelists WHERE CODELISTKEY = '10249'))) ON CONFLICT (item_id, langcode, valid_to) DO UPDATE SET valid_from=EXCLUDED.valid_from, description=EXCLUDED.description;*/</v>
      </c>
      <c r="S179" s="10" t="str">
        <v>/*INSERT INTO PUBLIC.labels_codelist_items (DESCRIPTION, langcode, VALID_FROM, VALID_TO, ITEM_ID) VALUES('Error: Type of location (16 15 045 000) must be filled and cannot be empty', 'EN',TO_TIMESTAMP('2020-01-01 00:00:00', 'YYYY-MM-DD HH24:MI:SS'), null, (SELECT id FROM codelist_items CI WHERE ITEMCODE = 'DKW3075' AND CODELIST_ID = (SELECT id FROM codelists WHERE CODELISTKEY = '10249'))) ON CONFLICT (item_id, langcode, valid_to) DO UPDATE SET valid_from=EXCLUDED.valid_from, description=EXCLUDED.description;*/</v>
      </c>
    </row>
    <row r="180" spans="1:19" ht="409.5" x14ac:dyDescent="0.25">
      <c r="A180" t="str">
        <v>INSERT INTO public.codelist_item (item_code, uieditable, valid_from, valid_to, codelist_id) VALUES('DK2013', false, to_timestamp('2020-01-01 00:00:00', 'YYYY-MM-DD HH24:MI:SS'), null, (SELECT id FROM codelist WHERE CODELIST_KEY = '10080')) ON CONFLICT (codelist_id, item_code) DO UPDATE SET valid_from=EXCLUDED.valid_from, valid_to=EXCLUDED.valid_to;</v>
      </c>
      <c r="C180" t="str">
        <v>INSERT INTO PUBLIC.CODELIST_ITEM_LABEL (DESCRIPTION, VALID_FROM, VALID_TO, ITEM_ID, LANGUAGE_ID) VALUES('Error: The IOSS VAT Id number must be 12 characters long', TO_TIMESTAMP('2020-01-01 00:00:00', 'YYYY-MM-DD HH24:MI:SS'), null, (SELECT id FROM CODELIST_ITEM CI WHERE ITEM_CODE = 'DK2013' AND CODELIST_ID = (SELECT id FROM codelist WHERE CODELIST_KEY = '10080')), 1);</v>
      </c>
      <c r="D180" t="str">
        <v>INSERT INTO public.codelist_item (item_code, uieditable, valid_from, valid_to, codelist_id) VALUES('DK2013', false, to_timestamp('2020-01-01 00:00:00', 'YYYY-MM-DD HH24:MI:SS'), null, (SELECT id FROM codelist WHERE CODELIST_KEY = '10040')) ON CONFLICT (codelist_id, item_code) DO UPDATE SET valid_from=EXCLUDED.valid_from, valid_to=EXCLUDED.valid_to;</v>
      </c>
      <c r="E180" t="str">
        <v>INSERT INTO PUBLIC.CODELIST_ITEM_LABEL (DESCRIPTION, VALID_FROM, VALID_TO, ITEM_ID, LANGUAGE_ID) VALUES('Fejl i "Momsidentifikationsnummer IOSS" (3/40), nummeret skal være 12 karakterer langt', TO_TIMESTAMP('2020-01-01 00:00:00', 'YYYY-MM-DD HH24:MI:SS'), null, (SELECT id FROM CODELIST_ITEM CI WHERE ITEM_CODE = 'DK2013' AND CODELIST_ID = (SELECT id FROM codelist WHERE CODELIST_KEY = '10040')), 3);</v>
      </c>
      <c r="F180" t="str">
        <v>INSERT INTO PUBLIC.CODELIST_ITEM_LABEL (DESCRIPTION, VALID_FROM, VALID_TO, ITEM_ID, LANGUAGE_ID) VALUES('Error: The IOSS VAT Id number must be 12 characters long', TO_TIMESTAMP('2020-01-01 00:00:00', 'YYYY-MM-DD HH24:MI:SS'), null, (SELECT id FROM CODELIST_ITEM CI WHERE ITEM_CODE = 'DK2013' AND CODELIST_ID = (SELECT id FROM codelist WHERE CODELIST_KEY = '10040')), 1);</v>
      </c>
      <c r="G18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80" t="str">
        <v>/*INSERT INTO PUBLIC.CODELIST_ITEM_LABEL (DESCRIPTION, VALID_FROM, VALID_TO, ITEM_ID, LANGUAGE_ID) VALUES('Fejl i "Momsidentifikationsnummer IOSS" (3/40), nummeret skal være 12 karakterer langt', TO_TIMESTAMP('2020-01-01 00:00:00', 'YYYY-MM-DD HH24:MI:SS'), null, (SELECT id FROM CODELIST_ITEM CI WHERE ITEM_CODE = '' AND CODELIST_ID = (SELECT id FROM codelist WHERE CODELIST_KEY = '10075')), 3);*/</v>
      </c>
      <c r="I180" t="str">
        <v>/*INSERT INTO PUBLIC.CODELIST_ITEM_LABEL (DESCRIPTION, VALID_FROM, VALID_TO, ITEM_ID, LANGUAGE_ID) VALUES('Error: The IOSS VAT Id number must be 12 characters long', TO_TIMESTAMP('2020-01-01 00:00:00', 'YYYY-MM-DD HH24:MI:SS'), null, (SELECT id FROM CODELIST_ITEM CI WHERE ITEM_CODE = '' AND CODELIST_ID = (SELECT id FROM codelist WHERE CODELIST_KEY = '10075')), 1);*/</v>
      </c>
      <c r="J18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80" t="str">
        <v>/*INSERT INTO PUBLIC.CODELIST_ITEM_LABEL (DESCRIPTION, VALID_FROM, VALID_TO, ITEM_ID, LANGUAGE_ID) VALUES('Fejl i "Momsidentifikationsnummer IOSS" (3/40), nummeret skal være 12 karakterer langt', TO_TIMESTAMP('2020-01-01 00:00:00', 'YYYY-MM-DD HH24:MI:SS'), null, (SELECT id FROM CODELIST_ITEM CI WHERE ITEM_CODE = '' AND CODELIST_ID = (SELECT id FROM codelist WHERE CODELIST_KEY = '10040')), 3);*/</v>
      </c>
      <c r="L180" t="str">
        <v>/*INSERT INTO PUBLIC.CODELIST_ITEM_LABEL (DESCRIPTION, VALID_FROM, VALID_TO, ITEM_ID, LANGUAGE_ID) VALUES('Error: The IOSS VAT Id number must be 12 characters long', TO_TIMESTAMP('2020-01-01 00:00:00', 'YYYY-MM-DD HH24:MI:SS'), null, (SELECT id FROM CODELIST_ITEM CI WHERE ITEM_CODE = '' AND CODELIST_ID = (SELECT id FROM codelist WHERE CODELIST_KEY = '10040')), 1);*/</v>
      </c>
      <c r="N180" s="10" t="str">
        <v>INSERT INTO public.codelist_items (itemcode, valid_from, valid_to, codelist_id, extensions_id) VALUES('DK2013', to_timestamp('2020-01-01 00:00:00', 'YYYY-MM-DD HH24:MI:SS'), null, (SELECT id FROM codelists WHERE CODELISTKEY = '10249'), null) ON CONFLICT (codelist_id, itemcode) DO UPDATE SET valid_from=EXCLUDED.valid_from, valid_to=EXCLUDED.valid_to;</v>
      </c>
      <c r="O180" s="10" t="str">
        <v>INSERT INTO PUBLIC.labels_codelist_items (DESCRIPTION, langcode, VALID_FROM, VALID_TO, ITEM_ID) VALUES('Fejl i "Momsidentifikationsnummer IOSS" (3/40), nummeret skal være 12 karakterer langt', 'DA',TO_TIMESTAMP('2020-01-01 00:00:00', 'YYYY-MM-DD HH24:MI:SS'), null, (SELECT id FROM codelist_items CI WHERE ITEMCODE = 'DK2013' AND CODELIST_ID = (SELECT id FROM codelists WHERE CODELISTKEY = '10249'))) ON CONFLICT (item_id, langcode, valid_to) DO UPDATE SET valid_from=EXCLUDED.valid_from, description=EXCLUDED.description;</v>
      </c>
      <c r="P180" s="10" t="str">
        <v>INSERT INTO PUBLIC.labels_codelist_items (DESCRIPTION, langcode, VALID_FROM, VALID_TO, ITEM_ID) VALUES('Error: The IOSS VAT Id number must be 12 characters long', 'EN',TO_TIMESTAMP('2020-01-01 00:00:00', 'YYYY-MM-DD HH24:MI:SS'), null, (SELECT id FROM codelist_items CI WHERE ITEMCODE = 'DK2013' AND CODELIST_ID = (SELECT id FROM codelists WHERE CODELISTKEY = '10249'))) ON CONFLICT (item_id, langcode, valid_to) DO UPDATE SET valid_from=EXCLUDED.valid_from, description=EXCLUDED.description;</v>
      </c>
      <c r="Q18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80" s="10" t="str">
        <v>/*INSERT INTO PUBLIC.labels_codelist_items (DESCRIPTION, langcode, VALID_FROM, VALID_TO, ITEM_ID) VALUES('Fejl i "Momsidentifikationsnummer IOSS" (3/40), nummeret skal være 12 karakterer langt',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80" s="10" t="str">
        <v>/*INSERT INTO PUBLIC.labels_codelist_items (DESCRIPTION, langcode, VALID_FROM, VALID_TO, ITEM_ID) VALUES('Error: The IOSS VAT Id number must be 12 characters long',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81" spans="1:19" ht="409.5" x14ac:dyDescent="0.25">
      <c r="A181" t="str">
        <v>INSERT INTO public.codelist_item (item_code, uieditable, valid_from, valid_to, codelist_id) VALUES('DK2014', false, to_timestamp('2020-01-01 00:00:00', 'YYYY-MM-DD HH24:MI:SS'), null, (SELECT id FROM codelist WHERE CODELIST_KEY = '10080')) ON CONFLICT (codelist_id, item_code) DO UPDATE SET valid_from=EXCLUDED.valid_from, valid_to=EXCLUDED.valid_to;</v>
      </c>
      <c r="C181" t="str">
        <v>INSERT INTO PUBLIC.CODELIST_ITEM_LABEL (DESCRIPTION, VALID_FROM, VALID_TO, ITEM_ID, LANGUAGE_ID) VALUES('Error: The IOSS VAT Id number has an invalid format', TO_TIMESTAMP('2020-01-01 00:00:00', 'YYYY-MM-DD HH24:MI:SS'), null, (SELECT id FROM CODELIST_ITEM CI WHERE ITEM_CODE = 'DK2014' AND CODELIST_ID = (SELECT id FROM codelist WHERE CODELIST_KEY = '10080')), 1);</v>
      </c>
      <c r="D181" t="str">
        <v>INSERT INTO public.codelist_item (item_code, uieditable, valid_from, valid_to, codelist_id) VALUES('DK2014', false, to_timestamp('2020-01-01 00:00:00', 'YYYY-MM-DD HH24:MI:SS'), null, (SELECT id FROM codelist WHERE CODELIST_KEY = '10040')) ON CONFLICT (codelist_id, item_code) DO UPDATE SET valid_from=EXCLUDED.valid_from, valid_to=EXCLUDED.valid_to;</v>
      </c>
      <c r="E181" t="str">
        <v>INSERT INTO PUBLIC.CODELIST_ITEM_LABEL (DESCRIPTION, VALID_FROM, VALID_TO, ITEM_ID, LANGUAGE_ID) VALUES('Fejl i "Momsidentifikationsnummer IOSS" (3/40), nummeret har et ugyldigt format', TO_TIMESTAMP('2020-01-01 00:00:00', 'YYYY-MM-DD HH24:MI:SS'), null, (SELECT id FROM CODELIST_ITEM CI WHERE ITEM_CODE = 'DK2014' AND CODELIST_ID = (SELECT id FROM codelist WHERE CODELIST_KEY = '10040')), 3);</v>
      </c>
      <c r="F181" t="str">
        <v>INSERT INTO PUBLIC.CODELIST_ITEM_LABEL (DESCRIPTION, VALID_FROM, VALID_TO, ITEM_ID, LANGUAGE_ID) VALUES('Error: The IOSS VAT Id number has an invalid format', TO_TIMESTAMP('2020-01-01 00:00:00', 'YYYY-MM-DD HH24:MI:SS'), null, (SELECT id FROM CODELIST_ITEM CI WHERE ITEM_CODE = 'DK2014' AND CODELIST_ID = (SELECT id FROM codelist WHERE CODELIST_KEY = '10040')), 1);</v>
      </c>
      <c r="G181"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81" t="str">
        <v>/*INSERT INTO PUBLIC.CODELIST_ITEM_LABEL (DESCRIPTION, VALID_FROM, VALID_TO, ITEM_ID, LANGUAGE_ID) VALUES('Fejl i "Momsidentifikationsnummer IOSS" (3/40), nummeret har et ugyldigt format', TO_TIMESTAMP('2020-01-01 00:00:00', 'YYYY-MM-DD HH24:MI:SS'), null, (SELECT id FROM CODELIST_ITEM CI WHERE ITEM_CODE = '' AND CODELIST_ID = (SELECT id FROM codelist WHERE CODELIST_KEY = '10075')), 3);*/</v>
      </c>
      <c r="I181" t="str">
        <v>/*INSERT INTO PUBLIC.CODELIST_ITEM_LABEL (DESCRIPTION, VALID_FROM, VALID_TO, ITEM_ID, LANGUAGE_ID) VALUES('Error: The IOSS VAT Id number has an invalid format', TO_TIMESTAMP('2020-01-01 00:00:00', 'YYYY-MM-DD HH24:MI:SS'), null, (SELECT id FROM CODELIST_ITEM CI WHERE ITEM_CODE = '' AND CODELIST_ID = (SELECT id FROM codelist WHERE CODELIST_KEY = '10075')), 1);*/</v>
      </c>
      <c r="J18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81" t="str">
        <v>/*INSERT INTO PUBLIC.CODELIST_ITEM_LABEL (DESCRIPTION, VALID_FROM, VALID_TO, ITEM_ID, LANGUAGE_ID) VALUES('Fejl i "Momsidentifikationsnummer IOSS" (3/40), nummeret har et ugyldigt format', TO_TIMESTAMP('2020-01-01 00:00:00', 'YYYY-MM-DD HH24:MI:SS'), null, (SELECT id FROM CODELIST_ITEM CI WHERE ITEM_CODE = '' AND CODELIST_ID = (SELECT id FROM codelist WHERE CODELIST_KEY = '10040')), 3);*/</v>
      </c>
      <c r="L181" t="str">
        <v>/*INSERT INTO PUBLIC.CODELIST_ITEM_LABEL (DESCRIPTION, VALID_FROM, VALID_TO, ITEM_ID, LANGUAGE_ID) VALUES('Error: The IOSS VAT Id number has an invalid format', TO_TIMESTAMP('2020-01-01 00:00:00', 'YYYY-MM-DD HH24:MI:SS'), null, (SELECT id FROM CODELIST_ITEM CI WHERE ITEM_CODE = '' AND CODELIST_ID = (SELECT id FROM codelist WHERE CODELIST_KEY = '10040')), 1);*/</v>
      </c>
      <c r="N181" s="10" t="str">
        <v>INSERT INTO public.codelist_items (itemcode, valid_from, valid_to, codelist_id, extensions_id) VALUES('DK2014', to_timestamp('2020-01-01 00:00:00', 'YYYY-MM-DD HH24:MI:SS'), null, (SELECT id FROM codelists WHERE CODELISTKEY = '10249'), null) ON CONFLICT (codelist_id, itemcode) DO UPDATE SET valid_from=EXCLUDED.valid_from, valid_to=EXCLUDED.valid_to;</v>
      </c>
      <c r="O181" s="10" t="str">
        <v>INSERT INTO PUBLIC.labels_codelist_items (DESCRIPTION, langcode, VALID_FROM, VALID_TO, ITEM_ID) VALUES('Fejl i "Momsidentifikationsnummer IOSS" (3/40), nummeret har et ugyldigt format', 'DA',TO_TIMESTAMP('2020-01-01 00:00:00', 'YYYY-MM-DD HH24:MI:SS'), null, (SELECT id FROM codelist_items CI WHERE ITEMCODE = 'DK2014' AND CODELIST_ID = (SELECT id FROM codelists WHERE CODELISTKEY = '10249'))) ON CONFLICT (item_id, langcode, valid_to) DO UPDATE SET valid_from=EXCLUDED.valid_from, description=EXCLUDED.description;</v>
      </c>
      <c r="P181" s="10" t="str">
        <v>INSERT INTO PUBLIC.labels_codelist_items (DESCRIPTION, langcode, VALID_FROM, VALID_TO, ITEM_ID) VALUES('Error: The IOSS VAT Id number has an invalid format', 'EN',TO_TIMESTAMP('2020-01-01 00:00:00', 'YYYY-MM-DD HH24:MI:SS'), null, (SELECT id FROM codelist_items CI WHERE ITEMCODE = 'DK2014' AND CODELIST_ID = (SELECT id FROM codelists WHERE CODELISTKEY = '10249'))) ON CONFLICT (item_id, langcode, valid_to) DO UPDATE SET valid_from=EXCLUDED.valid_from, description=EXCLUDED.description;</v>
      </c>
      <c r="Q18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81" s="10" t="str">
        <v>/*INSERT INTO PUBLIC.labels_codelist_items (DESCRIPTION, langcode, VALID_FROM, VALID_TO, ITEM_ID) VALUES('Fejl i "Momsidentifikationsnummer IOSS" (3/40), nummeret har et ugyldigt format',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81" s="10" t="str">
        <v>/*INSERT INTO PUBLIC.labels_codelist_items (DESCRIPTION, langcode, VALID_FROM, VALID_TO, ITEM_ID) VALUES('Error: The IOSS VAT Id number has an invalid format',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82" spans="1:19" ht="409.5" x14ac:dyDescent="0.25">
      <c r="A182" t="str">
        <v>INSERT INTO public.codelist_item (item_code, uieditable, valid_from, valid_to, codelist_id) VALUES('DK2015', false, to_timestamp('2020-01-01 00:00:00', 'YYYY-MM-DD HH24:MI:SS'), null, (SELECT id FROM codelist WHERE CODELIST_KEY = '10080')) ON CONFLICT (codelist_id, item_code) DO UPDATE SET valid_from=EXCLUDED.valid_from, valid_to=EXCLUDED.valid_to;</v>
      </c>
      <c r="C182" t="str">
        <v>INSERT INTO PUBLIC.CODELIST_ITEM_LABEL (DESCRIPTION, VALID_FROM, VALID_TO, ITEM_ID, LANGUAGE_ID) VALUES('Error: The IOSS VAT Id consultation date has an invalid format', TO_TIMESTAMP('2020-01-01 00:00:00', 'YYYY-MM-DD HH24:MI:SS'), null, (SELECT id FROM CODELIST_ITEM CI WHERE ITEM_CODE = 'DK2015' AND CODELIST_ID = (SELECT id FROM codelist WHERE CODELIST_KEY = '10080')), 1);</v>
      </c>
      <c r="D182" t="str">
        <v>INSERT INTO public.codelist_item (item_code, uieditable, valid_from, valid_to, codelist_id) VALUES('DK2015', false, to_timestamp('2020-01-01 00:00:00', 'YYYY-MM-DD HH24:MI:SS'), null, (SELECT id FROM codelist WHERE CODELIST_KEY = '10040')) ON CONFLICT (codelist_id, item_code) DO UPDATE SET valid_from=EXCLUDED.valid_from, valid_to=EXCLUDED.valid_to;</v>
      </c>
      <c r="E182" t="str">
        <v>INSERT INTO PUBLIC.CODELIST_ITEM_LABEL (DESCRIPTION, VALID_FROM, VALID_TO, ITEM_ID, LANGUAGE_ID) VALUES('Fejl i "Momsidentifikationsnummer IOSS" dato, konsultationsdatoen er ugyldig', TO_TIMESTAMP('2020-01-01 00:00:00', 'YYYY-MM-DD HH24:MI:SS'), null, (SELECT id FROM CODELIST_ITEM CI WHERE ITEM_CODE = 'DK2015' AND CODELIST_ID = (SELECT id FROM codelist WHERE CODELIST_KEY = '10040')), 3);</v>
      </c>
      <c r="F182" t="str">
        <v>INSERT INTO PUBLIC.CODELIST_ITEM_LABEL (DESCRIPTION, VALID_FROM, VALID_TO, ITEM_ID, LANGUAGE_ID) VALUES('Error: The IOSS VAT Id consultation date has an invalid format', TO_TIMESTAMP('2020-01-01 00:00:00', 'YYYY-MM-DD HH24:MI:SS'), null, (SELECT id FROM CODELIST_ITEM CI WHERE ITEM_CODE = 'DK2015' AND CODELIST_ID = (SELECT id FROM codelist WHERE CODELIST_KEY = '10040')), 1);</v>
      </c>
      <c r="G182"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82" t="str">
        <v>/*INSERT INTO PUBLIC.CODELIST_ITEM_LABEL (DESCRIPTION, VALID_FROM, VALID_TO, ITEM_ID, LANGUAGE_ID) VALUES('Fejl i "Momsidentifikationsnummer IOSS" dato, konsultationsdatoen er ugyldig', TO_TIMESTAMP('2020-01-01 00:00:00', 'YYYY-MM-DD HH24:MI:SS'), null, (SELECT id FROM CODELIST_ITEM CI WHERE ITEM_CODE = '' AND CODELIST_ID = (SELECT id FROM codelist WHERE CODELIST_KEY = '10075')), 3);*/</v>
      </c>
      <c r="I182" t="str">
        <v>/*INSERT INTO PUBLIC.CODELIST_ITEM_LABEL (DESCRIPTION, VALID_FROM, VALID_TO, ITEM_ID, LANGUAGE_ID) VALUES('Error: The IOSS VAT Id consultation date has an invalid format', TO_TIMESTAMP('2020-01-01 00:00:00', 'YYYY-MM-DD HH24:MI:SS'), null, (SELECT id FROM CODELIST_ITEM CI WHERE ITEM_CODE = '' AND CODELIST_ID = (SELECT id FROM codelist WHERE CODELIST_KEY = '10075')), 1);*/</v>
      </c>
      <c r="J18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82" t="str">
        <v>/*INSERT INTO PUBLIC.CODELIST_ITEM_LABEL (DESCRIPTION, VALID_FROM, VALID_TO, ITEM_ID, LANGUAGE_ID) VALUES('Fejl i "Momsidentifikationsnummer IOSS" dato, konsultationsdatoen er ugyldig', TO_TIMESTAMP('2020-01-01 00:00:00', 'YYYY-MM-DD HH24:MI:SS'), null, (SELECT id FROM CODELIST_ITEM CI WHERE ITEM_CODE = '' AND CODELIST_ID = (SELECT id FROM codelist WHERE CODELIST_KEY = '10040')), 3);*/</v>
      </c>
      <c r="L182" t="str">
        <v>/*INSERT INTO PUBLIC.CODELIST_ITEM_LABEL (DESCRIPTION, VALID_FROM, VALID_TO, ITEM_ID, LANGUAGE_ID) VALUES('Error: The IOSS VAT Id consultation date has an invalid format', TO_TIMESTAMP('2020-01-01 00:00:00', 'YYYY-MM-DD HH24:MI:SS'), null, (SELECT id FROM CODELIST_ITEM CI WHERE ITEM_CODE = '' AND CODELIST_ID = (SELECT id FROM codelist WHERE CODELIST_KEY = '10040')), 1);*/</v>
      </c>
      <c r="N182" s="10" t="str">
        <v>INSERT INTO public.codelist_items (itemcode, valid_from, valid_to, codelist_id, extensions_id) VALUES('DK2015', to_timestamp('2020-01-01 00:00:00', 'YYYY-MM-DD HH24:MI:SS'), null, (SELECT id FROM codelists WHERE CODELISTKEY = '10249'), null) ON CONFLICT (codelist_id, itemcode) DO UPDATE SET valid_from=EXCLUDED.valid_from, valid_to=EXCLUDED.valid_to;</v>
      </c>
      <c r="O182" s="10" t="str">
        <v>INSERT INTO PUBLIC.labels_codelist_items (DESCRIPTION, langcode, VALID_FROM, VALID_TO, ITEM_ID) VALUES('Fejl i "Momsidentifikationsnummer IOSS" dato, konsultationsdatoen er ugyldig', 'DA',TO_TIMESTAMP('2020-01-01 00:00:00', 'YYYY-MM-DD HH24:MI:SS'), null, (SELECT id FROM codelist_items CI WHERE ITEMCODE = 'DK2015' AND CODELIST_ID = (SELECT id FROM codelists WHERE CODELISTKEY = '10249'))) ON CONFLICT (item_id, langcode, valid_to) DO UPDATE SET valid_from=EXCLUDED.valid_from, description=EXCLUDED.description;</v>
      </c>
      <c r="P182" s="10" t="str">
        <v>INSERT INTO PUBLIC.labels_codelist_items (DESCRIPTION, langcode, VALID_FROM, VALID_TO, ITEM_ID) VALUES('Error: The IOSS VAT Id consultation date has an invalid format', 'EN',TO_TIMESTAMP('2020-01-01 00:00:00', 'YYYY-MM-DD HH24:MI:SS'), null, (SELECT id FROM codelist_items CI WHERE ITEMCODE = 'DK2015' AND CODELIST_ID = (SELECT id FROM codelists WHERE CODELISTKEY = '10249'))) ON CONFLICT (item_id, langcode, valid_to) DO UPDATE SET valid_from=EXCLUDED.valid_from, description=EXCLUDED.description;</v>
      </c>
      <c r="Q18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82" s="10" t="str">
        <v>/*INSERT INTO PUBLIC.labels_codelist_items (DESCRIPTION, langcode, VALID_FROM, VALID_TO, ITEM_ID) VALUES('Fejl i "Momsidentifikationsnummer IOSS" dato, konsultationsdatoen er ugyldig',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82" s="10" t="str">
        <v>/*INSERT INTO PUBLIC.labels_codelist_items (DESCRIPTION, langcode, VALID_FROM, VALID_TO, ITEM_ID) VALUES('Error: The IOSS VAT Id consultation date has an invalid format',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83" spans="1:19" ht="409.5" x14ac:dyDescent="0.25">
      <c r="A183" t="str">
        <v>INSERT INTO public.codelist_item (item_code, uieditable, valid_from, valid_to, codelist_id) VALUES('DK2017', false, to_timestamp('2020-01-01 00:00:00', 'YYYY-MM-DD HH24:MI:SS'), null, (SELECT id FROM codelist WHERE CODELIST_KEY = '10080')) ON CONFLICT (codelist_id, item_code) DO UPDATE SET valid_from=EXCLUDED.valid_from, valid_to=EXCLUDED.valid_to;</v>
      </c>
      <c r="C183" t="str">
        <v>INSERT INTO PUBLIC.CODELIST_ITEM_LABEL (DESCRIPTION, VALID_FROM, VALID_TO, ITEM_ID, LANGUAGE_ID) VALUES('Error: The IOSS service was unable to connect to the database', TO_TIMESTAMP('2020-01-01 00:00:00', 'YYYY-MM-DD HH24:MI:SS'), null, (SELECT id FROM CODELIST_ITEM CI WHERE ITEM_CODE = 'DK2017' AND CODELIST_ID = (SELECT id FROM codelist WHERE CODELIST_KEY = '10080')), 1);</v>
      </c>
      <c r="D183" t="str">
        <v>INSERT INTO public.codelist_item (item_code, uieditable, valid_from, valid_to, codelist_id) VALUES('DK2017', false, to_timestamp('2020-01-01 00:00:00', 'YYYY-MM-DD HH24:MI:SS'), null, (SELECT id FROM codelist WHERE CODELIST_KEY = '10040')) ON CONFLICT (codelist_id, item_code) DO UPDATE SET valid_from=EXCLUDED.valid_from, valid_to=EXCLUDED.valid_to;</v>
      </c>
      <c r="E183" t="str">
        <v>INSERT INTO PUBLIC.CODELIST_ITEM_LABEL (DESCRIPTION, VALID_FROM, VALID_TO, ITEM_ID, LANGUAGE_ID) VALUES('Fejl i "IOSS Service", servicen var ude af stand til at forbinde til databasen ', TO_TIMESTAMP('2020-01-01 00:00:00', 'YYYY-MM-DD HH24:MI:SS'), null, (SELECT id FROM CODELIST_ITEM CI WHERE ITEM_CODE = 'DK2017' AND CODELIST_ID = (SELECT id FROM codelist WHERE CODELIST_KEY = '10040')), 3);</v>
      </c>
      <c r="F183" t="str">
        <v>INSERT INTO PUBLIC.CODELIST_ITEM_LABEL (DESCRIPTION, VALID_FROM, VALID_TO, ITEM_ID, LANGUAGE_ID) VALUES('Error: The IOSS service was unable to connect to the database', TO_TIMESTAMP('2020-01-01 00:00:00', 'YYYY-MM-DD HH24:MI:SS'), null, (SELECT id FROM CODELIST_ITEM CI WHERE ITEM_CODE = 'DK2017' AND CODELIST_ID = (SELECT id FROM codelist WHERE CODELIST_KEY = '10040')), 1);</v>
      </c>
      <c r="G183"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83" t="str">
        <v>/*INSERT INTO PUBLIC.CODELIST_ITEM_LABEL (DESCRIPTION, VALID_FROM, VALID_TO, ITEM_ID, LANGUAGE_ID) VALUES('Fejl i "IOSS Service", servicen var ude af stand til at forbinde til databasen ', TO_TIMESTAMP('2020-01-01 00:00:00', 'YYYY-MM-DD HH24:MI:SS'), null, (SELECT id FROM CODELIST_ITEM CI WHERE ITEM_CODE = '' AND CODELIST_ID = (SELECT id FROM codelist WHERE CODELIST_KEY = '10075')), 3);*/</v>
      </c>
      <c r="I183" t="str">
        <v>/*INSERT INTO PUBLIC.CODELIST_ITEM_LABEL (DESCRIPTION, VALID_FROM, VALID_TO, ITEM_ID, LANGUAGE_ID) VALUES('Error: The IOSS service was unable to connect to the database', TO_TIMESTAMP('2020-01-01 00:00:00', 'YYYY-MM-DD HH24:MI:SS'), null, (SELECT id FROM CODELIST_ITEM CI WHERE ITEM_CODE = '' AND CODELIST_ID = (SELECT id FROM codelist WHERE CODELIST_KEY = '10075')), 1);*/</v>
      </c>
      <c r="J18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83" t="str">
        <v>/*INSERT INTO PUBLIC.CODELIST_ITEM_LABEL (DESCRIPTION, VALID_FROM, VALID_TO, ITEM_ID, LANGUAGE_ID) VALUES('Fejl i "IOSS Service", servicen var ude af stand til at forbinde til databasen ', TO_TIMESTAMP('2020-01-01 00:00:00', 'YYYY-MM-DD HH24:MI:SS'), null, (SELECT id FROM CODELIST_ITEM CI WHERE ITEM_CODE = '' AND CODELIST_ID = (SELECT id FROM codelist WHERE CODELIST_KEY = '10040')), 3);*/</v>
      </c>
      <c r="L183" t="str">
        <v>/*INSERT INTO PUBLIC.CODELIST_ITEM_LABEL (DESCRIPTION, VALID_FROM, VALID_TO, ITEM_ID, LANGUAGE_ID) VALUES('Error: The IOSS service was unable to connect to the database', TO_TIMESTAMP('2020-01-01 00:00:00', 'YYYY-MM-DD HH24:MI:SS'), null, (SELECT id FROM CODELIST_ITEM CI WHERE ITEM_CODE = '' AND CODELIST_ID = (SELECT id FROM codelist WHERE CODELIST_KEY = '10040')), 1);*/</v>
      </c>
      <c r="N183" s="10" t="str">
        <v>INSERT INTO public.codelist_items (itemcode, valid_from, valid_to, codelist_id, extensions_id) VALUES('DK2017', to_timestamp('2020-01-01 00:00:00', 'YYYY-MM-DD HH24:MI:SS'), null, (SELECT id FROM codelists WHERE CODELISTKEY = '10249'), null) ON CONFLICT (codelist_id, itemcode) DO UPDATE SET valid_from=EXCLUDED.valid_from, valid_to=EXCLUDED.valid_to;</v>
      </c>
      <c r="O183" s="10" t="str">
        <v>INSERT INTO PUBLIC.labels_codelist_items (DESCRIPTION, langcode, VALID_FROM, VALID_TO, ITEM_ID) VALUES('Fejl i "IOSS Service", servicen var ude af stand til at forbinde til databasen ', 'DA',TO_TIMESTAMP('2020-01-01 00:00:00', 'YYYY-MM-DD HH24:MI:SS'), null, (SELECT id FROM codelist_items CI WHERE ITEMCODE = 'DK2017' AND CODELIST_ID = (SELECT id FROM codelists WHERE CODELISTKEY = '10249'))) ON CONFLICT (item_id, langcode, valid_to) DO UPDATE SET valid_from=EXCLUDED.valid_from, description=EXCLUDED.description;</v>
      </c>
      <c r="P183" s="10" t="str">
        <v>INSERT INTO PUBLIC.labels_codelist_items (DESCRIPTION, langcode, VALID_FROM, VALID_TO, ITEM_ID) VALUES('Error: The IOSS service was unable to connect to the database', 'EN',TO_TIMESTAMP('2020-01-01 00:00:00', 'YYYY-MM-DD HH24:MI:SS'), null, (SELECT id FROM codelist_items CI WHERE ITEMCODE = 'DK2017' AND CODELIST_ID = (SELECT id FROM codelists WHERE CODELISTKEY = '10249'))) ON CONFLICT (item_id, langcode, valid_to) DO UPDATE SET valid_from=EXCLUDED.valid_from, description=EXCLUDED.description;</v>
      </c>
      <c r="Q18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83" s="10" t="str">
        <v>/*INSERT INTO PUBLIC.labels_codelist_items (DESCRIPTION, langcode, VALID_FROM, VALID_TO, ITEM_ID) VALUES('Fejl i "IOSS Service", servicen var ude af stand til at forbinde til databasen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83" s="10" t="str">
        <v>/*INSERT INTO PUBLIC.labels_codelist_items (DESCRIPTION, langcode, VALID_FROM, VALID_TO, ITEM_ID) VALUES('Error: The IOSS service was unable to connect to the database',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84" spans="1:19" ht="409.5" x14ac:dyDescent="0.25">
      <c r="A184" t="str">
        <v>INSERT INTO public.codelist_item (item_code, uieditable, valid_from, valid_to, codelist_id) VALUES('DK2016', false, to_timestamp('2020-01-01 00:00:00', 'YYYY-MM-DD HH24:MI:SS'), null, (SELECT id FROM codelist WHERE CODELIST_KEY = '10080')) ON CONFLICT (codelist_id, item_code) DO UPDATE SET valid_from=EXCLUDED.valid_from, valid_to=EXCLUDED.valid_to;</v>
      </c>
      <c r="C184" t="str">
        <v>INSERT INTO PUBLIC.CODELIST_ITEM_LABEL (DESCRIPTION, VALID_FROM, VALID_TO, ITEM_ID, LANGUAGE_ID) VALUES('Error: The IOSS service request has an invalid format', TO_TIMESTAMP('2020-01-01 00:00:00', 'YYYY-MM-DD HH24:MI:SS'), null, (SELECT id FROM CODELIST_ITEM CI WHERE ITEM_CODE = 'DK2016' AND CODELIST_ID = (SELECT id FROM codelist WHERE CODELIST_KEY = '10080')), 1);</v>
      </c>
      <c r="D184" t="str">
        <v>INSERT INTO public.codelist_item (item_code, uieditable, valid_from, valid_to, codelist_id) VALUES('DK2016', false, to_timestamp('2020-01-01 00:00:00', 'YYYY-MM-DD HH24:MI:SS'), null, (SELECT id FROM codelist WHERE CODELIST_KEY = '10040')) ON CONFLICT (codelist_id, item_code) DO UPDATE SET valid_from=EXCLUDED.valid_from, valid_to=EXCLUDED.valid_to;</v>
      </c>
      <c r="E184" t="str">
        <v>INSERT INTO PUBLIC.CODELIST_ITEM_LABEL (DESCRIPTION, VALID_FROM, VALID_TO, ITEM_ID, LANGUAGE_ID) VALUES('Fejl i "IOSS Service", service forespørgslen har en ugyldigt format', TO_TIMESTAMP('2020-01-01 00:00:00', 'YYYY-MM-DD HH24:MI:SS'), null, (SELECT id FROM CODELIST_ITEM CI WHERE ITEM_CODE = 'DK2016' AND CODELIST_ID = (SELECT id FROM codelist WHERE CODELIST_KEY = '10040')), 3);</v>
      </c>
      <c r="F184" t="str">
        <v>INSERT INTO PUBLIC.CODELIST_ITEM_LABEL (DESCRIPTION, VALID_FROM, VALID_TO, ITEM_ID, LANGUAGE_ID) VALUES('Error: The IOSS service request has an invalid format', TO_TIMESTAMP('2020-01-01 00:00:00', 'YYYY-MM-DD HH24:MI:SS'), null, (SELECT id FROM CODELIST_ITEM CI WHERE ITEM_CODE = 'DK2016' AND CODELIST_ID = (SELECT id FROM codelist WHERE CODELIST_KEY = '10040')), 1);</v>
      </c>
      <c r="G184"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84" t="str">
        <v>/*INSERT INTO PUBLIC.CODELIST_ITEM_LABEL (DESCRIPTION, VALID_FROM, VALID_TO, ITEM_ID, LANGUAGE_ID) VALUES('Fejl i "IOSS Service", service forespørgslen har en ugyldigt format', TO_TIMESTAMP('2020-01-01 00:00:00', 'YYYY-MM-DD HH24:MI:SS'), null, (SELECT id FROM CODELIST_ITEM CI WHERE ITEM_CODE = '' AND CODELIST_ID = (SELECT id FROM codelist WHERE CODELIST_KEY = '10075')), 3);*/</v>
      </c>
      <c r="I184" t="str">
        <v>/*INSERT INTO PUBLIC.CODELIST_ITEM_LABEL (DESCRIPTION, VALID_FROM, VALID_TO, ITEM_ID, LANGUAGE_ID) VALUES('Error: The IOSS service request has an invalid format', TO_TIMESTAMP('2020-01-01 00:00:00', 'YYYY-MM-DD HH24:MI:SS'), null, (SELECT id FROM CODELIST_ITEM CI WHERE ITEM_CODE = '' AND CODELIST_ID = (SELECT id FROM codelist WHERE CODELIST_KEY = '10075')), 1);*/</v>
      </c>
      <c r="J18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84" t="str">
        <v>/*INSERT INTO PUBLIC.CODELIST_ITEM_LABEL (DESCRIPTION, VALID_FROM, VALID_TO, ITEM_ID, LANGUAGE_ID) VALUES('Fejl i "IOSS Service", service forespørgslen har en ugyldigt format', TO_TIMESTAMP('2020-01-01 00:00:00', 'YYYY-MM-DD HH24:MI:SS'), null, (SELECT id FROM CODELIST_ITEM CI WHERE ITEM_CODE = '' AND CODELIST_ID = (SELECT id FROM codelist WHERE CODELIST_KEY = '10040')), 3);*/</v>
      </c>
      <c r="L184" t="str">
        <v>/*INSERT INTO PUBLIC.CODELIST_ITEM_LABEL (DESCRIPTION, VALID_FROM, VALID_TO, ITEM_ID, LANGUAGE_ID) VALUES('Error: The IOSS service request has an invalid format', TO_TIMESTAMP('2020-01-01 00:00:00', 'YYYY-MM-DD HH24:MI:SS'), null, (SELECT id FROM CODELIST_ITEM CI WHERE ITEM_CODE = '' AND CODELIST_ID = (SELECT id FROM codelist WHERE CODELIST_KEY = '10040')), 1);*/</v>
      </c>
      <c r="N184" s="10" t="str">
        <v>INSERT INTO public.codelist_items (itemcode, valid_from, valid_to, codelist_id, extensions_id) VALUES('DK2016', to_timestamp('2020-01-01 00:00:00', 'YYYY-MM-DD HH24:MI:SS'), null, (SELECT id FROM codelists WHERE CODELISTKEY = '10249'), null) ON CONFLICT (codelist_id, itemcode) DO UPDATE SET valid_from=EXCLUDED.valid_from, valid_to=EXCLUDED.valid_to;</v>
      </c>
      <c r="O184" s="10" t="str">
        <v>INSERT INTO PUBLIC.labels_codelist_items (DESCRIPTION, langcode, VALID_FROM, VALID_TO, ITEM_ID) VALUES('Fejl i "IOSS Service", service forespørgslen har en ugyldigt format', 'DA',TO_TIMESTAMP('2020-01-01 00:00:00', 'YYYY-MM-DD HH24:MI:SS'), null, (SELECT id FROM codelist_items CI WHERE ITEMCODE = 'DK2016' AND CODELIST_ID = (SELECT id FROM codelists WHERE CODELISTKEY = '10249'))) ON CONFLICT (item_id, langcode, valid_to) DO UPDATE SET valid_from=EXCLUDED.valid_from, description=EXCLUDED.description;</v>
      </c>
      <c r="P184" s="10" t="str">
        <v>INSERT INTO PUBLIC.labels_codelist_items (DESCRIPTION, langcode, VALID_FROM, VALID_TO, ITEM_ID) VALUES('Error: The IOSS service request has an invalid format', 'EN',TO_TIMESTAMP('2020-01-01 00:00:00', 'YYYY-MM-DD HH24:MI:SS'), null, (SELECT id FROM codelist_items CI WHERE ITEMCODE = 'DK2016' AND CODELIST_ID = (SELECT id FROM codelists WHERE CODELISTKEY = '10249'))) ON CONFLICT (item_id, langcode, valid_to) DO UPDATE SET valid_from=EXCLUDED.valid_from, description=EXCLUDED.description;</v>
      </c>
      <c r="Q18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84" s="10" t="str">
        <v>/*INSERT INTO PUBLIC.labels_codelist_items (DESCRIPTION, langcode, VALID_FROM, VALID_TO, ITEM_ID) VALUES('Fejl i "IOSS Service", service forespørgslen har en ugyldigt format',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84" s="10" t="str">
        <v>/*INSERT INTO PUBLIC.labels_codelist_items (DESCRIPTION, langcode, VALID_FROM, VALID_TO, ITEM_ID) VALUES('Error: The IOSS service request has an invalid format',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85" spans="1:19" ht="409.5" x14ac:dyDescent="0.25">
      <c r="A185" t="str">
        <v>INSERT INTO public.codelist_item (item_code, uieditable, valid_from, valid_to, codelist_id) VALUES('DK2018', false, to_timestamp('2020-01-01 00:00:00', 'YYYY-MM-DD HH24:MI:SS'), null, (SELECT id FROM codelist WHERE CODELIST_KEY = '10080')) ON CONFLICT (codelist_id, item_code) DO UPDATE SET valid_from=EXCLUDED.valid_from, valid_to=EXCLUDED.valid_to;</v>
      </c>
      <c r="C185" t="str">
        <v>INSERT INTO PUBLIC.CODELIST_ITEM_LABEL (DESCRIPTION, VALID_FROM, VALID_TO, ITEM_ID, LANGUAGE_ID) VALUES('Error: The IOSS database table iossvatno illegally contains multiple instances of the same VAT Id number', TO_TIMESTAMP('2020-01-01 00:00:00', 'YYYY-MM-DD HH24:MI:SS'), null, (SELECT id FROM CODELIST_ITEM CI WHERE ITEM_CODE = 'DK2018' AND CODELIST_ID = (SELECT id FROM codelist WHERE CODELIST_KEY = '10080')), 1);</v>
      </c>
      <c r="D185" t="str">
        <v>INSERT INTO public.codelist_item (item_code, uieditable, valid_from, valid_to, codelist_id) VALUES('DK2018', false, to_timestamp('2020-01-01 00:00:00', 'YYYY-MM-DD HH24:MI:SS'), null, (SELECT id FROM codelist WHERE CODELIST_KEY = '10040')) ON CONFLICT (codelist_id, item_code) DO UPDATE SET valid_from=EXCLUDED.valid_from, valid_to=EXCLUDED.valid_to;</v>
      </c>
      <c r="E185" t="str">
        <v>INSERT INTO PUBLIC.CODELIST_ITEM_LABEL (DESCRIPTION, VALID_FROM, VALID_TO, ITEM_ID, LANGUAGE_ID) VALUES('Fejl i "IOSS Service" databasen indeholder ulovlivt flere instancer af the samme "Momsidentifikationsnummer IOSS",', TO_TIMESTAMP('2020-01-01 00:00:00', 'YYYY-MM-DD HH24:MI:SS'), null, (SELECT id FROM CODELIST_ITEM CI WHERE ITEM_CODE = 'DK2018' AND CODELIST_ID = (SELECT id FROM codelist WHERE CODELIST_KEY = '10040')), 3);</v>
      </c>
      <c r="F185" t="str">
        <v>INSERT INTO PUBLIC.CODELIST_ITEM_LABEL (DESCRIPTION, VALID_FROM, VALID_TO, ITEM_ID, LANGUAGE_ID) VALUES('Error: The IOSS database table iossvatno illegally contains multiple instances of the same VAT Id number', TO_TIMESTAMP('2020-01-01 00:00:00', 'YYYY-MM-DD HH24:MI:SS'), null, (SELECT id FROM CODELIST_ITEM CI WHERE ITEM_CODE = 'DK2018' AND CODELIST_ID = (SELECT id FROM codelist WHERE CODELIST_KEY = '10040')), 1);</v>
      </c>
      <c r="G18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85" t="str">
        <v>/*INSERT INTO PUBLIC.CODELIST_ITEM_LABEL (DESCRIPTION, VALID_FROM, VALID_TO, ITEM_ID, LANGUAGE_ID) VALUES('Fejl i "IOSS Service" databasen indeholder ulovlivt flere instancer af the samme "Momsidentifikationsnummer IOSS",', TO_TIMESTAMP('2020-01-01 00:00:00', 'YYYY-MM-DD HH24:MI:SS'), null, (SELECT id FROM CODELIST_ITEM CI WHERE ITEM_CODE = '' AND CODELIST_ID = (SELECT id FROM codelist WHERE CODELIST_KEY = '10075')), 3);*/</v>
      </c>
      <c r="I185" t="str">
        <v>/*INSERT INTO PUBLIC.CODELIST_ITEM_LABEL (DESCRIPTION, VALID_FROM, VALID_TO, ITEM_ID, LANGUAGE_ID) VALUES('Error: The IOSS database table iossvatno illegally contains multiple instances of the same VAT Id number', TO_TIMESTAMP('2020-01-01 00:00:00', 'YYYY-MM-DD HH24:MI:SS'), null, (SELECT id FROM CODELIST_ITEM CI WHERE ITEM_CODE = '' AND CODELIST_ID = (SELECT id FROM codelist WHERE CODELIST_KEY = '10075')), 1);*/</v>
      </c>
      <c r="J18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85" t="str">
        <v>/*INSERT INTO PUBLIC.CODELIST_ITEM_LABEL (DESCRIPTION, VALID_FROM, VALID_TO, ITEM_ID, LANGUAGE_ID) VALUES('Fejl i "IOSS Service" databasen indeholder ulovlivt flere instancer af the samme "Momsidentifikationsnummer IOSS",', TO_TIMESTAMP('2020-01-01 00:00:00', 'YYYY-MM-DD HH24:MI:SS'), null, (SELECT id FROM CODELIST_ITEM CI WHERE ITEM_CODE = '' AND CODELIST_ID = (SELECT id FROM codelist WHERE CODELIST_KEY = '10040')), 3);*/</v>
      </c>
      <c r="L185" t="str">
        <v>/*INSERT INTO PUBLIC.CODELIST_ITEM_LABEL (DESCRIPTION, VALID_FROM, VALID_TO, ITEM_ID, LANGUAGE_ID) VALUES('Error: The IOSS database table iossvatno illegally contains multiple instances of the same VAT Id number', TO_TIMESTAMP('2020-01-01 00:00:00', 'YYYY-MM-DD HH24:MI:SS'), null, (SELECT id FROM CODELIST_ITEM CI WHERE ITEM_CODE = '' AND CODELIST_ID = (SELECT id FROM codelist WHERE CODELIST_KEY = '10040')), 1);*/</v>
      </c>
      <c r="N185" s="10" t="str">
        <v>INSERT INTO public.codelist_items (itemcode, valid_from, valid_to, codelist_id, extensions_id) VALUES('DK2018', to_timestamp('2020-01-01 00:00:00', 'YYYY-MM-DD HH24:MI:SS'), null, (SELECT id FROM codelists WHERE CODELISTKEY = '10249'), null) ON CONFLICT (codelist_id, itemcode) DO UPDATE SET valid_from=EXCLUDED.valid_from, valid_to=EXCLUDED.valid_to;</v>
      </c>
      <c r="O185" s="10" t="str">
        <v>INSERT INTO PUBLIC.labels_codelist_items (DESCRIPTION, langcode, VALID_FROM, VALID_TO, ITEM_ID) VALUES('Fejl i "IOSS Service" databasen indeholder ulovlivt flere instancer af the samme "Momsidentifikationsnummer IOSS",', 'DA',TO_TIMESTAMP('2020-01-01 00:00:00', 'YYYY-MM-DD HH24:MI:SS'), null, (SELECT id FROM codelist_items CI WHERE ITEMCODE = 'DK2018' AND CODELIST_ID = (SELECT id FROM codelists WHERE CODELISTKEY = '10249'))) ON CONFLICT (item_id, langcode, valid_to) DO UPDATE SET valid_from=EXCLUDED.valid_from, description=EXCLUDED.description;</v>
      </c>
      <c r="P185" s="10" t="str">
        <v>INSERT INTO PUBLIC.labels_codelist_items (DESCRIPTION, langcode, VALID_FROM, VALID_TO, ITEM_ID) VALUES('Error: The IOSS database table iossvatno illegally contains multiple instances of the same VAT Id number', 'EN',TO_TIMESTAMP('2020-01-01 00:00:00', 'YYYY-MM-DD HH24:MI:SS'), null, (SELECT id FROM codelist_items CI WHERE ITEMCODE = 'DK2018' AND CODELIST_ID = (SELECT id FROM codelists WHERE CODELISTKEY = '10249'))) ON CONFLICT (item_id, langcode, valid_to) DO UPDATE SET valid_from=EXCLUDED.valid_from, description=EXCLUDED.description;</v>
      </c>
      <c r="Q18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85" s="10" t="str">
        <v>/*INSERT INTO PUBLIC.labels_codelist_items (DESCRIPTION, langcode, VALID_FROM, VALID_TO, ITEM_ID) VALUES('Fejl i "IOSS Service" databasen indeholder ulovlivt flere instancer af the samme "Momsidentifikationsnummer IOSS",',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85" s="10" t="str">
        <v>/*INSERT INTO PUBLIC.labels_codelist_items (DESCRIPTION, langcode, VALID_FROM, VALID_TO, ITEM_ID) VALUES('Error: The IOSS database table iossvatno illegally contains multiple instances of the same VAT Id number',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86" spans="1:19" ht="409.5" x14ac:dyDescent="0.25">
      <c r="A186" t="str">
        <v>INSERT INTO public.codelist_item (item_code, uieditable, valid_from, valid_to, codelist_id) VALUES('DK2042', false, to_timestamp('2020-01-01 00:00:00', 'YYYY-MM-DD HH24:MI:SS'), null, (SELECT id FROM codelist WHERE CODELIST_KEY = '10080')) ON CONFLICT (codelist_id, item_code) DO UPDATE SET valid_from=EXCLUDED.valid_from, valid_to=EXCLUDED.valid_to;</v>
      </c>
      <c r="C186" t="str">
        <v>INSERT INTO PUBLIC.CODELIST_ITEM_LABEL (DESCRIPTION, VALID_FROM, VALID_TO, ITEM_ID, LANGUAGE_ID) VALUES('Error: The importer does not have a valid authorization for the tax-type (excise duty) specified in ''Tax type'' (14 03 039 000).', TO_TIMESTAMP('2020-01-01 00:00:00', 'YYYY-MM-DD HH24:MI:SS'), null, (SELECT id FROM CODELIST_ITEM CI WHERE ITEM_CODE = 'DK2042' AND CODELIST_ID = (SELECT id FROM codelist WHERE CODELIST_KEY = '10080')), 1);</v>
      </c>
      <c r="D186" t="str">
        <v>INSERT INTO public.codelist_item (item_code, uieditable, valid_from, valid_to, codelist_id) VALUES('DK2042', false, to_timestamp('2020-01-01 00:00:00', 'YYYY-MM-DD HH24:MI:SS'), null, (SELECT id FROM codelist WHERE CODELIST_KEY = '10040')) ON CONFLICT (codelist_id, item_code) DO UPDATE SET valid_from=EXCLUDED.valid_from, valid_to=EXCLUDED.valid_to;</v>
      </c>
      <c r="E186" t="str">
        <v>INSERT INTO PUBLIC.CODELIST_ITEM_LABEL (DESCRIPTION, VALID_FROM, VALID_TO, ITEM_ID, LANGUAGE_ID) VALUES('Fejl, Importøren har ikke en valid authorisation for den valgte afgiftstype (punktafgift) angivet i ''afgiftstype'' (14 03 039 000)', TO_TIMESTAMP('2020-01-01 00:00:00', 'YYYY-MM-DD HH24:MI:SS'), null, (SELECT id FROM CODELIST_ITEM CI WHERE ITEM_CODE = 'DK2042' AND CODELIST_ID = (SELECT id FROM codelist WHERE CODELIST_KEY = '10040')), 3);</v>
      </c>
      <c r="F186" t="str">
        <v>INSERT INTO PUBLIC.CODELIST_ITEM_LABEL (DESCRIPTION, VALID_FROM, VALID_TO, ITEM_ID, LANGUAGE_ID) VALUES('Error: The importer does not have a valid authorization for the tax-type (excise duty) specified in ''Tax type'' (14 03 039 000).', TO_TIMESTAMP('2020-01-01 00:00:00', 'YYYY-MM-DD HH24:MI:SS'), null, (SELECT id FROM CODELIST_ITEM CI WHERE ITEM_CODE = 'DK2042' AND CODELIST_ID = (SELECT id FROM codelist WHERE CODELIST_KEY = '10040')), 1);</v>
      </c>
      <c r="G186" t="str">
        <v>INSERT INTO public.codelist_item (item_code, uieditable, valid_from, valid_to, codelist_id) VALUES('DKW2042', false, to_timestamp('2020-01-01 00:00:00', 'YYYY-MM-DD HH24:MI:SS'), null, (SELECT id FROM codelist WHERE CODELIST_KEY = '10075')) ON CONFLICT (codelist_id, item_code) DO UPDATE SET valid_from=EXCLUDED.valid_from, valid_to=EXCLUDED.valid_to;</v>
      </c>
      <c r="H186" t="str">
        <v>INSERT INTO PUBLIC.CODELIST_ITEM_LABEL (DESCRIPTION, VALID_FROM, VALID_TO, ITEM_ID, LANGUAGE_ID) VALUES('Fejl, Importøren har ikke en valid authorisation for den valgte afgiftstype (punktafgift) angivet i ''afgiftstype'' (14 03 039 000)', TO_TIMESTAMP('2020-01-01 00:00:00', 'YYYY-MM-DD HH24:MI:SS'), null, (SELECT id FROM CODELIST_ITEM CI WHERE ITEM_CODE = 'DKW2042' AND CODELIST_ID = (SELECT id FROM codelist WHERE CODELIST_KEY = '10075')), 3);</v>
      </c>
      <c r="I186" t="str">
        <v>INSERT INTO PUBLIC.CODELIST_ITEM_LABEL (DESCRIPTION, VALID_FROM, VALID_TO, ITEM_ID, LANGUAGE_ID) VALUES('Error: The importer does not have a valid authorization for the tax-type (excise duty) specified in ''Tax type'' (14 03 039 000).', TO_TIMESTAMP('2020-01-01 00:00:00', 'YYYY-MM-DD HH24:MI:SS'), null, (SELECT id FROM CODELIST_ITEM CI WHERE ITEM_CODE = 'DKW2042' AND CODELIST_ID = (SELECT id FROM codelist WHERE CODELIST_KEY = '10075')), 1);</v>
      </c>
      <c r="J186" t="str">
        <v>INSERT INTO public.codelist_item (item_code, uieditable, valid_from, valid_to, codelist_id) VALUES('DKW2042', false, to_timestamp('2020-01-01 00:00:00', 'YYYY-MM-DD HH24:MI:SS'), null, (SELECT id FROM codelist WHERE CODELIST_KEY = '10040')) ON CONFLICT (codelist_id, item_code) DO UPDATE SET valid_from=EXCLUDED.valid_from, valid_to=EXCLUDED.valid_to;</v>
      </c>
      <c r="K186" t="str">
        <v>INSERT INTO PUBLIC.CODELIST_ITEM_LABEL (DESCRIPTION, VALID_FROM, VALID_TO, ITEM_ID, LANGUAGE_ID) VALUES('Fejl, Importøren har ikke en valid authorisation for den valgte afgiftstype (punktafgift) angivet i ''afgiftstype'' (14 03 039 000)', TO_TIMESTAMP('2020-01-01 00:00:00', 'YYYY-MM-DD HH24:MI:SS'), null, (SELECT id FROM CODELIST_ITEM CI WHERE ITEM_CODE = 'DKW2042' AND CODELIST_ID = (SELECT id FROM codelist WHERE CODELIST_KEY = '10040')), 3);</v>
      </c>
      <c r="L186" t="str">
        <v>INSERT INTO PUBLIC.CODELIST_ITEM_LABEL (DESCRIPTION, VALID_FROM, VALID_TO, ITEM_ID, LANGUAGE_ID) VALUES('Error: The importer does not have a valid authorization for the tax-type (excise duty) specified in ''Tax type'' (14 03 039 000).', TO_TIMESTAMP('2020-01-01 00:00:00', 'YYYY-MM-DD HH24:MI:SS'), null, (SELECT id FROM CODELIST_ITEM CI WHERE ITEM_CODE = 'DKW2042' AND CODELIST_ID = (SELECT id FROM codelist WHERE CODELIST_KEY = '10040')), 1);</v>
      </c>
      <c r="N186" s="10" t="str">
        <v>INSERT INTO public.codelist_items (itemcode, valid_from, valid_to, codelist_id, extensions_id) VALUES('DK2042', to_timestamp('2020-01-01 00:00:00', 'YYYY-MM-DD HH24:MI:SS'), null, (SELECT id FROM codelists WHERE CODELISTKEY = '10249'), null) ON CONFLICT (codelist_id, itemcode) DO UPDATE SET valid_from=EXCLUDED.valid_from, valid_to=EXCLUDED.valid_to;</v>
      </c>
      <c r="O186" s="10" t="str">
        <v>INSERT INTO PUBLIC.labels_codelist_items (DESCRIPTION, langcode, VALID_FROM, VALID_TO, ITEM_ID) VALUES('Fejl, Importøren har ikke en valid authorisation for den valgte afgiftstype (punktafgift) angivet i ''afgiftstype'' (14 03 039 000)', 'DA',TO_TIMESTAMP('2020-01-01 00:00:00', 'YYYY-MM-DD HH24:MI:SS'), null, (SELECT id FROM codelist_items CI WHERE ITEMCODE = 'DK2042' AND CODELIST_ID = (SELECT id FROM codelists WHERE CODELISTKEY = '10249'))) ON CONFLICT (item_id, langcode, valid_to) DO UPDATE SET valid_from=EXCLUDED.valid_from, description=EXCLUDED.description;</v>
      </c>
      <c r="P186" s="10" t="str">
        <v>INSERT INTO PUBLIC.labels_codelist_items (DESCRIPTION, langcode, VALID_FROM, VALID_TO, ITEM_ID) VALUES('Error: The importer does not have a valid authorization for the tax-type (excise duty) specified in ''Tax type'' (14 03 039 000).', 'EN',TO_TIMESTAMP('2020-01-01 00:00:00', 'YYYY-MM-DD HH24:MI:SS'), null, (SELECT id FROM codelist_items CI WHERE ITEMCODE = 'DK2042' AND CODELIST_ID = (SELECT id FROM codelists WHERE CODELISTKEY = '10249'))) ON CONFLICT (item_id, langcode, valid_to) DO UPDATE SET valid_from=EXCLUDED.valid_from, description=EXCLUDED.description;</v>
      </c>
      <c r="Q186" s="10" t="str">
        <v>INSERT INTO public.codelist_items (itemcode, valid_from, valid_to, codelist_id, extensions_id) VALUES('DKW2042', to_timestamp('2020-01-01 00:00:00', 'YYYY-MM-DD HH24:MI:SS'), null, (SELECT id FROM codelists WHERE CODELISTKEY = '10249'), null) ON CONFLICT (codelist_id, itemcode) DO UPDATE SET valid_from=EXCLUDED.valid_from, valid_to=EXCLUDED.valid_to;</v>
      </c>
      <c r="R186" s="10" t="str">
        <v>INSERT INTO PUBLIC.labels_codelist_items (DESCRIPTION, langcode, VALID_FROM, VALID_TO, ITEM_ID) VALUES('Fejl, Importøren har ikke en valid authorisation for den valgte afgiftstype (punktafgift) angivet i ''afgiftstype'' (14 03 039 000)', 'DA',TO_TIMESTAMP('2020-01-01 00:00:00', 'YYYY-MM-DD HH24:MI:SS'), null, (SELECT id FROM codelist_items CI WHERE ITEMCODE = 'DKW2042' AND CODELIST_ID = (SELECT id FROM codelists WHERE CODELISTKEY = '10249'))) ON CONFLICT (item_id, langcode, valid_to) DO UPDATE SET valid_from=EXCLUDED.valid_from, description=EXCLUDED.description;</v>
      </c>
      <c r="S186" s="10" t="str">
        <v>INSERT INTO PUBLIC.labels_codelist_items (DESCRIPTION, langcode, VALID_FROM, VALID_TO, ITEM_ID) VALUES('Error: The importer does not have a valid authorization for the tax-type (excise duty) specified in ''Tax type'' (14 03 039 000).', 'EN',TO_TIMESTAMP('2020-01-01 00:00:00', 'YYYY-MM-DD HH24:MI:SS'), null, (SELECT id FROM codelist_items CI WHERE ITEMCODE = 'DKW2042' AND CODELIST_ID = (SELECT id FROM codelists WHERE CODELISTKEY = '10249'))) ON CONFLICT (item_id, langcode, valid_to) DO UPDATE SET valid_from=EXCLUDED.valid_from, description=EXCLUDED.description;</v>
      </c>
    </row>
    <row r="187" spans="1:19" ht="409.5" x14ac:dyDescent="0.25">
      <c r="A187" t="str">
        <v>/*INSERT INTO public.codelist_item (item_code, uieditable, valid_from, valid_to, codelist_id) VALUES('DK3044', false, to_timestamp('2020-01-01 00:00:00', 'YYYY-MM-DD HH24:MI:SS'), null, (SELECT id FROM codelist WHERE CODELIST_KEY = '')) ON CONFLICT (codelist_id, item_code) DO UPDATE SET valid_from=EXCLUDED.valid_from, valid_to=EXCLUDED.valid_to;*/</v>
      </c>
      <c r="C187" t="str">
        <v>/*INSERT INTO PUBLIC.CODELIST_ITEM_LABEL (DESCRIPTION, VALID_FROM, VALID_TO, ITEM_ID, LANGUAGE_ID) VALUES('Error: The combination of procedurecodes are not allowed/incorrect. Please choose the correct values for 11 09 001 000, 11 09 002 000 and 11 10 000 000', TO_TIMESTAMP('2020-01-01 00:00:00', 'YYYY-MM-DD HH24:MI:SS'), null, (SELECT id FROM CODELIST_ITEM CI WHERE ITEM_CODE = 'DK3044' AND CODELIST_ID = (SELECT id FROM codelist WHERE CODELIST_KEY = '')), 1);*/</v>
      </c>
      <c r="D187" t="str">
        <v>/*INSERT INTO public.codelist_item (item_code, uieditable, valid_from, valid_to, codelist_id) VALUES('DK3044', false, to_timestamp('2020-01-01 00:00:00', 'YYYY-MM-DD HH24:MI:SS'), null, (SELECT id FROM codelist WHERE CODELIST_KEY = '10040')) ON CONFLICT (codelist_id, item_code) DO UPDATE SET valid_from=EXCLUDED.valid_from, valid_to=EXCLUDED.valid_to;*/</v>
      </c>
      <c r="E187" t="str">
        <v>/*INSERT INTO PUBLIC.CODELIST_ITEM_LABEL (DESCRIPTION, VALID_FROM, VALID_TO, ITEM_ID, LANGUAGE_ID) VALUES('Fejl: Kombinationen af ​​procedurekoder er ikke tilladt/forkert. Vælg venligst de korrekte værdier for 11 09 001 000, 11 09 002 000 og 11 10 000 000', TO_TIMESTAMP('2020-01-01 00:00:00', 'YYYY-MM-DD HH24:MI:SS'), null, (SELECT id FROM CODELIST_ITEM CI WHERE ITEM_CODE = 'DK3044' AND CODELIST_ID = (SELECT id FROM codelist WHERE CODELIST_KEY = '10040')), 3);*/</v>
      </c>
      <c r="F187" t="str">
        <v>/*INSERT INTO PUBLIC.CODELIST_ITEM_LABEL (DESCRIPTION, VALID_FROM, VALID_TO, ITEM_ID, LANGUAGE_ID) VALUES('Error: The combination of procedurecodes are not allowed/incorrect. Please choose the correct values for 11 09 001 000, 11 09 002 000 and 11 10 000 000', TO_TIMESTAMP('2020-01-01 00:00:00', 'YYYY-MM-DD HH24:MI:SS'), null, (SELECT id FROM CODELIST_ITEM CI WHERE ITEM_CODE = 'DK3044' AND CODELIST_ID = (SELECT id FROM codelist WHERE CODELIST_KEY = '10040')), 1);*/</v>
      </c>
      <c r="G18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87" t="str">
        <v>/*INSERT INTO PUBLIC.CODELIST_ITEM_LABEL (DESCRIPTION, VALID_FROM, VALID_TO, ITEM_ID, LANGUAGE_ID) VALUES('Fejl: Kombinationen af ​​procedurekoder er ikke tilladt/forkert. Vælg venligst de korrekte værdier for 11 09 001 000, 11 09 002 000 og 11 10 000 000', TO_TIMESTAMP('2020-01-01 00:00:00', 'YYYY-MM-DD HH24:MI:SS'), null, (SELECT id FROM CODELIST_ITEM CI WHERE ITEM_CODE = '' AND CODELIST_ID = (SELECT id FROM codelist WHERE CODELIST_KEY = '')), 3);*/</v>
      </c>
      <c r="I187" t="str">
        <v>/*INSERT INTO PUBLIC.CODELIST_ITEM_LABEL (DESCRIPTION, VALID_FROM, VALID_TO, ITEM_ID, LANGUAGE_ID) VALUES('Error: The combination of procedurecodes are not allowed/incorrect. Please choose the correct values for 11 09 001 000, 11 09 002 000 and 11 10 000 000', TO_TIMESTAMP('2020-01-01 00:00:00', 'YYYY-MM-DD HH24:MI:SS'), null, (SELECT id FROM CODELIST_ITEM CI WHERE ITEM_CODE = '' AND CODELIST_ID = (SELECT id FROM codelist WHERE CODELIST_KEY = '')), 1);*/</v>
      </c>
      <c r="J18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87" t="str">
        <v>/*INSERT INTO PUBLIC.CODELIST_ITEM_LABEL (DESCRIPTION, VALID_FROM, VALID_TO, ITEM_ID, LANGUAGE_ID) VALUES('Fejl: Kombinationen af ​​procedurekoder er ikke tilladt/forkert. Vælg venligst de korrekte værdier for 11 09 001 000, 11 09 002 000 og 11 10 000 000', TO_TIMESTAMP('2020-01-01 00:00:00', 'YYYY-MM-DD HH24:MI:SS'), null, (SELECT id FROM CODELIST_ITEM CI WHERE ITEM_CODE = '' AND CODELIST_ID = (SELECT id FROM codelist WHERE CODELIST_KEY = '10040')), 3);*/</v>
      </c>
      <c r="L187" t="str">
        <v>/*INSERT INTO PUBLIC.CODELIST_ITEM_LABEL (DESCRIPTION, VALID_FROM, VALID_TO, ITEM_ID, LANGUAGE_ID) VALUES('Error: The combination of procedurecodes are not allowed/incorrect. Please choose the correct values for 11 09 001 000, 11 09 002 000 and 11 10 000 000', TO_TIMESTAMP('2020-01-01 00:00:00', 'YYYY-MM-DD HH24:MI:SS'), null, (SELECT id FROM CODELIST_ITEM CI WHERE ITEM_CODE = '' AND CODELIST_ID = (SELECT id FROM codelist WHERE CODELIST_KEY = '10040')), 1);*/</v>
      </c>
      <c r="N187" s="10" t="str">
        <v>/*INSERT INTO public.codelist_items (itemcode, valid_from, valid_to, codelist_id, extensions_id) VALUES('DK3044', to_timestamp('2020-01-01 00:00:00', 'YYYY-MM-DD HH24:MI:SS'), null, (SELECT id FROM codelists WHERE CODELISTKEY = '10249'), null) ON CONFLICT (codelist_id, itemcode) DO UPDATE SET valid_from=EXCLUDED.valid_from, valid_to=EXCLUDED.valid_to;*/</v>
      </c>
      <c r="O187" s="10" t="str">
        <v>/*INSERT INTO PUBLIC.labels_codelist_items (DESCRIPTION, langcode, VALID_FROM, VALID_TO, ITEM_ID) VALUES('Fejl: Kombinationen af ​​procedurekoder er ikke tilladt/forkert. Vælg venligst de korrekte værdier for 11 09 001 000, 11 09 002 000 og 11 10 000 000', 'DA',TO_TIMESTAMP('2020-01-01 00:00:00', 'YYYY-MM-DD HH24:MI:SS'), null, (SELECT id FROM codelist_items CI WHERE ITEMCODE = 'DK3044' AND CODELIST_ID = (SELECT id FROM codelists WHERE CODELISTKEY = '10249'))) ON CONFLICT (item_id, langcode, valid_to) DO UPDATE SET valid_from=EXCLUDED.valid_from, description=EXCLUDED.description;*/</v>
      </c>
      <c r="P187" s="10" t="str">
        <v>/*INSERT INTO PUBLIC.labels_codelist_items (DESCRIPTION, langcode, VALID_FROM, VALID_TO, ITEM_ID) VALUES('Error: The combination of procedurecodes are not allowed/incorrect. Please choose the correct values for 11 09 001 000, 11 09 002 000 and 11 10 000 000', 'EN',TO_TIMESTAMP('2020-01-01 00:00:00', 'YYYY-MM-DD HH24:MI:SS'), null, (SELECT id FROM codelist_items CI WHERE ITEMCODE = 'DK3044' AND CODELIST_ID = (SELECT id FROM codelists WHERE CODELISTKEY = '10249'))) ON CONFLICT (item_id, langcode, valid_to) DO UPDATE SET valid_from=EXCLUDED.valid_from, description=EXCLUDED.description;*/</v>
      </c>
      <c r="Q18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87" s="10" t="str">
        <v>/*INSERT INTO PUBLIC.labels_codelist_items (DESCRIPTION, langcode, VALID_FROM, VALID_TO, ITEM_ID) VALUES('Fejl: Kombinationen af ​​procedurekoder er ikke tilladt/forkert. Vælg venligst de korrekte værdier for 11 09 001 000, 11 09 002 000 og 11 10 000 000',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87" s="10" t="str">
        <v>/*INSERT INTO PUBLIC.labels_codelist_items (DESCRIPTION, langcode, VALID_FROM, VALID_TO, ITEM_ID) VALUES('Error: The combination of procedurecodes are not allowed/incorrect. Please choose the correct values for 11 09 001 000, 11 09 002 000 and 11 10 000 000',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88" spans="1:19" ht="409.5" x14ac:dyDescent="0.25">
      <c r="A188" t="str">
        <v>INSERT INTO public.codelist_item (item_code, uieditable, valid_from, valid_to, codelist_id) VALUES('DK3055', false, to_timestamp('2020-01-01 00:00:00', 'YYYY-MM-DD HH24:MI:SS'), null, (SELECT id FROM codelist WHERE CODELIST_KEY = '10080')) ON CONFLICT (codelist_id, item_code) DO UPDATE SET valid_from=EXCLUDED.valid_from, valid_to=EXCLUDED.valid_to;</v>
      </c>
      <c r="C188" t="str">
        <v>INSERT INTO PUBLIC.CODELIST_ITEM_LABEL (DESCRIPTION, VALID_FROM, VALID_TO, ITEM_ID, LANGUAGE_ID) VALUES('Error: The combination of procedurecodes are not allowed/incorrect for C1 declarations. Please choose the correct values for 11 09 001 000, 11 09 002 000 and 11 10 000 000', TO_TIMESTAMP('2020-01-01 00:00:00', 'YYYY-MM-DD HH24:MI:SS'), null, (SELECT id FROM CODELIST_ITEM CI WHERE ITEM_CODE = 'DK3055' AND CODELIST_ID = (SELECT id FROM codelist WHERE CODELIST_KEY = '10080')), 1);</v>
      </c>
      <c r="D188" t="str">
        <v>INSERT INTO public.codelist_item (item_code, uieditable, valid_from, valid_to, codelist_id) VALUES('DK3055', false, to_timestamp('2020-01-01 00:00:00', 'YYYY-MM-DD HH24:MI:SS'), null, (SELECT id FROM codelist WHERE CODELIST_KEY = '10040')) ON CONFLICT (codelist_id, item_code) DO UPDATE SET valid_from=EXCLUDED.valid_from, valid_to=EXCLUDED.valid_to;</v>
      </c>
      <c r="E188" t="str">
        <v>INSERT INTO PUBLIC.CODELIST_ITEM_LABEL (DESCRIPTION, VALID_FROM, VALID_TO, ITEM_ID, LANGUAGE_ID) VALUES('Fejl: Kombinationen af ​​procedurekoder er ikke tilladt/forkert for C1 erklæringer. Vælg venligst de korrekte værdier for 11 09 001 000, 11 09 002 000 og 11 10 000 000', TO_TIMESTAMP('2020-01-01 00:00:00', 'YYYY-MM-DD HH24:MI:SS'), null, (SELECT id FROM CODELIST_ITEM CI WHERE ITEM_CODE = 'DK3055' AND CODELIST_ID = (SELECT id FROM codelist WHERE CODELIST_KEY = '10040')), 3);</v>
      </c>
      <c r="F188" t="str">
        <v>INSERT INTO PUBLIC.CODELIST_ITEM_LABEL (DESCRIPTION, VALID_FROM, VALID_TO, ITEM_ID, LANGUAGE_ID) VALUES('Error: The combination of procedurecodes are not allowed/incorrect for C1 declarations. Please choose the correct values for 11 09 001 000, 11 09 002 000 and 11 10 000 000', TO_TIMESTAMP('2020-01-01 00:00:00', 'YYYY-MM-DD HH24:MI:SS'), null, (SELECT id FROM CODELIST_ITEM CI WHERE ITEM_CODE = 'DK3055' AND CODELIST_ID = (SELECT id FROM codelist WHERE CODELIST_KEY = '10040')), 1);</v>
      </c>
      <c r="G18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88" t="str">
        <v>/*INSERT INTO PUBLIC.CODELIST_ITEM_LABEL (DESCRIPTION, VALID_FROM, VALID_TO, ITEM_ID, LANGUAGE_ID) VALUES('Fejl: Kombinationen af ​​procedurekoder er ikke tilladt/forkert for C1 erklæringer. Vælg venligst de korrekte værdier for 11 09 001 000, 11 09 002 000 og 11 10 000 000', TO_TIMESTAMP('2020-01-01 00:00:00', 'YYYY-MM-DD HH24:MI:SS'), null, (SELECT id FROM CODELIST_ITEM CI WHERE ITEM_CODE = '' AND CODELIST_ID = (SELECT id FROM codelist WHERE CODELIST_KEY = '')), 3);*/</v>
      </c>
      <c r="I188" t="str">
        <v>/*INSERT INTO PUBLIC.CODELIST_ITEM_LABEL (DESCRIPTION, VALID_FROM, VALID_TO, ITEM_ID, LANGUAGE_ID) VALUES('Error: The combination of procedurecodes are not allowed/incorrect for C1 declarations. Please choose the correct values for 11 09 001 000, 11 09 002 000 and 11 10 000 000', TO_TIMESTAMP('2020-01-01 00:00:00', 'YYYY-MM-DD HH24:MI:SS'), null, (SELECT id FROM CODELIST_ITEM CI WHERE ITEM_CODE = '' AND CODELIST_ID = (SELECT id FROM codelist WHERE CODELIST_KEY = '')), 1);*/</v>
      </c>
      <c r="J18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88" t="str">
        <v>/*INSERT INTO PUBLIC.CODELIST_ITEM_LABEL (DESCRIPTION, VALID_FROM, VALID_TO, ITEM_ID, LANGUAGE_ID) VALUES('Fejl: Kombinationen af ​​procedurekoder er ikke tilladt/forkert for C1 erklæringer. Vælg venligst de korrekte værdier for 11 09 001 000, 11 09 002 000 og 11 10 000 000', TO_TIMESTAMP('2020-01-01 00:00:00', 'YYYY-MM-DD HH24:MI:SS'), null, (SELECT id FROM CODELIST_ITEM CI WHERE ITEM_CODE = '' AND CODELIST_ID = (SELECT id FROM codelist WHERE CODELIST_KEY = '10040')), 3);*/</v>
      </c>
      <c r="L188" t="str">
        <v>/*INSERT INTO PUBLIC.CODELIST_ITEM_LABEL (DESCRIPTION, VALID_FROM, VALID_TO, ITEM_ID, LANGUAGE_ID) VALUES('Error: The combination of procedurecodes are not allowed/incorrect for C1 declarations. Please choose the correct values for 11 09 001 000, 11 09 002 000 and 11 10 000 000', TO_TIMESTAMP('2020-01-01 00:00:00', 'YYYY-MM-DD HH24:MI:SS'), null, (SELECT id FROM CODELIST_ITEM CI WHERE ITEM_CODE = '' AND CODELIST_ID = (SELECT id FROM codelist WHERE CODELIST_KEY = '10040')), 1);*/</v>
      </c>
      <c r="N188" s="10" t="str">
        <v>INSERT INTO public.codelist_items (itemcode, valid_from, valid_to, codelist_id, extensions_id) VALUES('DK3055', to_timestamp('2020-01-01 00:00:00', 'YYYY-MM-DD HH24:MI:SS'), null, (SELECT id FROM codelists WHERE CODELISTKEY = '10249'), null) ON CONFLICT (codelist_id, itemcode) DO UPDATE SET valid_from=EXCLUDED.valid_from, valid_to=EXCLUDED.valid_to;</v>
      </c>
      <c r="O188" s="10" t="str">
        <v>INSERT INTO PUBLIC.labels_codelist_items (DESCRIPTION, langcode, VALID_FROM, VALID_TO, ITEM_ID) VALUES('Fejl: Kombinationen af ​​procedurekoder er ikke tilladt/forkert for C1 erklæringer. Vælg venligst de korrekte værdier for 11 09 001 000, 11 09 002 000 og 11 10 000 000', 'DA',TO_TIMESTAMP('2020-01-01 00:00:00', 'YYYY-MM-DD HH24:MI:SS'), null, (SELECT id FROM codelist_items CI WHERE ITEMCODE = 'DK3055' AND CODELIST_ID = (SELECT id FROM codelists WHERE CODELISTKEY = '10249'))) ON CONFLICT (item_id, langcode, valid_to) DO UPDATE SET valid_from=EXCLUDED.valid_from, description=EXCLUDED.description;</v>
      </c>
      <c r="P188" s="10" t="str">
        <v>INSERT INTO PUBLIC.labels_codelist_items (DESCRIPTION, langcode, VALID_FROM, VALID_TO, ITEM_ID) VALUES('Error: The combination of procedurecodes are not allowed/incorrect for C1 declarations. Please choose the correct values for 11 09 001 000, 11 09 002 000 and 11 10 000 000', 'EN',TO_TIMESTAMP('2020-01-01 00:00:00', 'YYYY-MM-DD HH24:MI:SS'), null, (SELECT id FROM codelist_items CI WHERE ITEMCODE = 'DK3055' AND CODELIST_ID = (SELECT id FROM codelists WHERE CODELISTKEY = '10249'))) ON CONFLICT (item_id, langcode, valid_to) DO UPDATE SET valid_from=EXCLUDED.valid_from, description=EXCLUDED.description;</v>
      </c>
      <c r="Q18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88" s="10" t="str">
        <v>/*INSERT INTO PUBLIC.labels_codelist_items (DESCRIPTION, langcode, VALID_FROM, VALID_TO, ITEM_ID) VALUES('Fejl: Kombinationen af ​​procedurekoder er ikke tilladt/forkert for C1 erklæringer. Vælg venligst de korrekte værdier for 11 09 001 000, 11 09 002 000 og 11 10 000 000',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88" s="10" t="str">
        <v>/*INSERT INTO PUBLIC.labels_codelist_items (DESCRIPTION, langcode, VALID_FROM, VALID_TO, ITEM_ID) VALUES('Error: The combination of procedurecodes are not allowed/incorrect for C1 declarations. Please choose the correct values for 11 09 001 000, 11 09 002 000 and 11 10 000 000',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89" spans="1:19" ht="409.5" x14ac:dyDescent="0.25">
      <c r="A189" t="str">
        <v>INSERT INTO public.codelist_item (item_code, uieditable, valid_from, valid_to, codelist_id) VALUES('DK3057', false, to_timestamp('2020-01-01 00:00:00', 'YYYY-MM-DD HH24:MI:SS'), null, (SELECT id FROM codelist WHERE CODELIST_KEY = '10080')) ON CONFLICT (codelist_id, item_code) DO UPDATE SET valid_from=EXCLUDED.valid_from, valid_to=EXCLUDED.valid_to;</v>
      </c>
      <c r="C189" t="str">
        <v>INSERT INTO PUBLIC.CODELIST_ITEM_LABEL (DESCRIPTION, VALID_FROM, VALID_TO, ITEM_ID, LANGUAGE_ID) VALUES('Error: The combination of procedurecodes are not allowed/incorrect for B4 declarations. Please choose the correct values for 10 00 000, 10 21 100, 10 21 200, 10 22 100, 10 22 200, 10 40 000, 10 23 000, 10 42 000, 10 44 000 and 10 78 000', TO_TIMESTAMP('2020-01-01 00:00:00', 'YYYY-MM-DD HH24:MI:SS'), null, (SELECT id FROM CODELIST_ITEM CI WHERE ITEM_CODE = 'DK3057' AND CODELIST_ID = (SELECT id FROM codelist WHERE CODELIST_KEY = '10080')), 1);</v>
      </c>
      <c r="D189" t="str">
        <v>INSERT INTO public.codelist_item (item_code, uieditable, valid_from, valid_to, codelist_id) VALUES('DK3057', false, to_timestamp('2020-01-01 00:00:00', 'YYYY-MM-DD HH24:MI:SS'), null, (SELECT id FROM codelist WHERE CODELIST_KEY = '10040')) ON CONFLICT (codelist_id, item_code) DO UPDATE SET valid_from=EXCLUDED.valid_from, valid_to=EXCLUDED.valid_to;</v>
      </c>
      <c r="E189" t="str">
        <v>INSERT INTO PUBLIC.CODELIST_ITEM_LABEL (DESCRIPTION, VALID_FROM, VALID_TO, ITEM_ID, LANGUAGE_ID) VALUES('Fejl: Kombinationen af ​​procedurekoder er ikke tilladt/forkert for B4 erklæringer. Vælg venligst de korrekte værdier for 10 00 000, 10 21 100, 10 21 200, 10 22 100, 10 22 200, 10 40 000, 10 23 000, 10 42 000, 10 44 000 and 10 78 000', TO_TIMESTAMP('2020-01-01 00:00:00', 'YYYY-MM-DD HH24:MI:SS'), null, (SELECT id FROM CODELIST_ITEM CI WHERE ITEM_CODE = 'DK3057' AND CODELIST_ID = (SELECT id FROM codelist WHERE CODELIST_KEY = '10040')), 3);</v>
      </c>
      <c r="F189" t="str">
        <v>INSERT INTO PUBLIC.CODELIST_ITEM_LABEL (DESCRIPTION, VALID_FROM, VALID_TO, ITEM_ID, LANGUAGE_ID) VALUES('Error: The combination of procedurecodes are not allowed/incorrect for B4 declarations. Please choose the correct values for 10 00 000, 10 21 100, 10 21 200, 10 22 100, 10 22 200, 10 40 000, 10 23 000, 10 42 000, 10 44 000 and 10 78 000', TO_TIMESTAMP('2020-01-01 00:00:00', 'YYYY-MM-DD HH24:MI:SS'), null, (SELECT id FROM CODELIST_ITEM CI WHERE ITEM_CODE = 'DK3057' AND CODELIST_ID = (SELECT id FROM codelist WHERE CODELIST_KEY = '10040')), 1);</v>
      </c>
      <c r="G18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89" t="str">
        <v>/*INSERT INTO PUBLIC.CODELIST_ITEM_LABEL (DESCRIPTION, VALID_FROM, VALID_TO, ITEM_ID, LANGUAGE_ID) VALUES('Fejl: Kombinationen af ​​procedurekoder er ikke tilladt/forkert for B4 erklæringer. Vælg venligst de korrekte værdier for 10 00 000, 10 21 100, 10 21 200, 10 22 100, 10 22 200, 10 40 000, 10 23 000, 10 42 000, 10 44 000 and 10 78 000', TO_TIMESTAMP('2020-01-01 00:00:00', 'YYYY-MM-DD HH24:MI:SS'), null, (SELECT id FROM CODELIST_ITEM CI WHERE ITEM_CODE = '' AND CODELIST_ID = (SELECT id FROM codelist WHERE CODELIST_KEY = '')), 3);*/</v>
      </c>
      <c r="I189" t="str">
        <v>/*INSERT INTO PUBLIC.CODELIST_ITEM_LABEL (DESCRIPTION, VALID_FROM, VALID_TO, ITEM_ID, LANGUAGE_ID) VALUES('Error: The combination of procedurecodes are not allowed/incorrect for B4 declarations. Please choose the correct values for 10 00 000, 10 21 100, 10 21 200, 10 22 100, 10 22 200, 10 40 000, 10 23 000, 10 42 000, 10 44 000 and 10 78 000', TO_TIMESTAMP('2020-01-01 00:00:00', 'YYYY-MM-DD HH24:MI:SS'), null, (SELECT id FROM CODELIST_ITEM CI WHERE ITEM_CODE = '' AND CODELIST_ID = (SELECT id FROM codelist WHERE CODELIST_KEY = '')), 1);*/</v>
      </c>
      <c r="J18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89" t="str">
        <v>/*INSERT INTO PUBLIC.CODELIST_ITEM_LABEL (DESCRIPTION, VALID_FROM, VALID_TO, ITEM_ID, LANGUAGE_ID) VALUES('Fejl: Kombinationen af ​​procedurekoder er ikke tilladt/forkert for B4 erklæringer. Vælg venligst de korrekte værdier for 10 00 000, 10 21 100, 10 21 200, 10 22 100, 10 22 200, 10 40 000, 10 23 000, 10 42 000, 10 44 000 and 10 78 000', TO_TIMESTAMP('2020-01-01 00:00:00', 'YYYY-MM-DD HH24:MI:SS'), null, (SELECT id FROM CODELIST_ITEM CI WHERE ITEM_CODE = '' AND CODELIST_ID = (SELECT id FROM codelist WHERE CODELIST_KEY = '10040')), 3);*/</v>
      </c>
      <c r="L189" t="str">
        <v>/*INSERT INTO PUBLIC.CODELIST_ITEM_LABEL (DESCRIPTION, VALID_FROM, VALID_TO, ITEM_ID, LANGUAGE_ID) VALUES('Error: The combination of procedurecodes are not allowed/incorrect for B4 declarations. Please choose the correct values for 10 00 000, 10 21 100, 10 21 200, 10 22 100, 10 22 200, 10 40 000, 10 23 000, 10 42 000, 10 44 000 and 10 78 000', TO_TIMESTAMP('2020-01-01 00:00:00', 'YYYY-MM-DD HH24:MI:SS'), null, (SELECT id FROM CODELIST_ITEM CI WHERE ITEM_CODE = '' AND CODELIST_ID = (SELECT id FROM codelist WHERE CODELIST_KEY = '10040')), 1);*/</v>
      </c>
      <c r="N189" s="10" t="str">
        <v>INSERT INTO public.codelist_items (itemcode, valid_from, valid_to, codelist_id, extensions_id) VALUES('DK3057', to_timestamp('2020-01-01 00:00:00', 'YYYY-MM-DD HH24:MI:SS'), null, (SELECT id FROM codelists WHERE CODELISTKEY = '10249'), null) ON CONFLICT (codelist_id, itemcode) DO UPDATE SET valid_from=EXCLUDED.valid_from, valid_to=EXCLUDED.valid_to;</v>
      </c>
      <c r="O189" s="10" t="str">
        <v>INSERT INTO PUBLIC.labels_codelist_items (DESCRIPTION, langcode, VALID_FROM, VALID_TO, ITEM_ID) VALUES('Fejl: Kombinationen af ​​procedurekoder er ikke tilladt/forkert for B4 erklæringer. Vælg venligst de korrekte værdier for 10 00 000, 10 21 100, 10 21 200, 10 22 100, 10 22 200, 10 40 000, 10 23 000, 10 42 000, 10 44 000 and 10 78 000', 'DA',TO_TIMESTAMP('2020-01-01 00:00:00', 'YYYY-MM-DD HH24:MI:SS'), null, (SELECT id FROM codelist_items CI WHERE ITEMCODE = 'DK3057' AND CODELIST_ID = (SELECT id FROM codelists WHERE CODELISTKEY = '10249'))) ON CONFLICT (item_id, langcode, valid_to) DO UPDATE SET valid_from=EXCLUDED.valid_from, description=EXCLUDED.description;</v>
      </c>
      <c r="P189" s="10" t="str">
        <v>INSERT INTO PUBLIC.labels_codelist_items (DESCRIPTION, langcode, VALID_FROM, VALID_TO, ITEM_ID) VALUES('Error: The combination of procedurecodes are not allowed/incorrect for B4 declarations. Please choose the correct values for 10 00 000, 10 21 100, 10 21 200, 10 22 100, 10 22 200, 10 40 000, 10 23 000, 10 42 000, 10 44 000 and 10 78 000', 'EN',TO_TIMESTAMP('2020-01-01 00:00:00', 'YYYY-MM-DD HH24:MI:SS'), null, (SELECT id FROM codelist_items CI WHERE ITEMCODE = 'DK3057' AND CODELIST_ID = (SELECT id FROM codelists WHERE CODELISTKEY = '10249'))) ON CONFLICT (item_id, langcode, valid_to) DO UPDATE SET valid_from=EXCLUDED.valid_from, description=EXCLUDED.description;</v>
      </c>
      <c r="Q18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89" s="10" t="str">
        <v>/*INSERT INTO PUBLIC.labels_codelist_items (DESCRIPTION, langcode, VALID_FROM, VALID_TO, ITEM_ID) VALUES('Fejl: Kombinationen af ​​procedurekoder er ikke tilladt/forkert for B4 erklæringer. Vælg venligst de korrekte værdier for 10 00 000, 10 21 100, 10 21 200, 10 22 100, 10 22 200, 10 40 000, 10 23 000, 10 42 000, 10 44 000 and 10 78 000',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89" s="10" t="str">
        <v>/*INSERT INTO PUBLIC.labels_codelist_items (DESCRIPTION, langcode, VALID_FROM, VALID_TO, ITEM_ID) VALUES('Error: The combination of procedurecodes are not allowed/incorrect for B4 declarations. Please choose the correct values for 10 00 000, 10 21 100, 10 21 200, 10 22 100, 10 22 200, 10 40 000, 10 23 000, 10 42 000, 10 44 000 and 10 78 000',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90" spans="1:19" ht="409.5" x14ac:dyDescent="0.25">
      <c r="A190" t="str">
        <v>INSERT INTO public.codelist_item (item_code, uieditable, valid_from, valid_to, codelist_id) VALUES('DK3058', false, to_timestamp('2020-01-01 00:00:00', 'YYYY-MM-DD HH24:MI:SS'), null, (SELECT id FROM codelist WHERE CODELIST_KEY = '10080')) ON CONFLICT (codelist_id, item_code) DO UPDATE SET valid_from=EXCLUDED.valid_from, valid_to=EXCLUDED.valid_to;</v>
      </c>
      <c r="C190" t="str">
        <v>INSERT INTO PUBLIC.CODELIST_ITEM_LABEL (DESCRIPTION, VALID_FROM, VALID_TO, ITEM_ID, LANGUAGE_ID) VALUES('Error: The combination of procedurecodes are not allowed/incorrect for B2 declarations. Please choose the correct values for 22 00 100, 22 00 200, 22 00 500, 22 00 550, 22 51 200, 21 00 100, 21 00 200, 21 00 299, 21 51 200', TO_TIMESTAMP('2020-01-01 00:00:00', 'YYYY-MM-DD HH24:MI:SS'), null, (SELECT id FROM CODELIST_ITEM CI WHERE ITEM_CODE = 'DK3058' AND CODELIST_ID = (SELECT id FROM codelist WHERE CODELIST_KEY = '10080')), 1);</v>
      </c>
      <c r="D190" t="str">
        <v>INSERT INTO public.codelist_item (item_code, uieditable, valid_from, valid_to, codelist_id) VALUES('DK3058', false, to_timestamp('2020-01-01 00:00:00', 'YYYY-MM-DD HH24:MI:SS'), null, (SELECT id FROM codelist WHERE CODELIST_KEY = '10040')) ON CONFLICT (codelist_id, item_code) DO UPDATE SET valid_from=EXCLUDED.valid_from, valid_to=EXCLUDED.valid_to;</v>
      </c>
      <c r="E190" t="str">
        <v>INSERT INTO PUBLIC.CODELIST_ITEM_LABEL (DESCRIPTION, VALID_FROM, VALID_TO, ITEM_ID, LANGUAGE_ID) VALUES('Fejl: Kombinationen af ​​procedurekoder er ikke tilladt/forkert for B2 erklæringer. Vælg venligst de korrekte værdier for  22 00 100, 22 00 200, 22 00 500, 22 00 550, 22 51 200, 21 00 100, 21 00 200, 21 00 299, 21 51 200', TO_TIMESTAMP('2020-01-01 00:00:00', 'YYYY-MM-DD HH24:MI:SS'), null, (SELECT id FROM CODELIST_ITEM CI WHERE ITEM_CODE = 'DK3058' AND CODELIST_ID = (SELECT id FROM codelist WHERE CODELIST_KEY = '10040')), 3);</v>
      </c>
      <c r="F190" t="str">
        <v>INSERT INTO PUBLIC.CODELIST_ITEM_LABEL (DESCRIPTION, VALID_FROM, VALID_TO, ITEM_ID, LANGUAGE_ID) VALUES('Error: The combination of procedurecodes are not allowed/incorrect for B2 declarations. Please choose the correct values for 22 00 100, 22 00 200, 22 00 500, 22 00 550, 22 51 200, 21 00 100, 21 00 200, 21 00 299, 21 51 200', TO_TIMESTAMP('2020-01-01 00:00:00', 'YYYY-MM-DD HH24:MI:SS'), null, (SELECT id FROM CODELIST_ITEM CI WHERE ITEM_CODE = 'DK3058' AND CODELIST_ID = (SELECT id FROM codelist WHERE CODELIST_KEY = '10040')), 1);</v>
      </c>
      <c r="G19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90" t="str">
        <v>/*INSERT INTO PUBLIC.CODELIST_ITEM_LABEL (DESCRIPTION, VALID_FROM, VALID_TO, ITEM_ID, LANGUAGE_ID) VALUES('Fejl: Kombinationen af ​​procedurekoder er ikke tilladt/forkert for B2 erklæringer. Vælg venligst de korrekte værdier for  22 00 100, 22 00 200, 22 00 500, 22 00 550, 22 51 200, 21 00 100, 21 00 200, 21 00 299, 21 51 200', TO_TIMESTAMP('2020-01-01 00:00:00', 'YYYY-MM-DD HH24:MI:SS'), null, (SELECT id FROM CODELIST_ITEM CI WHERE ITEM_CODE = '' AND CODELIST_ID = (SELECT id FROM codelist WHERE CODELIST_KEY = '')), 3);*/</v>
      </c>
      <c r="I190" t="str">
        <v>/*INSERT INTO PUBLIC.CODELIST_ITEM_LABEL (DESCRIPTION, VALID_FROM, VALID_TO, ITEM_ID, LANGUAGE_ID) VALUES('Error: The combination of procedurecodes are not allowed/incorrect for B2 declarations. Please choose the correct values for 22 00 100, 22 00 200, 22 00 500, 22 00 550, 22 51 200, 21 00 100, 21 00 200, 21 00 299, 21 51 200', TO_TIMESTAMP('2020-01-01 00:00:00', 'YYYY-MM-DD HH24:MI:SS'), null, (SELECT id FROM CODELIST_ITEM CI WHERE ITEM_CODE = '' AND CODELIST_ID = (SELECT id FROM codelist WHERE CODELIST_KEY = '')), 1);*/</v>
      </c>
      <c r="J19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90" t="str">
        <v>/*INSERT INTO PUBLIC.CODELIST_ITEM_LABEL (DESCRIPTION, VALID_FROM, VALID_TO, ITEM_ID, LANGUAGE_ID) VALUES('Fejl: Kombinationen af ​​procedurekoder er ikke tilladt/forkert for B2 erklæringer. Vælg venligst de korrekte værdier for  22 00 100, 22 00 200, 22 00 500, 22 00 550, 22 51 200, 21 00 100, 21 00 200, 21 00 299, 21 51 200', TO_TIMESTAMP('2020-01-01 00:00:00', 'YYYY-MM-DD HH24:MI:SS'), null, (SELECT id FROM CODELIST_ITEM CI WHERE ITEM_CODE = '' AND CODELIST_ID = (SELECT id FROM codelist WHERE CODELIST_KEY = '10040')), 3);*/</v>
      </c>
      <c r="L190" t="str">
        <v>/*INSERT INTO PUBLIC.CODELIST_ITEM_LABEL (DESCRIPTION, VALID_FROM, VALID_TO, ITEM_ID, LANGUAGE_ID) VALUES('Error: The combination of procedurecodes are not allowed/incorrect for B2 declarations. Please choose the correct values for 22 00 100, 22 00 200, 22 00 500, 22 00 550, 22 51 200, 21 00 100, 21 00 200, 21 00 299, 21 51 200', TO_TIMESTAMP('2020-01-01 00:00:00', 'YYYY-MM-DD HH24:MI:SS'), null, (SELECT id FROM CODELIST_ITEM CI WHERE ITEM_CODE = '' AND CODELIST_ID = (SELECT id FROM codelist WHERE CODELIST_KEY = '10040')), 1);*/</v>
      </c>
      <c r="N190" s="10" t="str">
        <v>INSERT INTO public.codelist_items (itemcode, valid_from, valid_to, codelist_id, extensions_id) VALUES('DK3058', to_timestamp('2020-01-01 00:00:00', 'YYYY-MM-DD HH24:MI:SS'), null, (SELECT id FROM codelists WHERE CODELISTKEY = '10249'), null) ON CONFLICT (codelist_id, itemcode) DO UPDATE SET valid_from=EXCLUDED.valid_from, valid_to=EXCLUDED.valid_to;</v>
      </c>
      <c r="O190" s="10" t="str">
        <v>INSERT INTO PUBLIC.labels_codelist_items (DESCRIPTION, langcode, VALID_FROM, VALID_TO, ITEM_ID) VALUES('Fejl: Kombinationen af ​​procedurekoder er ikke tilladt/forkert for B2 erklæringer. Vælg venligst de korrekte værdier for  22 00 100, 22 00 200, 22 00 500, 22 00 550, 22 51 200, 21 00 100, 21 00 200, 21 00 299, 21 51 200', 'DA',TO_TIMESTAMP('2020-01-01 00:00:00', 'YYYY-MM-DD HH24:MI:SS'), null, (SELECT id FROM codelist_items CI WHERE ITEMCODE = 'DK3058' AND CODELIST_ID = (SELECT id FROM codelists WHERE CODELISTKEY = '10249'))) ON CONFLICT (item_id, langcode, valid_to) DO UPDATE SET valid_from=EXCLUDED.valid_from, description=EXCLUDED.description;</v>
      </c>
      <c r="P190" s="10" t="str">
        <v>INSERT INTO PUBLIC.labels_codelist_items (DESCRIPTION, langcode, VALID_FROM, VALID_TO, ITEM_ID) VALUES('Error: The combination of procedurecodes are not allowed/incorrect for B2 declarations. Please choose the correct values for 22 00 100, 22 00 200, 22 00 500, 22 00 550, 22 51 200, 21 00 100, 21 00 200, 21 00 299, 21 51 200', 'EN',TO_TIMESTAMP('2020-01-01 00:00:00', 'YYYY-MM-DD HH24:MI:SS'), null, (SELECT id FROM codelist_items CI WHERE ITEMCODE = 'DK3058' AND CODELIST_ID = (SELECT id FROM codelists WHERE CODELISTKEY = '10249'))) ON CONFLICT (item_id, langcode, valid_to) DO UPDATE SET valid_from=EXCLUDED.valid_from, description=EXCLUDED.description;</v>
      </c>
      <c r="Q19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90" s="10" t="str">
        <v>/*INSERT INTO PUBLIC.labels_codelist_items (DESCRIPTION, langcode, VALID_FROM, VALID_TO, ITEM_ID) VALUES('Fejl: Kombinationen af ​​procedurekoder er ikke tilladt/forkert for B2 erklæringer. Vælg venligst de korrekte værdier for  22 00 100, 22 00 200, 22 00 500, 22 00 550, 22 51 200, 21 00 100, 21 00 200, 21 00 299, 21 51 200',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90" s="10" t="str">
        <v>/*INSERT INTO PUBLIC.labels_codelist_items (DESCRIPTION, langcode, VALID_FROM, VALID_TO, ITEM_ID) VALUES('Error: The combination of procedurecodes are not allowed/incorrect for B2 declarations. Please choose the correct values for 22 00 100, 22 00 200, 22 00 500, 22 00 550, 22 51 200, 21 00 100, 21 00 200, 21 00 299, 21 51 200',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91" spans="1:19" ht="409.5" x14ac:dyDescent="0.25">
      <c r="A191" t="str">
        <v>INSERT INTO public.codelist_item (item_code, uieditable, valid_from, valid_to, codelist_id) VALUES('DK1095', false, to_timestamp('2020-01-01 00:00:00', 'YYYY-MM-DD HH24:MI:SS'), null, (SELECT id FROM codelist WHERE CODELIST_KEY = '10080')) ON CONFLICT (codelist_id, item_code) DO UPDATE SET valid_from=EXCLUDED.valid_from, valid_to=EXCLUDED.valid_to;</v>
      </c>
      <c r="C191" t="str">
        <v>INSERT INTO PUBLIC.CODELIST_ITEM_LABEL (DESCRIPTION, VALID_FROM, VALID_TO, ITEM_ID, LANGUAGE_ID) VALUES('Error: the combination of data element 11 09 001 000 requested procedure and data element 11 09 002 000 previous procedure is not allowed for H2.', TO_TIMESTAMP('2020-01-01 00:00:00', 'YYYY-MM-DD HH24:MI:SS'), null, (SELECT id FROM CODELIST_ITEM CI WHERE ITEM_CODE = 'DK1095' AND CODELIST_ID = (SELECT id FROM codelist WHERE CODELIST_KEY = '10080')), 1);</v>
      </c>
      <c r="D191" t="str">
        <v>INSERT INTO public.codelist_item (item_code, uieditable, valid_from, valid_to, codelist_id) VALUES('DK1095', false, to_timestamp('2020-01-01 00:00:00', 'YYYY-MM-DD HH24:MI:SS'), null, (SELECT id FROM codelist WHERE CODELIST_KEY = '10040')) ON CONFLICT (codelist_id, item_code) DO UPDATE SET valid_from=EXCLUDED.valid_from, valid_to=EXCLUDED.valid_to;</v>
      </c>
      <c r="E191" t="str">
        <v>INSERT INTO PUBLIC.CODELIST_ITEM_LABEL (DESCRIPTION, VALID_FROM, VALID_TO, ITEM_ID, LANGUAGE_ID) VALUES('Fejl: kombinationen af dataelement 11 09 001 000 anmodet procedure og dataelement 11 09 002 000 forudgående procedure er ikke tilladt for H2.', TO_TIMESTAMP('2020-01-01 00:00:00', 'YYYY-MM-DD HH24:MI:SS'), null, (SELECT id FROM CODELIST_ITEM CI WHERE ITEM_CODE = 'DK1095' AND CODELIST_ID = (SELECT id FROM codelist WHERE CODELIST_KEY = '10040')), 3);</v>
      </c>
      <c r="F191" t="str">
        <v>INSERT INTO PUBLIC.CODELIST_ITEM_LABEL (DESCRIPTION, VALID_FROM, VALID_TO, ITEM_ID, LANGUAGE_ID) VALUES('Error: the combination of data element 11 09 001 000 requested procedure and data element 11 09 002 000 previous procedure is not allowed for H2.', TO_TIMESTAMP('2020-01-01 00:00:00', 'YYYY-MM-DD HH24:MI:SS'), null, (SELECT id FROM CODELIST_ITEM CI WHERE ITEM_CODE = 'DK1095' AND CODELIST_ID = (SELECT id FROM codelist WHERE CODELIST_KEY = '10040')), 1);</v>
      </c>
      <c r="G191" t="str">
        <v>INSERT INTO public.codelist_item (item_code, uieditable, valid_from, valid_to, codelist_id) VALUES('DKW1095', false, to_timestamp('2020-01-01 00:00:00', 'YYYY-MM-DD HH24:MI:SS'), null, (SELECT id FROM codelist WHERE CODELIST_KEY = '10035')) ON CONFLICT (codelist_id, item_code) DO UPDATE SET valid_from=EXCLUDED.valid_from, valid_to=EXCLUDED.valid_to;</v>
      </c>
      <c r="H191" t="str">
        <v>INSERT INTO PUBLIC.CODELIST_ITEM_LABEL (DESCRIPTION, VALID_FROM, VALID_TO, ITEM_ID, LANGUAGE_ID) VALUES('Fejl: kombinationen af dataelement 11 09 001 000 anmodet procedure og dataelement 11 09 002 000 forudgående procedure er ikke tilladt for H2.', TO_TIMESTAMP('2020-01-01 00:00:00', 'YYYY-MM-DD HH24:MI:SS'), null, (SELECT id FROM CODELIST_ITEM CI WHERE ITEM_CODE = 'DKW1095' AND CODELIST_ID = (SELECT id FROM codelist WHERE CODELIST_KEY = '10035')), 3);</v>
      </c>
      <c r="I191" t="str">
        <v>INSERT INTO PUBLIC.CODELIST_ITEM_LABEL (DESCRIPTION, VALID_FROM, VALID_TO, ITEM_ID, LANGUAGE_ID) VALUES('Error: the combination of data element 11 09 001 000 requested procedure and data element 11 09 002 000 previous procedure is not allowed for H2.', TO_TIMESTAMP('2020-01-01 00:00:00', 'YYYY-MM-DD HH24:MI:SS'), null, (SELECT id FROM CODELIST_ITEM CI WHERE ITEM_CODE = 'DKW1095' AND CODELIST_ID = (SELECT id FROM codelist WHERE CODELIST_KEY = '10035')), 1);</v>
      </c>
      <c r="J191" t="str">
        <v>INSERT INTO public.codelist_item (item_code, uieditable, valid_from, valid_to, codelist_id) VALUES('DKW1095', false, to_timestamp('2020-01-01 00:00:00', 'YYYY-MM-DD HH24:MI:SS'), null, (SELECT id FROM codelist WHERE CODELIST_KEY = '10040')) ON CONFLICT (codelist_id, item_code) DO UPDATE SET valid_from=EXCLUDED.valid_from, valid_to=EXCLUDED.valid_to;</v>
      </c>
      <c r="K191" t="str">
        <v>INSERT INTO PUBLIC.CODELIST_ITEM_LABEL (DESCRIPTION, VALID_FROM, VALID_TO, ITEM_ID, LANGUAGE_ID) VALUES('Fejl: kombinationen af dataelement 11 09 001 000 anmodet procedure og dataelement 11 09 002 000 forudgående procedure er ikke tilladt for H2.', TO_TIMESTAMP('2020-01-01 00:00:00', 'YYYY-MM-DD HH24:MI:SS'), null, (SELECT id FROM CODELIST_ITEM CI WHERE ITEM_CODE = 'DKW1095' AND CODELIST_ID = (SELECT id FROM codelist WHERE CODELIST_KEY = '10040')), 3);</v>
      </c>
      <c r="L191" t="str">
        <v>INSERT INTO PUBLIC.CODELIST_ITEM_LABEL (DESCRIPTION, VALID_FROM, VALID_TO, ITEM_ID, LANGUAGE_ID) VALUES('Error: the combination of data element 11 09 001 000 requested procedure and data element 11 09 002 000 previous procedure is not allowed for H2.', TO_TIMESTAMP('2020-01-01 00:00:00', 'YYYY-MM-DD HH24:MI:SS'), null, (SELECT id FROM CODELIST_ITEM CI WHERE ITEM_CODE = 'DKW1095' AND CODELIST_ID = (SELECT id FROM codelist WHERE CODELIST_KEY = '10040')), 1);</v>
      </c>
      <c r="N191" s="10" t="str">
        <v>INSERT INTO public.codelist_items (itemcode, valid_from, valid_to, codelist_id, extensions_id) VALUES('DK1095', to_timestamp('2020-01-01 00:00:00', 'YYYY-MM-DD HH24:MI:SS'), null, (SELECT id FROM codelists WHERE CODELISTKEY = '10249'), null) ON CONFLICT (codelist_id, itemcode) DO UPDATE SET valid_from=EXCLUDED.valid_from, valid_to=EXCLUDED.valid_to;</v>
      </c>
      <c r="O191" s="10" t="str">
        <v>INSERT INTO PUBLIC.labels_codelist_items (DESCRIPTION, langcode, VALID_FROM, VALID_TO, ITEM_ID) VALUES('Fejl: kombinationen af dataelement 11 09 001 000 anmodet procedure og dataelement 11 09 002 000 forudgående procedure er ikke tilladt for H2.', 'DA',TO_TIMESTAMP('2020-01-01 00:00:00', 'YYYY-MM-DD HH24:MI:SS'), null, (SELECT id FROM codelist_items CI WHERE ITEMCODE = 'DK1095' AND CODELIST_ID = (SELECT id FROM codelists WHERE CODELISTKEY = '10249'))) ON CONFLICT (item_id, langcode, valid_to) DO UPDATE SET valid_from=EXCLUDED.valid_from, description=EXCLUDED.description;</v>
      </c>
      <c r="P191" s="10" t="str">
        <v>INSERT INTO PUBLIC.labels_codelist_items (DESCRIPTION, langcode, VALID_FROM, VALID_TO, ITEM_ID) VALUES('Error: the combination of data element 11 09 001 000 requested procedure and data element 11 09 002 000 previous procedure is not allowed for H2.', 'EN',TO_TIMESTAMP('2020-01-01 00:00:00', 'YYYY-MM-DD HH24:MI:SS'), null, (SELECT id FROM codelist_items CI WHERE ITEMCODE = 'DK1095' AND CODELIST_ID = (SELECT id FROM codelists WHERE CODELISTKEY = '10249'))) ON CONFLICT (item_id, langcode, valid_to) DO UPDATE SET valid_from=EXCLUDED.valid_from, description=EXCLUDED.description;</v>
      </c>
      <c r="Q191" s="10" t="str">
        <v>INSERT INTO public.codelist_items (itemcode, valid_from, valid_to, codelist_id, extensions_id) VALUES('DKW1095', to_timestamp('2020-01-01 00:00:00', 'YYYY-MM-DD HH24:MI:SS'), null, (SELECT id FROM codelists WHERE CODELISTKEY = '10249'), null) ON CONFLICT (codelist_id, itemcode) DO UPDATE SET valid_from=EXCLUDED.valid_from, valid_to=EXCLUDED.valid_to;</v>
      </c>
      <c r="R191" s="10" t="str">
        <v>INSERT INTO PUBLIC.labels_codelist_items (DESCRIPTION, langcode, VALID_FROM, VALID_TO, ITEM_ID) VALUES('Fejl: kombinationen af dataelement 11 09 001 000 anmodet procedure og dataelement 11 09 002 000 forudgående procedure er ikke tilladt for H2.', 'DA',TO_TIMESTAMP('2020-01-01 00:00:00', 'YYYY-MM-DD HH24:MI:SS'), null, (SELECT id FROM codelist_items CI WHERE ITEMCODE = 'DKW1095' AND CODELIST_ID = (SELECT id FROM codelists WHERE CODELISTKEY = '10249'))) ON CONFLICT (item_id, langcode, valid_to) DO UPDATE SET valid_from=EXCLUDED.valid_from, description=EXCLUDED.description;</v>
      </c>
      <c r="S191" s="10" t="str">
        <v>INSERT INTO PUBLIC.labels_codelist_items (DESCRIPTION, langcode, VALID_FROM, VALID_TO, ITEM_ID) VALUES('Error: the combination of data element 11 09 001 000 requested procedure and data element 11 09 002 000 previous procedure is not allowed for H2.', 'EN',TO_TIMESTAMP('2020-01-01 00:00:00', 'YYYY-MM-DD HH24:MI:SS'), null, (SELECT id FROM codelist_items CI WHERE ITEMCODE = 'DKW1095' AND CODELIST_ID = (SELECT id FROM codelists WHERE CODELISTKEY = '10249'))) ON CONFLICT (item_id, langcode, valid_to) DO UPDATE SET valid_from=EXCLUDED.valid_from, description=EXCLUDED.description;</v>
      </c>
    </row>
    <row r="192" spans="1:19" ht="409.5" x14ac:dyDescent="0.25">
      <c r="A192" t="str">
        <v>INSERT INTO public.codelist_item (item_code, uieditable, valid_from, valid_to, codelist_id) VALUES('DK1089', false, to_timestamp('2020-01-01 00:00:00', 'YYYY-MM-DD HH24:MI:SS'), null, (SELECT id FROM codelist WHERE CODELIST_KEY = '10080')) ON CONFLICT (codelist_id, item_code) DO UPDATE SET valid_from=EXCLUDED.valid_from, valid_to=EXCLUDED.valid_to;</v>
      </c>
      <c r="C192" t="str">
        <v>INSERT INTO PUBLIC.CODELIST_ITEM_LABEL (DESCRIPTION, VALID_FROM, VALID_TO, ITEM_ID, LANGUAGE_ID) VALUES('Error: the combination of data element 11 09 001 000 requested procedure and data element 11 09 002 000 previous procedure is not allowed for H1.', TO_TIMESTAMP('2020-01-01 00:00:00', 'YYYY-MM-DD HH24:MI:SS'), null, (SELECT id FROM CODELIST_ITEM CI WHERE ITEM_CODE = 'DK1089' AND CODELIST_ID = (SELECT id FROM codelist WHERE CODELIST_KEY = '10080')), 1);</v>
      </c>
      <c r="D192" t="str">
        <v>INSERT INTO public.codelist_item (item_code, uieditable, valid_from, valid_to, codelist_id) VALUES('DK1089', false, to_timestamp('2020-01-01 00:00:00', 'YYYY-MM-DD HH24:MI:SS'), null, (SELECT id FROM codelist WHERE CODELIST_KEY = '10040')) ON CONFLICT (codelist_id, item_code) DO UPDATE SET valid_from=EXCLUDED.valid_from, valid_to=EXCLUDED.valid_to;</v>
      </c>
      <c r="E192" t="str">
        <v>INSERT INTO PUBLIC.CODELIST_ITEM_LABEL (DESCRIPTION, VALID_FROM, VALID_TO, ITEM_ID, LANGUAGE_ID) VALUES('Fejl: kombinationen af dataelement 11 09 001 000 anmodet procedure og dataelement 11 09 002 000 forudgående procedure er ikke tilladt for H1.', TO_TIMESTAMP('2020-01-01 00:00:00', 'YYYY-MM-DD HH24:MI:SS'), null, (SELECT id FROM CODELIST_ITEM CI WHERE ITEM_CODE = 'DK1089' AND CODELIST_ID = (SELECT id FROM codelist WHERE CODELIST_KEY = '10040')), 3);</v>
      </c>
      <c r="F192" t="str">
        <v>INSERT INTO PUBLIC.CODELIST_ITEM_LABEL (DESCRIPTION, VALID_FROM, VALID_TO, ITEM_ID, LANGUAGE_ID) VALUES('Error: the combination of data element 11 09 001 000 requested procedure and data element 11 09 002 000 previous procedure is not allowed for H1.', TO_TIMESTAMP('2020-01-01 00:00:00', 'YYYY-MM-DD HH24:MI:SS'), null, (SELECT id FROM CODELIST_ITEM CI WHERE ITEM_CODE = 'DK1089' AND CODELIST_ID = (SELECT id FROM codelist WHERE CODELIST_KEY = '10040')), 1);</v>
      </c>
      <c r="G192" t="str">
        <v>INSERT INTO public.codelist_item (item_code, uieditable, valid_from, valid_to, codelist_id) VALUES('DKW1089', false, to_timestamp('2020-01-01 00:00:00', 'YYYY-MM-DD HH24:MI:SS'), null, (SELECT id FROM codelist WHERE CODELIST_KEY = '10035')) ON CONFLICT (codelist_id, item_code) DO UPDATE SET valid_from=EXCLUDED.valid_from, valid_to=EXCLUDED.valid_to;</v>
      </c>
      <c r="H192" t="str">
        <v>INSERT INTO PUBLIC.CODELIST_ITEM_LABEL (DESCRIPTION, VALID_FROM, VALID_TO, ITEM_ID, LANGUAGE_ID) VALUES('Fejl: kombinationen af dataelement 11 09 001 000 anmodet procedure og dataelement 11 09 002 000 forudgående procedure er ikke tilladt for H1.', TO_TIMESTAMP('2020-01-01 00:00:00', 'YYYY-MM-DD HH24:MI:SS'), null, (SELECT id FROM CODELIST_ITEM CI WHERE ITEM_CODE = 'DKW1089' AND CODELIST_ID = (SELECT id FROM codelist WHERE CODELIST_KEY = '10035')), 3);</v>
      </c>
      <c r="I192" t="str">
        <v>INSERT INTO PUBLIC.CODELIST_ITEM_LABEL (DESCRIPTION, VALID_FROM, VALID_TO, ITEM_ID, LANGUAGE_ID) VALUES('Error: the combination of data element 11 09 001 000 requested procedure and data element 11 09 002 000 previous procedure is not allowed for H1.', TO_TIMESTAMP('2020-01-01 00:00:00', 'YYYY-MM-DD HH24:MI:SS'), null, (SELECT id FROM CODELIST_ITEM CI WHERE ITEM_CODE = 'DKW1089' AND CODELIST_ID = (SELECT id FROM codelist WHERE CODELIST_KEY = '10035')), 1);</v>
      </c>
      <c r="J192" t="str">
        <v>INSERT INTO public.codelist_item (item_code, uieditable, valid_from, valid_to, codelist_id) VALUES('DKW1089', false, to_timestamp('2020-01-01 00:00:00', 'YYYY-MM-DD HH24:MI:SS'), null, (SELECT id FROM codelist WHERE CODELIST_KEY = '10040')) ON CONFLICT (codelist_id, item_code) DO UPDATE SET valid_from=EXCLUDED.valid_from, valid_to=EXCLUDED.valid_to;</v>
      </c>
      <c r="K192" t="str">
        <v>INSERT INTO PUBLIC.CODELIST_ITEM_LABEL (DESCRIPTION, VALID_FROM, VALID_TO, ITEM_ID, LANGUAGE_ID) VALUES('Fejl: kombinationen af dataelement 11 09 001 000 anmodet procedure og dataelement 11 09 002 000 forudgående procedure er ikke tilladt for H1.', TO_TIMESTAMP('2020-01-01 00:00:00', 'YYYY-MM-DD HH24:MI:SS'), null, (SELECT id FROM CODELIST_ITEM CI WHERE ITEM_CODE = 'DKW1089' AND CODELIST_ID = (SELECT id FROM codelist WHERE CODELIST_KEY = '10040')), 3);</v>
      </c>
      <c r="L192" t="str">
        <v>INSERT INTO PUBLIC.CODELIST_ITEM_LABEL (DESCRIPTION, VALID_FROM, VALID_TO, ITEM_ID, LANGUAGE_ID) VALUES('Error: the combination of data element 11 09 001 000 requested procedure and data element 11 09 002 000 previous procedure is not allowed for H1.', TO_TIMESTAMP('2020-01-01 00:00:00', 'YYYY-MM-DD HH24:MI:SS'), null, (SELECT id FROM CODELIST_ITEM CI WHERE ITEM_CODE = 'DKW1089' AND CODELIST_ID = (SELECT id FROM codelist WHERE CODELIST_KEY = '10040')), 1);</v>
      </c>
      <c r="N192" s="10" t="str">
        <v>INSERT INTO public.codelist_items (itemcode, valid_from, valid_to, codelist_id, extensions_id) VALUES('DK1089', to_timestamp('2020-01-01 00:00:00', 'YYYY-MM-DD HH24:MI:SS'), null, (SELECT id FROM codelists WHERE CODELISTKEY = '10249'), null) ON CONFLICT (codelist_id, itemcode) DO UPDATE SET valid_from=EXCLUDED.valid_from, valid_to=EXCLUDED.valid_to;</v>
      </c>
      <c r="O192" s="10" t="str">
        <v>INSERT INTO PUBLIC.labels_codelist_items (DESCRIPTION, langcode, VALID_FROM, VALID_TO, ITEM_ID) VALUES('Fejl: kombinationen af dataelement 11 09 001 000 anmodet procedure og dataelement 11 09 002 000 forudgående procedure er ikke tilladt for H1.', 'DA',TO_TIMESTAMP('2020-01-01 00:00:00', 'YYYY-MM-DD HH24:MI:SS'), null, (SELECT id FROM codelist_items CI WHERE ITEMCODE = 'DK1089' AND CODELIST_ID = (SELECT id FROM codelists WHERE CODELISTKEY = '10249'))) ON CONFLICT (item_id, langcode, valid_to) DO UPDATE SET valid_from=EXCLUDED.valid_from, description=EXCLUDED.description;</v>
      </c>
      <c r="P192" s="10" t="str">
        <v>INSERT INTO PUBLIC.labels_codelist_items (DESCRIPTION, langcode, VALID_FROM, VALID_TO, ITEM_ID) VALUES('Error: the combination of data element 11 09 001 000 requested procedure and data element 11 09 002 000 previous procedure is not allowed for H1.', 'EN',TO_TIMESTAMP('2020-01-01 00:00:00', 'YYYY-MM-DD HH24:MI:SS'), null, (SELECT id FROM codelist_items CI WHERE ITEMCODE = 'DK1089' AND CODELIST_ID = (SELECT id FROM codelists WHERE CODELISTKEY = '10249'))) ON CONFLICT (item_id, langcode, valid_to) DO UPDATE SET valid_from=EXCLUDED.valid_from, description=EXCLUDED.description;</v>
      </c>
      <c r="Q192" s="10" t="str">
        <v>INSERT INTO public.codelist_items (itemcode, valid_from, valid_to, codelist_id, extensions_id) VALUES('DKW1089', to_timestamp('2020-01-01 00:00:00', 'YYYY-MM-DD HH24:MI:SS'), null, (SELECT id FROM codelists WHERE CODELISTKEY = '10249'), null) ON CONFLICT (codelist_id, itemcode) DO UPDATE SET valid_from=EXCLUDED.valid_from, valid_to=EXCLUDED.valid_to;</v>
      </c>
      <c r="R192" s="10" t="str">
        <v>INSERT INTO PUBLIC.labels_codelist_items (DESCRIPTION, langcode, VALID_FROM, VALID_TO, ITEM_ID) VALUES('Fejl: kombinationen af dataelement 11 09 001 000 anmodet procedure og dataelement 11 09 002 000 forudgående procedure er ikke tilladt for H1.', 'DA',TO_TIMESTAMP('2020-01-01 00:00:00', 'YYYY-MM-DD HH24:MI:SS'), null, (SELECT id FROM codelist_items CI WHERE ITEMCODE = 'DKW1089' AND CODELIST_ID = (SELECT id FROM codelists WHERE CODELISTKEY = '10249'))) ON CONFLICT (item_id, langcode, valid_to) DO UPDATE SET valid_from=EXCLUDED.valid_from, description=EXCLUDED.description;</v>
      </c>
      <c r="S192" s="10" t="str">
        <v>INSERT INTO PUBLIC.labels_codelist_items (DESCRIPTION, langcode, VALID_FROM, VALID_TO, ITEM_ID) VALUES('Error: the combination of data element 11 09 001 000 requested procedure and data element 11 09 002 000 previous procedure is not allowed for H1.', 'EN',TO_TIMESTAMP('2020-01-01 00:00:00', 'YYYY-MM-DD HH24:MI:SS'), null, (SELECT id FROM codelist_items CI WHERE ITEMCODE = 'DKW1089' AND CODELIST_ID = (SELECT id FROM codelists WHERE CODELISTKEY = '10249'))) ON CONFLICT (item_id, langcode, valid_to) DO UPDATE SET valid_from=EXCLUDED.valid_from, description=EXCLUDED.description;</v>
      </c>
    </row>
    <row r="193" spans="1:19" ht="409.5" x14ac:dyDescent="0.25">
      <c r="A193" t="str">
        <v>INSERT INTO public.codelist_item (item_code, uieditable, valid_from, valid_to, codelist_id) VALUES('DK2048', false, to_timestamp('2020-01-01 00:00:00', 'YYYY-MM-DD HH24:MI:SS'), null, (SELECT id FROM codelist WHERE CODELIST_KEY = '10080')) ON CONFLICT (codelist_id, item_code) DO UPDATE SET valid_from=EXCLUDED.valid_from, valid_to=EXCLUDED.valid_to;</v>
      </c>
      <c r="C193" t="str">
        <v>INSERT INTO PUBLIC.CODELIST_ITEM_LABEL (DESCRIPTION, VALID_FROM, VALID_TO, ITEM_ID, LANGUAGE_ID) VALUES('Error: The Authorisation reference number in D.E. 12 12  001 000 does not relate to the type specified in D.E. 12 12 002 000', TO_TIMESTAMP('2020-01-01 00:00:00', 'YYYY-MM-DD HH24:MI:SS'), null, (SELECT id FROM CODELIST_ITEM CI WHERE ITEM_CODE = 'DK2048' AND CODELIST_ID = (SELECT id FROM codelist WHERE CODELIST_KEY = '10080')), 1);</v>
      </c>
      <c r="D193" t="str">
        <v>INSERT INTO public.codelist_item (item_code, uieditable, valid_from, valid_to, codelist_id) VALUES('DK2048', false, to_timestamp('2020-01-01 00:00:00', 'YYYY-MM-DD HH24:MI:SS'), null, (SELECT id FROM codelist WHERE CODELIST_KEY = '10040')) ON CONFLICT (codelist_id, item_code) DO UPDATE SET valid_from=EXCLUDED.valid_from, valid_to=EXCLUDED.valid_to;</v>
      </c>
      <c r="E193" t="str">
        <v>INSERT INTO PUBLIC.CODELIST_ITEM_LABEL (DESCRIPTION, VALID_FROM, VALID_TO, ITEM_ID, LANGUAGE_ID) VALUES('Fejl: Bevillingsnummeret i D.E. 12 12 001 000 relaterer sig ikke til bevillingstypen i D.E. 12 12 002 000', TO_TIMESTAMP('2020-01-01 00:00:00', 'YYYY-MM-DD HH24:MI:SS'), null, (SELECT id FROM CODELIST_ITEM CI WHERE ITEM_CODE = 'DK2048' AND CODELIST_ID = (SELECT id FROM codelist WHERE CODELIST_KEY = '10040')), 3);</v>
      </c>
      <c r="F193" t="str">
        <v>INSERT INTO PUBLIC.CODELIST_ITEM_LABEL (DESCRIPTION, VALID_FROM, VALID_TO, ITEM_ID, LANGUAGE_ID) VALUES('Error: The Authorisation reference number in D.E. 12 12  001 000 does not relate to the type specified in D.E. 12 12 002 000', TO_TIMESTAMP('2020-01-01 00:00:00', 'YYYY-MM-DD HH24:MI:SS'), null, (SELECT id FROM CODELIST_ITEM CI WHERE ITEM_CODE = 'DK2048' AND CODELIST_ID = (SELECT id FROM codelist WHERE CODELIST_KEY = '10040')), 1);</v>
      </c>
      <c r="G19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93" t="str">
        <v>/*INSERT INTO PUBLIC.CODELIST_ITEM_LABEL (DESCRIPTION, VALID_FROM, VALID_TO, ITEM_ID, LANGUAGE_ID) VALUES('Fejl: Bevillingsnummeret i D.E. 12 12 001 000 relaterer sig ikke til bevillingstypen i D.E. 12 12 002 000', TO_TIMESTAMP('2020-01-01 00:00:00', 'YYYY-MM-DD HH24:MI:SS'), null, (SELECT id FROM CODELIST_ITEM CI WHERE ITEM_CODE = '' AND CODELIST_ID = (SELECT id FROM codelist WHERE CODELIST_KEY = '')), 3);*/</v>
      </c>
      <c r="I193" t="str">
        <v>/*INSERT INTO PUBLIC.CODELIST_ITEM_LABEL (DESCRIPTION, VALID_FROM, VALID_TO, ITEM_ID, LANGUAGE_ID) VALUES('Error: The Authorisation reference number in D.E. 12 12  001 000 does not relate to the type specified in D.E. 12 12 002 000', TO_TIMESTAMP('2020-01-01 00:00:00', 'YYYY-MM-DD HH24:MI:SS'), null, (SELECT id FROM CODELIST_ITEM CI WHERE ITEM_CODE = '' AND CODELIST_ID = (SELECT id FROM codelist WHERE CODELIST_KEY = '')), 1);*/</v>
      </c>
      <c r="J19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93" t="str">
        <v>/*INSERT INTO PUBLIC.CODELIST_ITEM_LABEL (DESCRIPTION, VALID_FROM, VALID_TO, ITEM_ID, LANGUAGE_ID) VALUES('Fejl: Bevillingsnummeret i D.E. 12 12 001 000 relaterer sig ikke til bevillingstypen i D.E. 12 12 002 000', TO_TIMESTAMP('2020-01-01 00:00:00', 'YYYY-MM-DD HH24:MI:SS'), null, (SELECT id FROM CODELIST_ITEM CI WHERE ITEM_CODE = '' AND CODELIST_ID = (SELECT id FROM codelist WHERE CODELIST_KEY = '10040')), 3);*/</v>
      </c>
      <c r="L193" t="str">
        <v>/*INSERT INTO PUBLIC.CODELIST_ITEM_LABEL (DESCRIPTION, VALID_FROM, VALID_TO, ITEM_ID, LANGUAGE_ID) VALUES('Error: The Authorisation reference number in D.E. 12 12  001 000 does not relate to the type specified in D.E. 12 12 002 000', TO_TIMESTAMP('2020-01-01 00:00:00', 'YYYY-MM-DD HH24:MI:SS'), null, (SELECT id FROM CODELIST_ITEM CI WHERE ITEM_CODE = '' AND CODELIST_ID = (SELECT id FROM codelist WHERE CODELIST_KEY = '10040')), 1);*/</v>
      </c>
      <c r="N193" s="10" t="str">
        <v>INSERT INTO public.codelist_items (itemcode, valid_from, valid_to, codelist_id, extensions_id) VALUES('DK2048', to_timestamp('2020-01-01 00:00:00', 'YYYY-MM-DD HH24:MI:SS'), null, (SELECT id FROM codelists WHERE CODELISTKEY = '10249'), null) ON CONFLICT (codelist_id, itemcode) DO UPDATE SET valid_from=EXCLUDED.valid_from, valid_to=EXCLUDED.valid_to;</v>
      </c>
      <c r="O193" s="10" t="str">
        <v>INSERT INTO PUBLIC.labels_codelist_items (DESCRIPTION, langcode, VALID_FROM, VALID_TO, ITEM_ID) VALUES('Fejl: Bevillingsnummeret i D.E. 12 12 001 000 relaterer sig ikke til bevillingstypen i D.E. 12 12 002 000', 'DA',TO_TIMESTAMP('2020-01-01 00:00:00', 'YYYY-MM-DD HH24:MI:SS'), null, (SELECT id FROM codelist_items CI WHERE ITEMCODE = 'DK2048' AND CODELIST_ID = (SELECT id FROM codelists WHERE CODELISTKEY = '10249'))) ON CONFLICT (item_id, langcode, valid_to) DO UPDATE SET valid_from=EXCLUDED.valid_from, description=EXCLUDED.description;</v>
      </c>
      <c r="P193" s="10" t="str">
        <v>INSERT INTO PUBLIC.labels_codelist_items (DESCRIPTION, langcode, VALID_FROM, VALID_TO, ITEM_ID) VALUES('Error: The Authorisation reference number in D.E. 12 12  001 000 does not relate to the type specified in D.E. 12 12 002 000', 'EN',TO_TIMESTAMP('2020-01-01 00:00:00', 'YYYY-MM-DD HH24:MI:SS'), null, (SELECT id FROM codelist_items CI WHERE ITEMCODE = 'DK2048' AND CODELIST_ID = (SELECT id FROM codelists WHERE CODELISTKEY = '10249'))) ON CONFLICT (item_id, langcode, valid_to) DO UPDATE SET valid_from=EXCLUDED.valid_from, description=EXCLUDED.description;</v>
      </c>
      <c r="Q19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93" s="10" t="str">
        <v>/*INSERT INTO PUBLIC.labels_codelist_items (DESCRIPTION, langcode, VALID_FROM, VALID_TO, ITEM_ID) VALUES('Fejl: Bevillingsnummeret i D.E. 12 12 001 000 relaterer sig ikke til bevillingstypen i D.E. 12 12 002 000',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93" s="10" t="str">
        <v>/*INSERT INTO PUBLIC.labels_codelist_items (DESCRIPTION, langcode, VALID_FROM, VALID_TO, ITEM_ID) VALUES('Error: The Authorisation reference number in D.E. 12 12  001 000 does not relate to the type specified in D.E. 12 12 002 000',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94" spans="1:19" ht="409.5" x14ac:dyDescent="0.25">
      <c r="A194" t="str">
        <v>INSERT INTO public.codelist_item (item_code, uieditable, valid_from, valid_to, codelist_id) VALUES('DK1096', false, to_timestamp('2020-01-01 00:00:00', 'YYYY-MM-DD HH24:MI:SS'), null, (SELECT id FROM codelist WHERE CODELIST_KEY = '10080')) ON CONFLICT (codelist_id, item_code) DO UPDATE SET valid_from=EXCLUDED.valid_from, valid_to=EXCLUDED.valid_to;</v>
      </c>
      <c r="C194" t="str">
        <v>INSERT INTO PUBLIC.CODELIST_ITEM_LABEL (DESCRIPTION, VALID_FROM, VALID_TO, ITEM_ID, LANGUAGE_ID) VALUES('Error: the applicant must submit an invalidation and repayment application instead of a invalidation application.', TO_TIMESTAMP('2020-01-01 00:00:00', 'YYYY-MM-DD HH24:MI:SS'), null, (SELECT id FROM CODELIST_ITEM CI WHERE ITEM_CODE = 'DK1096' AND CODELIST_ID = (SELECT id FROM codelist WHERE CODELIST_KEY = '10080')), 1);</v>
      </c>
      <c r="D194" t="str">
        <v>INSERT INTO public.codelist_item (item_code, uieditable, valid_from, valid_to, codelist_id) VALUES('DK1096', false, to_timestamp('2020-01-01 00:00:00', 'YYYY-MM-DD HH24:MI:SS'), null, (SELECT id FROM codelist WHERE CODELIST_KEY = '10040')) ON CONFLICT (codelist_id, item_code) DO UPDATE SET valid_from=EXCLUDED.valid_from, valid_to=EXCLUDED.valid_to;</v>
      </c>
      <c r="E194" t="str">
        <v>INSERT INTO PUBLIC.CODELIST_ITEM_LABEL (DESCRIPTION, VALID_FROM, VALID_TO, ITEM_ID, LANGUAGE_ID) VALUES('Fejl: ansøgeren skal indsende en ansøgning om ugyldiggørelse og godtgørelse i stedet for en ansøgning om ugyldiggørelse.', TO_TIMESTAMP('2020-01-01 00:00:00', 'YYYY-MM-DD HH24:MI:SS'), null, (SELECT id FROM CODELIST_ITEM CI WHERE ITEM_CODE = 'DK1096' AND CODELIST_ID = (SELECT id FROM codelist WHERE CODELIST_KEY = '10040')), 3);</v>
      </c>
      <c r="F194" t="str">
        <v>INSERT INTO PUBLIC.CODELIST_ITEM_LABEL (DESCRIPTION, VALID_FROM, VALID_TO, ITEM_ID, LANGUAGE_ID) VALUES('Error: the applicant must submit an invalidation and repayment application instead of a invalidation application.', TO_TIMESTAMP('2020-01-01 00:00:00', 'YYYY-MM-DD HH24:MI:SS'), null, (SELECT id FROM CODELIST_ITEM CI WHERE ITEM_CODE = 'DK1096' AND CODELIST_ID = (SELECT id FROM codelist WHERE CODELIST_KEY = '10040')), 1);</v>
      </c>
      <c r="G19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94" t="str">
        <v>/*INSERT INTO PUBLIC.CODELIST_ITEM_LABEL (DESCRIPTION, VALID_FROM, VALID_TO, ITEM_ID, LANGUAGE_ID) VALUES('Fejl: ansøgeren skal indsende en ansøgning om ugyldiggørelse og godtgørelse i stedet for en ansøgning om ugyldiggørelse.', TO_TIMESTAMP('2020-01-01 00:00:00', 'YYYY-MM-DD HH24:MI:SS'), null, (SELECT id FROM CODELIST_ITEM CI WHERE ITEM_CODE = '' AND CODELIST_ID = (SELECT id FROM codelist WHERE CODELIST_KEY = '')), 3);*/</v>
      </c>
      <c r="I194" t="str">
        <v>/*INSERT INTO PUBLIC.CODELIST_ITEM_LABEL (DESCRIPTION, VALID_FROM, VALID_TO, ITEM_ID, LANGUAGE_ID) VALUES('Error: the applicant must submit an invalidation and repayment application instead of a invalidation application.', TO_TIMESTAMP('2020-01-01 00:00:00', 'YYYY-MM-DD HH24:MI:SS'), null, (SELECT id FROM CODELIST_ITEM CI WHERE ITEM_CODE = '' AND CODELIST_ID = (SELECT id FROM codelist WHERE CODELIST_KEY = '')), 1);*/</v>
      </c>
      <c r="J19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94" t="str">
        <v>/*INSERT INTO PUBLIC.CODELIST_ITEM_LABEL (DESCRIPTION, VALID_FROM, VALID_TO, ITEM_ID, LANGUAGE_ID) VALUES('Fejl: ansøgeren skal indsende en ansøgning om ugyldiggørelse og godtgørelse i stedet for en ansøgning om ugyldiggørelse.', TO_TIMESTAMP('2020-01-01 00:00:00', 'YYYY-MM-DD HH24:MI:SS'), null, (SELECT id FROM CODELIST_ITEM CI WHERE ITEM_CODE = '' AND CODELIST_ID = (SELECT id FROM codelist WHERE CODELIST_KEY = '10040')), 3);*/</v>
      </c>
      <c r="L194" t="str">
        <v>/*INSERT INTO PUBLIC.CODELIST_ITEM_LABEL (DESCRIPTION, VALID_FROM, VALID_TO, ITEM_ID, LANGUAGE_ID) VALUES('Error: the applicant must submit an invalidation and repayment application instead of a invalidation application.', TO_TIMESTAMP('2020-01-01 00:00:00', 'YYYY-MM-DD HH24:MI:SS'), null, (SELECT id FROM CODELIST_ITEM CI WHERE ITEM_CODE = '' AND CODELIST_ID = (SELECT id FROM codelist WHERE CODELIST_KEY = '10040')), 1);*/</v>
      </c>
      <c r="N194" s="10" t="str">
        <v>INSERT INTO public.codelist_items (itemcode, valid_from, valid_to, codelist_id, extensions_id) VALUES('DK1096', to_timestamp('2020-01-01 00:00:00', 'YYYY-MM-DD HH24:MI:SS'), null, (SELECT id FROM codelists WHERE CODELISTKEY = '10249'), null) ON CONFLICT (codelist_id, itemcode) DO UPDATE SET valid_from=EXCLUDED.valid_from, valid_to=EXCLUDED.valid_to;</v>
      </c>
      <c r="O194" s="10" t="str">
        <v>INSERT INTO PUBLIC.labels_codelist_items (DESCRIPTION, langcode, VALID_FROM, VALID_TO, ITEM_ID) VALUES('Fejl: ansøgeren skal indsende en ansøgning om ugyldiggørelse og godtgørelse i stedet for en ansøgning om ugyldiggørelse.', 'DA',TO_TIMESTAMP('2020-01-01 00:00:00', 'YYYY-MM-DD HH24:MI:SS'), null, (SELECT id FROM codelist_items CI WHERE ITEMCODE = 'DK1096' AND CODELIST_ID = (SELECT id FROM codelists WHERE CODELISTKEY = '10249'))) ON CONFLICT (item_id, langcode, valid_to) DO UPDATE SET valid_from=EXCLUDED.valid_from, description=EXCLUDED.description;</v>
      </c>
      <c r="P194" s="10" t="str">
        <v>INSERT INTO PUBLIC.labels_codelist_items (DESCRIPTION, langcode, VALID_FROM, VALID_TO, ITEM_ID) VALUES('Error: the applicant must submit an invalidation and repayment application instead of a invalidation application.', 'EN',TO_TIMESTAMP('2020-01-01 00:00:00', 'YYYY-MM-DD HH24:MI:SS'), null, (SELECT id FROM codelist_items CI WHERE ITEMCODE = 'DK1096' AND CODELIST_ID = (SELECT id FROM codelists WHERE CODELISTKEY = '10249'))) ON CONFLICT (item_id, langcode, valid_to) DO UPDATE SET valid_from=EXCLUDED.valid_from, description=EXCLUDED.description;</v>
      </c>
      <c r="Q19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94" s="10" t="str">
        <v>/*INSERT INTO PUBLIC.labels_codelist_items (DESCRIPTION, langcode, VALID_FROM, VALID_TO, ITEM_ID) VALUES('Fejl: ansøgeren skal indsende en ansøgning om ugyldiggørelse og godtgørelse i stedet for en ansøgning om ugyldiggørelse.',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94" s="10" t="str">
        <v>/*INSERT INTO PUBLIC.labels_codelist_items (DESCRIPTION, langcode, VALID_FROM, VALID_TO, ITEM_ID) VALUES('Error: the applicant must submit an invalidation and repayment application instead of a invalidation application.',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95" spans="1:19" ht="409.5" x14ac:dyDescent="0.25">
      <c r="A195" t="str">
        <v>INSERT INTO public.codelist_item (item_code, uieditable, valid_from, valid_to, codelist_id) VALUES('DK1043', false, to_timestamp('2020-01-01 00:00:00', 'YYYY-MM-DD HH24:MI:SS'), null, (SELECT id FROM codelist WHERE CODELIST_KEY = '10080')) ON CONFLICT (codelist_id, item_code) DO UPDATE SET valid_from=EXCLUDED.valid_from, valid_to=EXCLUDED.valid_to;</v>
      </c>
      <c r="C195" t="str">
        <v>INSERT INTO PUBLIC.CODELIST_ITEM_LABEL (DESCRIPTION, VALID_FROM, VALID_TO, ITEM_ID, LANGUAGE_ID) VALUES('Error: The "commodity code" (18 09 056 000) must not start with 99, for this declaration type.', TO_TIMESTAMP('2020-01-01 00:00:00', 'YYYY-MM-DD HH24:MI:SS'), null, (SELECT id FROM CODELIST_ITEM CI WHERE ITEM_CODE = 'DK1043' AND CODELIST_ID = (SELECT id FROM codelist WHERE CODELIST_KEY = '10080')), 1);</v>
      </c>
      <c r="D195" t="str">
        <v>INSERT INTO public.codelist_item (item_code, uieditable, valid_from, valid_to, codelist_id) VALUES('DK1043', false, to_timestamp('2020-01-01 00:00:00', 'YYYY-MM-DD HH24:MI:SS'), null, (SELECT id FROM codelist WHERE CODELIST_KEY = '10040')) ON CONFLICT (codelist_id, item_code) DO UPDATE SET valid_from=EXCLUDED.valid_from, valid_to=EXCLUDED.valid_to;</v>
      </c>
      <c r="E195" t="str">
        <v>INSERT INTO PUBLIC.CODELIST_ITEM_LABEL (DESCRIPTION, VALID_FROM, VALID_TO, ITEM_ID, LANGUAGE_ID) VALUES('Fejl i  "varekode" (18 09 056 000), der kan ikke angives en varekode indeholdende 99xxxx i den valgte angivelsestype. ', TO_TIMESTAMP('2020-01-01 00:00:00', 'YYYY-MM-DD HH24:MI:SS'), null, (SELECT id FROM CODELIST_ITEM CI WHERE ITEM_CODE = 'DK1043' AND CODELIST_ID = (SELECT id FROM codelist WHERE CODELIST_KEY = '10040')), 3);</v>
      </c>
      <c r="F195" t="str">
        <v>INSERT INTO PUBLIC.CODELIST_ITEM_LABEL (DESCRIPTION, VALID_FROM, VALID_TO, ITEM_ID, LANGUAGE_ID) VALUES('Error: The "commodity code" (18 09 056 000) must not start with 99, for this declaration type.', TO_TIMESTAMP('2020-01-01 00:00:00', 'YYYY-MM-DD HH24:MI:SS'), null, (SELECT id FROM CODELIST_ITEM CI WHERE ITEM_CODE = 'DK1043' AND CODELIST_ID = (SELECT id FROM codelist WHERE CODELIST_KEY = '10040')), 1);</v>
      </c>
      <c r="G19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95" t="str">
        <v>/*INSERT INTO PUBLIC.CODELIST_ITEM_LABEL (DESCRIPTION, VALID_FROM, VALID_TO, ITEM_ID, LANGUAGE_ID) VALUES('Fejl i  "varekode" (18 09 056 000), der kan ikke angives en varekode indeholdende 99xxxx i den valgte angivelsestype. ', TO_TIMESTAMP('2020-01-01 00:00:00', 'YYYY-MM-DD HH24:MI:SS'), null, (SELECT id FROM CODELIST_ITEM CI WHERE ITEM_CODE = '' AND CODELIST_ID = (SELECT id FROM codelist WHERE CODELIST_KEY = '10075')), 3);*/</v>
      </c>
      <c r="I195" t="str">
        <v>/*INSERT INTO PUBLIC.CODELIST_ITEM_LABEL (DESCRIPTION, VALID_FROM, VALID_TO, ITEM_ID, LANGUAGE_ID) VALUES('Error: The "commodity code" (18 09 056 000) must not start with 99, for this declaration type.', TO_TIMESTAMP('2020-01-01 00:00:00', 'YYYY-MM-DD HH24:MI:SS'), null, (SELECT id FROM CODELIST_ITEM CI WHERE ITEM_CODE = '' AND CODELIST_ID = (SELECT id FROM codelist WHERE CODELIST_KEY = '10075')), 1);*/</v>
      </c>
      <c r="J19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95" t="str">
        <v>/*INSERT INTO PUBLIC.CODELIST_ITEM_LABEL (DESCRIPTION, VALID_FROM, VALID_TO, ITEM_ID, LANGUAGE_ID) VALUES('Fejl i  "varekode" (18 09 056 000), der kan ikke angives en varekode indeholdende 99xxxx i den valgte angivelsestype. ', TO_TIMESTAMP('2020-01-01 00:00:00', 'YYYY-MM-DD HH24:MI:SS'), null, (SELECT id FROM CODELIST_ITEM CI WHERE ITEM_CODE = '' AND CODELIST_ID = (SELECT id FROM codelist WHERE CODELIST_KEY = '10040')), 3);*/</v>
      </c>
      <c r="L195" t="str">
        <v>/*INSERT INTO PUBLIC.CODELIST_ITEM_LABEL (DESCRIPTION, VALID_FROM, VALID_TO, ITEM_ID, LANGUAGE_ID) VALUES('Error: The "commodity code" (18 09 056 000) must not start with 99, for this declaration type.', TO_TIMESTAMP('2020-01-01 00:00:00', 'YYYY-MM-DD HH24:MI:SS'), null, (SELECT id FROM CODELIST_ITEM CI WHERE ITEM_CODE = '' AND CODELIST_ID = (SELECT id FROM codelist WHERE CODELIST_KEY = '10040')), 1);*/</v>
      </c>
      <c r="N195" s="10" t="str">
        <v>INSERT INTO public.codelist_items (itemcode, valid_from, valid_to, codelist_id, extensions_id) VALUES('DK1043', to_timestamp('2020-01-01 00:00:00', 'YYYY-MM-DD HH24:MI:SS'), null, (SELECT id FROM codelists WHERE CODELISTKEY = '10249'), null) ON CONFLICT (codelist_id, itemcode) DO UPDATE SET valid_from=EXCLUDED.valid_from, valid_to=EXCLUDED.valid_to;</v>
      </c>
      <c r="O195" s="10" t="str">
        <v>INSERT INTO PUBLIC.labels_codelist_items (DESCRIPTION, langcode, VALID_FROM, VALID_TO, ITEM_ID) VALUES('Fejl i  "varekode" (18 09 056 000), der kan ikke angives en varekode indeholdende 99xxxx i den valgte angivelsestype. ', 'DA',TO_TIMESTAMP('2020-01-01 00:00:00', 'YYYY-MM-DD HH24:MI:SS'), null, (SELECT id FROM codelist_items CI WHERE ITEMCODE = 'DK1043' AND CODELIST_ID = (SELECT id FROM codelists WHERE CODELISTKEY = '10249'))) ON CONFLICT (item_id, langcode, valid_to) DO UPDATE SET valid_from=EXCLUDED.valid_from, description=EXCLUDED.description;</v>
      </c>
      <c r="P195" s="10" t="str">
        <v>INSERT INTO PUBLIC.labels_codelist_items (DESCRIPTION, langcode, VALID_FROM, VALID_TO, ITEM_ID) VALUES('Error: The "commodity code" (18 09 056 000) must not start with 99, for this declaration type.', 'EN',TO_TIMESTAMP('2020-01-01 00:00:00', 'YYYY-MM-DD HH24:MI:SS'), null, (SELECT id FROM codelist_items CI WHERE ITEMCODE = 'DK1043' AND CODELIST_ID = (SELECT id FROM codelists WHERE CODELISTKEY = '10249'))) ON CONFLICT (item_id, langcode, valid_to) DO UPDATE SET valid_from=EXCLUDED.valid_from, description=EXCLUDED.description;</v>
      </c>
      <c r="Q19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95" s="10" t="str">
        <v>/*INSERT INTO PUBLIC.labels_codelist_items (DESCRIPTION, langcode, VALID_FROM, VALID_TO, ITEM_ID) VALUES('Fejl i  "varekode" (18 09 056 000), der kan ikke angives en varekode indeholdende 99xxxx i den valgte angivelsestype.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95" s="10" t="str">
        <v>/*INSERT INTO PUBLIC.labels_codelist_items (DESCRIPTION, langcode, VALID_FROM, VALID_TO, ITEM_ID) VALUES('Error: The "commodity code" (18 09 056 000) must not start with 99, for this declaration type.',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96" spans="1:19" ht="409.5" x14ac:dyDescent="0.25">
      <c r="A196" t="str">
        <v>INSERT INTO public.codelist_item (item_code, uieditable, valid_from, valid_to, codelist_id) VALUES('DK3079', false, to_timestamp('2020-01-01 00:00:00', 'YYYY-MM-DD HH24:MI:SS'), null, (SELECT id FROM codelist WHERE CODELIST_KEY = '10080')) ON CONFLICT (codelist_id, item_code) DO UPDATE SET valid_from=EXCLUDED.valid_from, valid_to=EXCLUDED.valid_to;</v>
      </c>
      <c r="C196" t="str">
        <v>INSERT INTO PUBLIC.CODELIST_ITEM_LABEL (DESCRIPTION, VALID_FROM, VALID_TO, ITEM_ID, LANGUAGE_ID) VALUES('Error: Statistical value (99 06 001 000) must be filled and cannot be empty', TO_TIMESTAMP('2020-01-01 00:00:00', 'YYYY-MM-DD HH24:MI:SS'), null, (SELECT id FROM CODELIST_ITEM CI WHERE ITEM_CODE = 'DK3079' AND CODELIST_ID = (SELECT id FROM codelist WHERE CODELIST_KEY = '10080')), 1);</v>
      </c>
      <c r="D196" t="str">
        <v>INSERT INTO public.codelist_item (item_code, uieditable, valid_from, valid_to, codelist_id) VALUES('DK3079', false, to_timestamp('2020-01-01 00:00:00', 'YYYY-MM-DD HH24:MI:SS'), null, (SELECT id FROM codelist WHERE CODELIST_KEY = '10040')) ON CONFLICT (codelist_id, item_code) DO UPDATE SET valid_from=EXCLUDED.valid_from, valid_to=EXCLUDED.valid_to;</v>
      </c>
      <c r="E196" t="str">
        <v>INSERT INTO PUBLIC.CODELIST_ITEM_LABEL (DESCRIPTION, VALID_FROM, VALID_TO, ITEM_ID, LANGUAGE_ID) VALUES('Fejl: ''Statistisk værdi'' (99 06 001 000) skal udfyldes og må ikke være tom', TO_TIMESTAMP('2020-01-01 00:00:00', 'YYYY-MM-DD HH24:MI:SS'), null, (SELECT id FROM CODELIST_ITEM CI WHERE ITEM_CODE = 'DK3079' AND CODELIST_ID = (SELECT id FROM codelist WHERE CODELIST_KEY = '10040')), 3);</v>
      </c>
      <c r="F196" t="str">
        <v>INSERT INTO PUBLIC.CODELIST_ITEM_LABEL (DESCRIPTION, VALID_FROM, VALID_TO, ITEM_ID, LANGUAGE_ID) VALUES('Error: Statistical value (99 06 001 000) must be filled and cannot be empty', TO_TIMESTAMP('2020-01-01 00:00:00', 'YYYY-MM-DD HH24:MI:SS'), null, (SELECT id FROM CODELIST_ITEM CI WHERE ITEM_CODE = 'DK3079' AND CODELIST_ID = (SELECT id FROM codelist WHERE CODELIST_KEY = '10040')), 1);</v>
      </c>
      <c r="G19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96" t="str">
        <v>/*INSERT INTO PUBLIC.CODELIST_ITEM_LABEL (DESCRIPTION, VALID_FROM, VALID_TO, ITEM_ID, LANGUAGE_ID) VALUES('Fejl: ''Statistisk værdi'' (99 06 001 000) skal udfyldes og må ikke være tom', TO_TIMESTAMP('2020-01-01 00:00:00', 'YYYY-MM-DD HH24:MI:SS'), null, (SELECT id FROM CODELIST_ITEM CI WHERE ITEM_CODE = '' AND CODELIST_ID = (SELECT id FROM codelist WHERE CODELIST_KEY = '')), 3);*/</v>
      </c>
      <c r="I196" t="str">
        <v>/*INSERT INTO PUBLIC.CODELIST_ITEM_LABEL (DESCRIPTION, VALID_FROM, VALID_TO, ITEM_ID, LANGUAGE_ID) VALUES('Error: Statistical value (99 06 001 000) must be filled and cannot be empty', TO_TIMESTAMP('2020-01-01 00:00:00', 'YYYY-MM-DD HH24:MI:SS'), null, (SELECT id FROM CODELIST_ITEM CI WHERE ITEM_CODE = '' AND CODELIST_ID = (SELECT id FROM codelist WHERE CODELIST_KEY = '')), 1);*/</v>
      </c>
      <c r="J19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96" t="str">
        <v>/*INSERT INTO PUBLIC.CODELIST_ITEM_LABEL (DESCRIPTION, VALID_FROM, VALID_TO, ITEM_ID, LANGUAGE_ID) VALUES('Fejl: ''Statistisk værdi'' (99 06 001 000) skal udfyldes og må ikke være tom', TO_TIMESTAMP('2020-01-01 00:00:00', 'YYYY-MM-DD HH24:MI:SS'), null, (SELECT id FROM CODELIST_ITEM CI WHERE ITEM_CODE = '' AND CODELIST_ID = (SELECT id FROM codelist WHERE CODELIST_KEY = '10040')), 3);*/</v>
      </c>
      <c r="L196" t="str">
        <v>/*INSERT INTO PUBLIC.CODELIST_ITEM_LABEL (DESCRIPTION, VALID_FROM, VALID_TO, ITEM_ID, LANGUAGE_ID) VALUES('Error: Statistical value (99 06 001 000) must be filled and cannot be empty', TO_TIMESTAMP('2020-01-01 00:00:00', 'YYYY-MM-DD HH24:MI:SS'), null, (SELECT id FROM CODELIST_ITEM CI WHERE ITEM_CODE = '' AND CODELIST_ID = (SELECT id FROM codelist WHERE CODELIST_KEY = '10040')), 1);*/</v>
      </c>
      <c r="N196" s="10" t="str">
        <v>INSERT INTO public.codelist_items (itemcode, valid_from, valid_to, codelist_id, extensions_id) VALUES('DK3079', to_timestamp('2020-01-01 00:00:00', 'YYYY-MM-DD HH24:MI:SS'), null, (SELECT id FROM codelists WHERE CODELISTKEY = '10249'), null) ON CONFLICT (codelist_id, itemcode) DO UPDATE SET valid_from=EXCLUDED.valid_from, valid_to=EXCLUDED.valid_to;</v>
      </c>
      <c r="O196" s="10" t="str">
        <v>INSERT INTO PUBLIC.labels_codelist_items (DESCRIPTION, langcode, VALID_FROM, VALID_TO, ITEM_ID) VALUES('Fejl: ''Statistisk værdi'' (99 06 001 000) skal udfyldes og må ikke være tom', 'DA',TO_TIMESTAMP('2020-01-01 00:00:00', 'YYYY-MM-DD HH24:MI:SS'), null, (SELECT id FROM codelist_items CI WHERE ITEMCODE = 'DK3079' AND CODELIST_ID = (SELECT id FROM codelists WHERE CODELISTKEY = '10249'))) ON CONFLICT (item_id, langcode, valid_to) DO UPDATE SET valid_from=EXCLUDED.valid_from, description=EXCLUDED.description;</v>
      </c>
      <c r="P196" s="10" t="str">
        <v>INSERT INTO PUBLIC.labels_codelist_items (DESCRIPTION, langcode, VALID_FROM, VALID_TO, ITEM_ID) VALUES('Error: Statistical value (99 06 001 000) must be filled and cannot be empty', 'EN',TO_TIMESTAMP('2020-01-01 00:00:00', 'YYYY-MM-DD HH24:MI:SS'), null, (SELECT id FROM codelist_items CI WHERE ITEMCODE = 'DK3079' AND CODELIST_ID = (SELECT id FROM codelists WHERE CODELISTKEY = '10249'))) ON CONFLICT (item_id, langcode, valid_to) DO UPDATE SET valid_from=EXCLUDED.valid_from, description=EXCLUDED.description;</v>
      </c>
      <c r="Q19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96" s="10" t="str">
        <v>/*INSERT INTO PUBLIC.labels_codelist_items (DESCRIPTION, langcode, VALID_FROM, VALID_TO, ITEM_ID) VALUES('Fejl: ''Statistisk værdi'' (99 06 001 000) skal udfyldes og må ikke være tom',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96" s="10" t="str">
        <v>/*INSERT INTO PUBLIC.labels_codelist_items (DESCRIPTION, langcode, VALID_FROM, VALID_TO, ITEM_ID) VALUES('Error: Statistical value (99 06 001 000) must be filled and cannot be empty',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97" spans="1:19" ht="409.5" x14ac:dyDescent="0.25">
      <c r="A197" t="str">
        <v>INSERT INTO public.codelist_item (item_code, uieditable, valid_from, valid_to, codelist_id) VALUES('DK3085', false, to_timestamp('2020-01-01 00:00:00', 'YYYY-MM-DD HH24:MI:SS'), null, (SELECT id FROM codelist WHERE CODELIST_KEY = '10080')) ON CONFLICT (codelist_id, item_code) DO UPDATE SET valid_from=EXCLUDED.valid_from, valid_to=EXCLUDED.valid_to;</v>
      </c>
      <c r="C197" t="str">
        <v>INSERT INTO PUBLIC.CODELIST_ITEM_LABEL (DESCRIPTION, VALID_FROM, VALID_TO, ITEM_ID, LANGUAGE_ID) VALUES('Error: Specific circumstance indicator (11 04 001 000) must be filled and cannot be empty ', TO_TIMESTAMP('2020-01-01 00:00:00', 'YYYY-MM-DD HH24:MI:SS'), null, (SELECT id FROM CODELIST_ITEM CI WHERE ITEM_CODE = 'DK3085' AND CODELIST_ID = (SELECT id FROM codelist WHERE CODELIST_KEY = '10080')), 1);</v>
      </c>
      <c r="D197" t="str">
        <v>INSERT INTO public.codelist_item (item_code, uieditable, valid_from, valid_to, codelist_id) VALUES('DK3085', false, to_timestamp('2020-01-01 00:00:00', 'YYYY-MM-DD HH24:MI:SS'), null, (SELECT id FROM codelist WHERE CODELIST_KEY = '10040')) ON CONFLICT (codelist_id, item_code) DO UPDATE SET valid_from=EXCLUDED.valid_from, valid_to=EXCLUDED.valid_to;</v>
      </c>
      <c r="E197" t="str">
        <v>INSERT INTO PUBLIC.CODELIST_ITEM_LABEL (DESCRIPTION, VALID_FROM, VALID_TO, ITEM_ID, LANGUAGE_ID) VALUES('Fejl ''specifik omstændighedsindikator'' (11 04 001 000) skal være udfyldt og må ikke være tom', TO_TIMESTAMP('2020-01-01 00:00:00', 'YYYY-MM-DD HH24:MI:SS'), null, (SELECT id FROM CODELIST_ITEM CI WHERE ITEM_CODE = 'DK3085' AND CODELIST_ID = (SELECT id FROM codelist WHERE CODELIST_KEY = '10040')), 3);</v>
      </c>
      <c r="F197" t="str">
        <v>INSERT INTO PUBLIC.CODELIST_ITEM_LABEL (DESCRIPTION, VALID_FROM, VALID_TO, ITEM_ID, LANGUAGE_ID) VALUES('Error: Specific circumstance indicator (11 04 001 000) must be filled and cannot be empty ', TO_TIMESTAMP('2020-01-01 00:00:00', 'YYYY-MM-DD HH24:MI:SS'), null, (SELECT id FROM CODELIST_ITEM CI WHERE ITEM_CODE = 'DK3085' AND CODELIST_ID = (SELECT id FROM codelist WHERE CODELIST_KEY = '10040')), 1);</v>
      </c>
      <c r="G19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97" t="str">
        <v>/*INSERT INTO PUBLIC.CODELIST_ITEM_LABEL (DESCRIPTION, VALID_FROM, VALID_TO, ITEM_ID, LANGUAGE_ID) VALUES('Fejl ''specifik omstændighedsindikator'' (11 04 001 000) skal være udfyldt og må ikke være tom', TO_TIMESTAMP('2020-01-01 00:00:00', 'YYYY-MM-DD HH24:MI:SS'), null, (SELECT id FROM CODELIST_ITEM CI WHERE ITEM_CODE = '' AND CODELIST_ID = (SELECT id FROM codelist WHERE CODELIST_KEY = '')), 3);*/</v>
      </c>
      <c r="I197" t="str">
        <v>/*INSERT INTO PUBLIC.CODELIST_ITEM_LABEL (DESCRIPTION, VALID_FROM, VALID_TO, ITEM_ID, LANGUAGE_ID) VALUES('Error: Specific circumstance indicator (11 04 001 000) must be filled and cannot be empty ', TO_TIMESTAMP('2020-01-01 00:00:00', 'YYYY-MM-DD HH24:MI:SS'), null, (SELECT id FROM CODELIST_ITEM CI WHERE ITEM_CODE = '' AND CODELIST_ID = (SELECT id FROM codelist WHERE CODELIST_KEY = '')), 1);*/</v>
      </c>
      <c r="J19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97" t="str">
        <v>/*INSERT INTO PUBLIC.CODELIST_ITEM_LABEL (DESCRIPTION, VALID_FROM, VALID_TO, ITEM_ID, LANGUAGE_ID) VALUES('Fejl ''specifik omstændighedsindikator'' (11 04 001 000) skal være udfyldt og må ikke være tom', TO_TIMESTAMP('2020-01-01 00:00:00', 'YYYY-MM-DD HH24:MI:SS'), null, (SELECT id FROM CODELIST_ITEM CI WHERE ITEM_CODE = '' AND CODELIST_ID = (SELECT id FROM codelist WHERE CODELIST_KEY = '10040')), 3);*/</v>
      </c>
      <c r="L197" t="str">
        <v>/*INSERT INTO PUBLIC.CODELIST_ITEM_LABEL (DESCRIPTION, VALID_FROM, VALID_TO, ITEM_ID, LANGUAGE_ID) VALUES('Error: Specific circumstance indicator (11 04 001 000) must be filled and cannot be empty ', TO_TIMESTAMP('2020-01-01 00:00:00', 'YYYY-MM-DD HH24:MI:SS'), null, (SELECT id FROM CODELIST_ITEM CI WHERE ITEM_CODE = '' AND CODELIST_ID = (SELECT id FROM codelist WHERE CODELIST_KEY = '10040')), 1);*/</v>
      </c>
      <c r="N197" s="10" t="str">
        <v>INSERT INTO public.codelist_items (itemcode, valid_from, valid_to, codelist_id, extensions_id) VALUES('DK3085', to_timestamp('2020-01-01 00:00:00', 'YYYY-MM-DD HH24:MI:SS'), null, (SELECT id FROM codelists WHERE CODELISTKEY = '10249'), null) ON CONFLICT (codelist_id, itemcode) DO UPDATE SET valid_from=EXCLUDED.valid_from, valid_to=EXCLUDED.valid_to;</v>
      </c>
      <c r="O197" s="10" t="str">
        <v>INSERT INTO PUBLIC.labels_codelist_items (DESCRIPTION, langcode, VALID_FROM, VALID_TO, ITEM_ID) VALUES('Fejl ''specifik omstændighedsindikator'' (11 04 001 000) skal være udfyldt og må ikke være tom', 'DA',TO_TIMESTAMP('2020-01-01 00:00:00', 'YYYY-MM-DD HH24:MI:SS'), null, (SELECT id FROM codelist_items CI WHERE ITEMCODE = 'DK3085' AND CODELIST_ID = (SELECT id FROM codelists WHERE CODELISTKEY = '10249'))) ON CONFLICT (item_id, langcode, valid_to) DO UPDATE SET valid_from=EXCLUDED.valid_from, description=EXCLUDED.description;</v>
      </c>
      <c r="P197" s="10" t="str">
        <v>INSERT INTO PUBLIC.labels_codelist_items (DESCRIPTION, langcode, VALID_FROM, VALID_TO, ITEM_ID) VALUES('Error: Specific circumstance indicator (11 04 001 000) must be filled and cannot be empty ', 'EN',TO_TIMESTAMP('2020-01-01 00:00:00', 'YYYY-MM-DD HH24:MI:SS'), null, (SELECT id FROM codelist_items CI WHERE ITEMCODE = 'DK3085' AND CODELIST_ID = (SELECT id FROM codelists WHERE CODELISTKEY = '10249'))) ON CONFLICT (item_id, langcode, valid_to) DO UPDATE SET valid_from=EXCLUDED.valid_from, description=EXCLUDED.description;</v>
      </c>
      <c r="Q19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97" s="10" t="str">
        <v>/*INSERT INTO PUBLIC.labels_codelist_items (DESCRIPTION, langcode, VALID_FROM, VALID_TO, ITEM_ID) VALUES('Fejl ''specifik omstændighedsindikator'' (11 04 001 000) skal være udfyldt og må ikke være tom',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97" s="10" t="str">
        <v>/*INSERT INTO PUBLIC.labels_codelist_items (DESCRIPTION, langcode, VALID_FROM, VALID_TO, ITEM_ID) VALUES('Error: Specific circumstance indicator (11 04 001 000) must be filled and cannot be empty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98" spans="1:19" ht="409.5" x14ac:dyDescent="0.25">
      <c r="A198" t="str">
        <v>INSERT INTO public.codelist_item (item_code, uieditable, valid_from, valid_to, codelist_id) VALUES('DK3077', false, to_timestamp('2020-01-01 00:00:00', 'YYYY-MM-DD HH24:MI:SS'), null, (SELECT id FROM codelist WHERE CODELIST_KEY = '10080')) ON CONFLICT (codelist_id, item_code) DO UPDATE SET valid_from=EXCLUDED.valid_from, valid_to=EXCLUDED.valid_to;</v>
      </c>
      <c r="C198" t="str">
        <v>INSERT INTO PUBLIC.CODELIST_ITEM_LABEL (DESCRIPTION, VALID_FROM, VALID_TO, ITEM_ID, LANGUAGE_ID) VALUES('Error: Shipping marks (18 06 054 000) must be filled and cannot be empty', TO_TIMESTAMP('2020-01-01 00:00:00', 'YYYY-MM-DD HH24:MI:SS'), null, (SELECT id FROM CODELIST_ITEM CI WHERE ITEM_CODE = 'DK3077' AND CODELIST_ID = (SELECT id FROM codelist WHERE CODELIST_KEY = '10080')), 1);</v>
      </c>
      <c r="D198" t="str">
        <v>INSERT INTO public.codelist_item (item_code, uieditable, valid_from, valid_to, codelist_id) VALUES('DK3077', false, to_timestamp('2020-01-01 00:00:00', 'YYYY-MM-DD HH24:MI:SS'), null, (SELECT id FROM codelist WHERE CODELIST_KEY = '10040')) ON CONFLICT (codelist_id, item_code) DO UPDATE SET valid_from=EXCLUDED.valid_from, valid_to=EXCLUDED.valid_to;</v>
      </c>
      <c r="E198" t="str">
        <v>INSERT INTO PUBLIC.CODELIST_ITEM_LABEL (DESCRIPTION, VALID_FROM, VALID_TO, ITEM_ID, LANGUAGE_ID) VALUES('Fejl: ''Forsendelsesmærker'' (18 06 054 000) skal udfyldes og må ikke være tomme', TO_TIMESTAMP('2020-01-01 00:00:00', 'YYYY-MM-DD HH24:MI:SS'), null, (SELECT id FROM CODELIST_ITEM CI WHERE ITEM_CODE = 'DK3077' AND CODELIST_ID = (SELECT id FROM codelist WHERE CODELIST_KEY = '10040')), 3);</v>
      </c>
      <c r="F198" t="str">
        <v>INSERT INTO PUBLIC.CODELIST_ITEM_LABEL (DESCRIPTION, VALID_FROM, VALID_TO, ITEM_ID, LANGUAGE_ID) VALUES('Error: Shipping marks (18 06 054 000) must be filled and cannot be empty', TO_TIMESTAMP('2020-01-01 00:00:00', 'YYYY-MM-DD HH24:MI:SS'), null, (SELECT id FROM CODELIST_ITEM CI WHERE ITEM_CODE = 'DK3077' AND CODELIST_ID = (SELECT id FROM codelist WHERE CODELIST_KEY = '10040')), 1);</v>
      </c>
      <c r="G19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98" t="str">
        <v>/*INSERT INTO PUBLIC.CODELIST_ITEM_LABEL (DESCRIPTION, VALID_FROM, VALID_TO, ITEM_ID, LANGUAGE_ID) VALUES('Fejl: ''Forsendelsesmærker'' (18 06 054 000) skal udfyldes og må ikke være tomme', TO_TIMESTAMP('2020-01-01 00:00:00', 'YYYY-MM-DD HH24:MI:SS'), null, (SELECT id FROM CODELIST_ITEM CI WHERE ITEM_CODE = '' AND CODELIST_ID = (SELECT id FROM codelist WHERE CODELIST_KEY = '')), 3);*/</v>
      </c>
      <c r="I198" t="str">
        <v>/*INSERT INTO PUBLIC.CODELIST_ITEM_LABEL (DESCRIPTION, VALID_FROM, VALID_TO, ITEM_ID, LANGUAGE_ID) VALUES('Error: Shipping marks (18 06 054 000) must be filled and cannot be empty', TO_TIMESTAMP('2020-01-01 00:00:00', 'YYYY-MM-DD HH24:MI:SS'), null, (SELECT id FROM CODELIST_ITEM CI WHERE ITEM_CODE = '' AND CODELIST_ID = (SELECT id FROM codelist WHERE CODELIST_KEY = '')), 1);*/</v>
      </c>
      <c r="J19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98" t="str">
        <v>/*INSERT INTO PUBLIC.CODELIST_ITEM_LABEL (DESCRIPTION, VALID_FROM, VALID_TO, ITEM_ID, LANGUAGE_ID) VALUES('Fejl: ''Forsendelsesmærker'' (18 06 054 000) skal udfyldes og må ikke være tomme', TO_TIMESTAMP('2020-01-01 00:00:00', 'YYYY-MM-DD HH24:MI:SS'), null, (SELECT id FROM CODELIST_ITEM CI WHERE ITEM_CODE = '' AND CODELIST_ID = (SELECT id FROM codelist WHERE CODELIST_KEY = '10040')), 3);*/</v>
      </c>
      <c r="L198" t="str">
        <v>/*INSERT INTO PUBLIC.CODELIST_ITEM_LABEL (DESCRIPTION, VALID_FROM, VALID_TO, ITEM_ID, LANGUAGE_ID) VALUES('Error: Shipping marks (18 06 054 000) must be filled and cannot be empty', TO_TIMESTAMP('2020-01-01 00:00:00', 'YYYY-MM-DD HH24:MI:SS'), null, (SELECT id FROM CODELIST_ITEM CI WHERE ITEM_CODE = '' AND CODELIST_ID = (SELECT id FROM codelist WHERE CODELIST_KEY = '10040')), 1);*/</v>
      </c>
      <c r="N198" s="10" t="str">
        <v>INSERT INTO public.codelist_items (itemcode, valid_from, valid_to, codelist_id, extensions_id) VALUES('DK3077', to_timestamp('2020-01-01 00:00:00', 'YYYY-MM-DD HH24:MI:SS'), null, (SELECT id FROM codelists WHERE CODELISTKEY = '10249'), null) ON CONFLICT (codelist_id, itemcode) DO UPDATE SET valid_from=EXCLUDED.valid_from, valid_to=EXCLUDED.valid_to;</v>
      </c>
      <c r="O198" s="10" t="str">
        <v>INSERT INTO PUBLIC.labels_codelist_items (DESCRIPTION, langcode, VALID_FROM, VALID_TO, ITEM_ID) VALUES('Fejl: ''Forsendelsesmærker'' (18 06 054 000) skal udfyldes og må ikke være tomme', 'DA',TO_TIMESTAMP('2020-01-01 00:00:00', 'YYYY-MM-DD HH24:MI:SS'), null, (SELECT id FROM codelist_items CI WHERE ITEMCODE = 'DK3077' AND CODELIST_ID = (SELECT id FROM codelists WHERE CODELISTKEY = '10249'))) ON CONFLICT (item_id, langcode, valid_to) DO UPDATE SET valid_from=EXCLUDED.valid_from, description=EXCLUDED.description;</v>
      </c>
      <c r="P198" s="10" t="str">
        <v>INSERT INTO PUBLIC.labels_codelist_items (DESCRIPTION, langcode, VALID_FROM, VALID_TO, ITEM_ID) VALUES('Error: Shipping marks (18 06 054 000) must be filled and cannot be empty', 'EN',TO_TIMESTAMP('2020-01-01 00:00:00', 'YYYY-MM-DD HH24:MI:SS'), null, (SELECT id FROM codelist_items CI WHERE ITEMCODE = 'DK3077' AND CODELIST_ID = (SELECT id FROM codelists WHERE CODELISTKEY = '10249'))) ON CONFLICT (item_id, langcode, valid_to) DO UPDATE SET valid_from=EXCLUDED.valid_from, description=EXCLUDED.description;</v>
      </c>
      <c r="Q19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98" s="10" t="str">
        <v>/*INSERT INTO PUBLIC.labels_codelist_items (DESCRIPTION, langcode, VALID_FROM, VALID_TO, ITEM_ID) VALUES('Fejl: ''Forsendelsesmærker'' (18 06 054 000) skal udfyldes og må ikke være tomme',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98" s="10" t="str">
        <v>/*INSERT INTO PUBLIC.labels_codelist_items (DESCRIPTION, langcode, VALID_FROM, VALID_TO, ITEM_ID) VALUES('Error: Shipping marks (18 06 054 000) must be filled and cannot be empty',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99" spans="1:19" ht="409.5" x14ac:dyDescent="0.25">
      <c r="A199" t="str">
        <v>INSERT INTO public.codelist_item (item_code, uieditable, valid_from, valid_to, codelist_id) VALUES('DK3074', false, to_timestamp('2020-01-01 00:00:00', 'YYYY-MM-DD HH24:MI:SS'), null, (SELECT id FROM codelist WHERE CODELIST_KEY = '10080')) ON CONFLICT (codelist_id, item_code) DO UPDATE SET valid_from=EXCLUDED.valid_from, valid_to=EXCLUDED.valid_to;</v>
      </c>
      <c r="C199" t="str">
        <v>INSERT INTO PUBLIC.CODELIST_ITEM_LABEL (DESCRIPTION, VALID_FROM, VALID_TO, ITEM_ID, LANGUAGE_ID) VALUES('Error: Qualifier of identification (16 15 046 000) must be filled and cannot be empty', TO_TIMESTAMP('2020-01-01 00:00:00', 'YYYY-MM-DD HH24:MI:SS'), null, (SELECT id FROM CODELIST_ITEM CI WHERE ITEM_CODE = 'DK3074' AND CODELIST_ID = (SELECT id FROM codelist WHERE CODELIST_KEY = '10080')), 1);</v>
      </c>
      <c r="D199" t="str">
        <v>INSERT INTO public.codelist_item (item_code, uieditable, valid_from, valid_to, codelist_id) VALUES('DK3074', false, to_timestamp('2020-01-01 00:00:00', 'YYYY-MM-DD HH24:MI:SS'), null, (SELECT id FROM codelist WHERE CODELIST_KEY = '10040')) ON CONFLICT (codelist_id, item_code) DO UPDATE SET valid_from=EXCLUDED.valid_from, valid_to=EXCLUDED.valid_to;</v>
      </c>
      <c r="E199" t="str">
        <v>INSERT INTO PUBLIC.CODELIST_ITEM_LABEL (DESCRIPTION, VALID_FROM, VALID_TO, ITEM_ID, LANGUAGE_ID) VALUES('Fejl: ''Identificationskode'' (16 15 046 000) skal udfyldes og må ikke være tom', TO_TIMESTAMP('2020-01-01 00:00:00', 'YYYY-MM-DD HH24:MI:SS'), null, (SELECT id FROM CODELIST_ITEM CI WHERE ITEM_CODE = 'DK3074' AND CODELIST_ID = (SELECT id FROM codelist WHERE CODELIST_KEY = '10040')), 3);</v>
      </c>
      <c r="F199" t="str">
        <v>INSERT INTO PUBLIC.CODELIST_ITEM_LABEL (DESCRIPTION, VALID_FROM, VALID_TO, ITEM_ID, LANGUAGE_ID) VALUES('Error: Qualifier of identification (16 15 046 000) must be filled and cannot be empty', TO_TIMESTAMP('2020-01-01 00:00:00', 'YYYY-MM-DD HH24:MI:SS'), null, (SELECT id FROM CODELIST_ITEM CI WHERE ITEM_CODE = 'DK3074' AND CODELIST_ID = (SELECT id FROM codelist WHERE CODELIST_KEY = '10040')), 1);</v>
      </c>
      <c r="G199" t="str">
        <v>/*INSERT INTO public.codelist_item (item_code, uieditable, valid_from, valid_to, codelist_id) VALUES('DKW3074', false, to_timestamp('2020-01-01 00:00:00', 'YYYY-MM-DD HH24:MI:SS'), null, (SELECT id FROM codelist WHERE CODELIST_KEY = '')) ON CONFLICT (codelist_id, item_code) DO UPDATE SET valid_from=EXCLUDED.valid_from, valid_to=EXCLUDED.valid_to;*/</v>
      </c>
      <c r="H199" t="str">
        <v>/*INSERT INTO PUBLIC.CODELIST_ITEM_LABEL (DESCRIPTION, VALID_FROM, VALID_TO, ITEM_ID, LANGUAGE_ID) VALUES('Fejl: ''Identificationskode'' (16 15 046 000) skal udfyldes og må ikke være tom', TO_TIMESTAMP('2020-01-01 00:00:00', 'YYYY-MM-DD HH24:MI:SS'), null, (SELECT id FROM CODELIST_ITEM CI WHERE ITEM_CODE = 'DKW3074' AND CODELIST_ID = (SELECT id FROM codelist WHERE CODELIST_KEY = '')), 3);*/</v>
      </c>
      <c r="I199" t="str">
        <v>/*INSERT INTO PUBLIC.CODELIST_ITEM_LABEL (DESCRIPTION, VALID_FROM, VALID_TO, ITEM_ID, LANGUAGE_ID) VALUES('Error: Qualifier of identification (16 15 046 000) must be filled and cannot be empty', TO_TIMESTAMP('2020-01-01 00:00:00', 'YYYY-MM-DD HH24:MI:SS'), null, (SELECT id FROM CODELIST_ITEM CI WHERE ITEM_CODE = 'DKW3074' AND CODELIST_ID = (SELECT id FROM codelist WHERE CODELIST_KEY = '')), 1);*/</v>
      </c>
      <c r="J199" t="str">
        <v>/*INSERT INTO public.codelist_item (item_code, uieditable, valid_from, valid_to, codelist_id) VALUES('DKW3074', false, to_timestamp('2020-01-01 00:00:00', 'YYYY-MM-DD HH24:MI:SS'), null, (SELECT id FROM codelist WHERE CODELIST_KEY = '10040')) ON CONFLICT (codelist_id, item_code) DO UPDATE SET valid_from=EXCLUDED.valid_from, valid_to=EXCLUDED.valid_to;*/</v>
      </c>
      <c r="K199" t="str">
        <v>/*INSERT INTO PUBLIC.CODELIST_ITEM_LABEL (DESCRIPTION, VALID_FROM, VALID_TO, ITEM_ID, LANGUAGE_ID) VALUES('Fejl: ''Identificationskode'' (16 15 046 000) skal udfyldes og må ikke være tom', TO_TIMESTAMP('2020-01-01 00:00:00', 'YYYY-MM-DD HH24:MI:SS'), null, (SELECT id FROM CODELIST_ITEM CI WHERE ITEM_CODE = 'DKW3074' AND CODELIST_ID = (SELECT id FROM codelist WHERE CODELIST_KEY = '10040')), 3);*/</v>
      </c>
      <c r="L199" t="str">
        <v>/*INSERT INTO PUBLIC.CODELIST_ITEM_LABEL (DESCRIPTION, VALID_FROM, VALID_TO, ITEM_ID, LANGUAGE_ID) VALUES('Error: Qualifier of identification (16 15 046 000) must be filled and cannot be empty', TO_TIMESTAMP('2020-01-01 00:00:00', 'YYYY-MM-DD HH24:MI:SS'), null, (SELECT id FROM CODELIST_ITEM CI WHERE ITEM_CODE = 'DKW3074' AND CODELIST_ID = (SELECT id FROM codelist WHERE CODELIST_KEY = '10040')), 1);*/</v>
      </c>
      <c r="N199" s="10" t="str">
        <v>INSERT INTO public.codelist_items (itemcode, valid_from, valid_to, codelist_id, extensions_id) VALUES('DK3074', to_timestamp('2020-01-01 00:00:00', 'YYYY-MM-DD HH24:MI:SS'), null, (SELECT id FROM codelists WHERE CODELISTKEY = '10249'), null) ON CONFLICT (codelist_id, itemcode) DO UPDATE SET valid_from=EXCLUDED.valid_from, valid_to=EXCLUDED.valid_to;</v>
      </c>
      <c r="O199" s="10" t="str">
        <v>INSERT INTO PUBLIC.labels_codelist_items (DESCRIPTION, langcode, VALID_FROM, VALID_TO, ITEM_ID) VALUES('Fejl: ''Identificationskode'' (16 15 046 000) skal udfyldes og må ikke være tom', 'DA',TO_TIMESTAMP('2020-01-01 00:00:00', 'YYYY-MM-DD HH24:MI:SS'), null, (SELECT id FROM codelist_items CI WHERE ITEMCODE = 'DK3074' AND CODELIST_ID = (SELECT id FROM codelists WHERE CODELISTKEY = '10249'))) ON CONFLICT (item_id, langcode, valid_to) DO UPDATE SET valid_from=EXCLUDED.valid_from, description=EXCLUDED.description;</v>
      </c>
      <c r="P199" s="10" t="str">
        <v>INSERT INTO PUBLIC.labels_codelist_items (DESCRIPTION, langcode, VALID_FROM, VALID_TO, ITEM_ID) VALUES('Error: Qualifier of identification (16 15 046 000) must be filled and cannot be empty', 'EN',TO_TIMESTAMP('2020-01-01 00:00:00', 'YYYY-MM-DD HH24:MI:SS'), null, (SELECT id FROM codelist_items CI WHERE ITEMCODE = 'DK3074' AND CODELIST_ID = (SELECT id FROM codelists WHERE CODELISTKEY = '10249'))) ON CONFLICT (item_id, langcode, valid_to) DO UPDATE SET valid_from=EXCLUDED.valid_from, description=EXCLUDED.description;</v>
      </c>
      <c r="Q199" s="10" t="str">
        <v>/*INSERT INTO public.codelist_items (itemcode, valid_from, valid_to, codelist_id, extensions_id) VALUES('DKW3074', to_timestamp('2020-01-01 00:00:00', 'YYYY-MM-DD HH24:MI:SS'), null, (SELECT id FROM codelists WHERE CODELISTKEY = '10249'), null) ON CONFLICT (codelist_id, itemcode) DO UPDATE SET valid_from=EXCLUDED.valid_from, valid_to=EXCLUDED.valid_to;*/</v>
      </c>
      <c r="R199" s="10" t="str">
        <v>/*INSERT INTO PUBLIC.labels_codelist_items (DESCRIPTION, langcode, VALID_FROM, VALID_TO, ITEM_ID) VALUES('Fejl: ''Identificationskode'' (16 15 046 000) skal udfyldes og må ikke være tom', 'DA',TO_TIMESTAMP('2020-01-01 00:00:00', 'YYYY-MM-DD HH24:MI:SS'), null, (SELECT id FROM codelist_items CI WHERE ITEMCODE = 'DKW3074' AND CODELIST_ID = (SELECT id FROM codelists WHERE CODELISTKEY = '10249'))) ON CONFLICT (item_id, langcode, valid_to) DO UPDATE SET valid_from=EXCLUDED.valid_from, description=EXCLUDED.description;*/</v>
      </c>
      <c r="S199" s="10" t="str">
        <v>/*INSERT INTO PUBLIC.labels_codelist_items (DESCRIPTION, langcode, VALID_FROM, VALID_TO, ITEM_ID) VALUES('Error: Qualifier of identification (16 15 046 000) must be filled and cannot be empty', 'EN',TO_TIMESTAMP('2020-01-01 00:00:00', 'YYYY-MM-DD HH24:MI:SS'), null, (SELECT id FROM codelist_items CI WHERE ITEMCODE = 'DKW3074' AND CODELIST_ID = (SELECT id FROM codelists WHERE CODELISTKEY = '10249'))) ON CONFLICT (item_id, langcode, valid_to) DO UPDATE SET valid_from=EXCLUDED.valid_from, description=EXCLUDED.description;*/</v>
      </c>
    </row>
    <row r="200" spans="1:19" ht="409.5" x14ac:dyDescent="0.25">
      <c r="A200" t="str">
        <v>INSERT INTO public.codelist_item (item_code, uieditable, valid_from, valid_to, codelist_id) VALUES('DK3078', false, to_timestamp('2020-01-01 00:00:00', 'YYYY-MM-DD HH24:MI:SS'), null, (SELECT id FROM codelist WHERE CODELIST_KEY = '10080')) ON CONFLICT (codelist_id, item_code) DO UPDATE SET valid_from=EXCLUDED.valid_from, valid_to=EXCLUDED.valid_to;</v>
      </c>
      <c r="C200" t="str">
        <v>INSERT INTO PUBLIC.CODELIST_ITEM_LABEL (DESCRIPTION, VALID_FROM, VALID_TO, ITEM_ID, LANGUAGE_ID) VALUES('Error: Net mass (18 01 001 000) must be filled and cannot be empty', TO_TIMESTAMP('2020-01-01 00:00:00', 'YYYY-MM-DD HH24:MI:SS'), null, (SELECT id FROM CODELIST_ITEM CI WHERE ITEM_CODE = 'DK3078' AND CODELIST_ID = (SELECT id FROM codelist WHERE CODELIST_KEY = '10080')), 1);</v>
      </c>
      <c r="D200" t="str">
        <v>INSERT INTO public.codelist_item (item_code, uieditable, valid_from, valid_to, codelist_id) VALUES('DK3078', false, to_timestamp('2020-01-01 00:00:00', 'YYYY-MM-DD HH24:MI:SS'), null, (SELECT id FROM codelist WHERE CODELIST_KEY = '10040')) ON CONFLICT (codelist_id, item_code) DO UPDATE SET valid_from=EXCLUDED.valid_from, valid_to=EXCLUDED.valid_to;</v>
      </c>
      <c r="E200" t="str">
        <v>INSERT INTO PUBLIC.CODELIST_ITEM_LABEL (DESCRIPTION, VALID_FROM, VALID_TO, ITEM_ID, LANGUAGE_ID) VALUES('Fejl: ''Nettomasse'' (18 01 001 000) skal udfyldes og må ikke være tom', TO_TIMESTAMP('2020-01-01 00:00:00', 'YYYY-MM-DD HH24:MI:SS'), null, (SELECT id FROM CODELIST_ITEM CI WHERE ITEM_CODE = 'DK3078' AND CODELIST_ID = (SELECT id FROM codelist WHERE CODELIST_KEY = '10040')), 3);</v>
      </c>
      <c r="F200" t="str">
        <v>INSERT INTO PUBLIC.CODELIST_ITEM_LABEL (DESCRIPTION, VALID_FROM, VALID_TO, ITEM_ID, LANGUAGE_ID) VALUES('Error: Net mass (18 01 001 000) must be filled and cannot be empty', TO_TIMESTAMP('2020-01-01 00:00:00', 'YYYY-MM-DD HH24:MI:SS'), null, (SELECT id FROM CODELIST_ITEM CI WHERE ITEM_CODE = 'DK3078' AND CODELIST_ID = (SELECT id FROM codelist WHERE CODELIST_KEY = '10040')), 1);</v>
      </c>
      <c r="G200" t="str">
        <v>/*INSERT INTO public.codelist_item (item_code, uieditable, valid_from, valid_to, codelist_id) VALUES('DKW3074', false, to_timestamp('2020-01-01 00:00:00', 'YYYY-MM-DD HH24:MI:SS'), null, (SELECT id FROM codelist WHERE CODELIST_KEY = '')) ON CONFLICT (codelist_id, item_code) DO UPDATE SET valid_from=EXCLUDED.valid_from, valid_to=EXCLUDED.valid_to;*/</v>
      </c>
      <c r="H200" t="str">
        <v>/*INSERT INTO PUBLIC.CODELIST_ITEM_LABEL (DESCRIPTION, VALID_FROM, VALID_TO, ITEM_ID, LANGUAGE_ID) VALUES('Fejl: ''Nettomasse'' (18 01 001 000) skal udfyldes og må ikke være tom', TO_TIMESTAMP('2020-01-01 00:00:00', 'YYYY-MM-DD HH24:MI:SS'), null, (SELECT id FROM CODELIST_ITEM CI WHERE ITEM_CODE = 'DKW3074' AND CODELIST_ID = (SELECT id FROM codelist WHERE CODELIST_KEY = '')), 3);*/</v>
      </c>
      <c r="I200" t="str">
        <v>/*INSERT INTO PUBLIC.CODELIST_ITEM_LABEL (DESCRIPTION, VALID_FROM, VALID_TO, ITEM_ID, LANGUAGE_ID) VALUES('Error: Net mass (18 01 001 000) must be filled and cannot be empty', TO_TIMESTAMP('2020-01-01 00:00:00', 'YYYY-MM-DD HH24:MI:SS'), null, (SELECT id FROM CODELIST_ITEM CI WHERE ITEM_CODE = 'DKW3074' AND CODELIST_ID = (SELECT id FROM codelist WHERE CODELIST_KEY = '')), 1);*/</v>
      </c>
      <c r="J200" t="str">
        <v>/*INSERT INTO public.codelist_item (item_code, uieditable, valid_from, valid_to, codelist_id) VALUES('DKW3074', false, to_timestamp('2020-01-01 00:00:00', 'YYYY-MM-DD HH24:MI:SS'), null, (SELECT id FROM codelist WHERE CODELIST_KEY = '10040')) ON CONFLICT (codelist_id, item_code) DO UPDATE SET valid_from=EXCLUDED.valid_from, valid_to=EXCLUDED.valid_to;*/</v>
      </c>
      <c r="K200" t="str">
        <v>/*INSERT INTO PUBLIC.CODELIST_ITEM_LABEL (DESCRIPTION, VALID_FROM, VALID_TO, ITEM_ID, LANGUAGE_ID) VALUES('Fejl: ''Nettomasse'' (18 01 001 000) skal udfyldes og må ikke være tom', TO_TIMESTAMP('2020-01-01 00:00:00', 'YYYY-MM-DD HH24:MI:SS'), null, (SELECT id FROM CODELIST_ITEM CI WHERE ITEM_CODE = 'DKW3074' AND CODELIST_ID = (SELECT id FROM codelist WHERE CODELIST_KEY = '10040')), 3);*/</v>
      </c>
      <c r="L200" t="str">
        <v>/*INSERT INTO PUBLIC.CODELIST_ITEM_LABEL (DESCRIPTION, VALID_FROM, VALID_TO, ITEM_ID, LANGUAGE_ID) VALUES('Error: Net mass (18 01 001 000) must be filled and cannot be empty', TO_TIMESTAMP('2020-01-01 00:00:00', 'YYYY-MM-DD HH24:MI:SS'), null, (SELECT id FROM CODELIST_ITEM CI WHERE ITEM_CODE = 'DKW3074' AND CODELIST_ID = (SELECT id FROM codelist WHERE CODELIST_KEY = '10040')), 1);*/</v>
      </c>
      <c r="N200" s="10" t="str">
        <v>INSERT INTO public.codelist_items (itemcode, valid_from, valid_to, codelist_id, extensions_id) VALUES('DK3078', to_timestamp('2020-01-01 00:00:00', 'YYYY-MM-DD HH24:MI:SS'), null, (SELECT id FROM codelists WHERE CODELISTKEY = '10249'), null) ON CONFLICT (codelist_id, itemcode) DO UPDATE SET valid_from=EXCLUDED.valid_from, valid_to=EXCLUDED.valid_to;</v>
      </c>
      <c r="O200" s="10" t="str">
        <v>INSERT INTO PUBLIC.labels_codelist_items (DESCRIPTION, langcode, VALID_FROM, VALID_TO, ITEM_ID) VALUES('Fejl: ''Nettomasse'' (18 01 001 000) skal udfyldes og må ikke være tom', 'DA',TO_TIMESTAMP('2020-01-01 00:00:00', 'YYYY-MM-DD HH24:MI:SS'), null, (SELECT id FROM codelist_items CI WHERE ITEMCODE = 'DK3078' AND CODELIST_ID = (SELECT id FROM codelists WHERE CODELISTKEY = '10249'))) ON CONFLICT (item_id, langcode, valid_to) DO UPDATE SET valid_from=EXCLUDED.valid_from, description=EXCLUDED.description;</v>
      </c>
      <c r="P200" s="10" t="str">
        <v>INSERT INTO PUBLIC.labels_codelist_items (DESCRIPTION, langcode, VALID_FROM, VALID_TO, ITEM_ID) VALUES('Error: Net mass (18 01 001 000) must be filled and cannot be empty', 'EN',TO_TIMESTAMP('2020-01-01 00:00:00', 'YYYY-MM-DD HH24:MI:SS'), null, (SELECT id FROM codelist_items CI WHERE ITEMCODE = 'DK3078' AND CODELIST_ID = (SELECT id FROM codelists WHERE CODELISTKEY = '10249'))) ON CONFLICT (item_id, langcode, valid_to) DO UPDATE SET valid_from=EXCLUDED.valid_from, description=EXCLUDED.description;</v>
      </c>
      <c r="Q200" s="10" t="str">
        <v>/*INSERT INTO public.codelist_items (itemcode, valid_from, valid_to, codelist_id, extensions_id) VALUES('DKW3074', to_timestamp('2020-01-01 00:00:00', 'YYYY-MM-DD HH24:MI:SS'), null, (SELECT id FROM codelists WHERE CODELISTKEY = '10249'), null) ON CONFLICT (codelist_id, itemcode) DO UPDATE SET valid_from=EXCLUDED.valid_from, valid_to=EXCLUDED.valid_to;*/</v>
      </c>
      <c r="R200" s="10" t="str">
        <v>/*INSERT INTO PUBLIC.labels_codelist_items (DESCRIPTION, langcode, VALID_FROM, VALID_TO, ITEM_ID) VALUES('Fejl: ''Nettomasse'' (18 01 001 000) skal udfyldes og må ikke være tom', 'DA',TO_TIMESTAMP('2020-01-01 00:00:00', 'YYYY-MM-DD HH24:MI:SS'), null, (SELECT id FROM codelist_items CI WHERE ITEMCODE = 'DKW3074' AND CODELIST_ID = (SELECT id FROM codelists WHERE CODELISTKEY = '10249'))) ON CONFLICT (item_id, langcode, valid_to) DO UPDATE SET valid_from=EXCLUDED.valid_from, description=EXCLUDED.description;*/</v>
      </c>
      <c r="S200" s="10" t="str">
        <v>/*INSERT INTO PUBLIC.labels_codelist_items (DESCRIPTION, langcode, VALID_FROM, VALID_TO, ITEM_ID) VALUES('Error: Net mass (18 01 001 000) must be filled and cannot be empty', 'EN',TO_TIMESTAMP('2020-01-01 00:00:00', 'YYYY-MM-DD HH24:MI:SS'), null, (SELECT id FROM codelist_items CI WHERE ITEMCODE = 'DKW3074' AND CODELIST_ID = (SELECT id FROM codelists WHERE CODELISTKEY = '10249'))) ON CONFLICT (item_id, langcode, valid_to) DO UPDATE SET valid_from=EXCLUDED.valid_from, description=EXCLUDED.description;*/</v>
      </c>
    </row>
    <row r="201" spans="1:19" ht="409.5" x14ac:dyDescent="0.25">
      <c r="A201" t="str">
        <v>INSERT INTO public.codelist_item (item_code, uieditable, valid_from, valid_to, codelist_id) VALUES('DK3050', false, to_timestamp('2020-01-01 00:00:00', 'YYYY-MM-DD HH24:MI:SS'), null, (SELECT id FROM codelist WHERE CODELIST_KEY = '10080')) ON CONFLICT (codelist_id, item_code) DO UPDATE SET valid_from=EXCLUDED.valid_from, valid_to=EXCLUDED.valid_to;</v>
      </c>
      <c r="C201" t="str">
        <v>INSERT INTO PUBLIC.CODELIST_ITEM_LABEL (DESCRIPTION, VALID_FROM, VALID_TO, ITEM_ID, LANGUAGE_ID) VALUES('Error: Must have a valid "warehouse identifier" (12 11 015 000).', TO_TIMESTAMP('2020-01-01 00:00:00', 'YYYY-MM-DD HH24:MI:SS'), null, (SELECT id FROM CODELIST_ITEM CI WHERE ITEM_CODE = 'DK3050' AND CODELIST_ID = (SELECT id FROM codelist WHERE CODELIST_KEY = '10080')), 1);</v>
      </c>
      <c r="D201" t="str">
        <v>INSERT INTO public.codelist_item (item_code, uieditable, valid_from, valid_to, codelist_id) VALUES('DK3050', false, to_timestamp('2020-01-01 00:00:00', 'YYYY-MM-DD HH24:MI:SS'), null, (SELECT id FROM codelist WHERE CODELIST_KEY = '10040')) ON CONFLICT (codelist_id, item_code) DO UPDATE SET valid_from=EXCLUDED.valid_from, valid_to=EXCLUDED.valid_to;</v>
      </c>
      <c r="E201" t="str">
        <v>INSERT INTO PUBLIC.CODELIST_ITEM_LABEL (DESCRIPTION, VALID_FROM, VALID_TO, ITEM_ID, LANGUAGE_ID) VALUES('Fejl: Skal have en gyldig "lageridentifikator" (12 11 015 000).', TO_TIMESTAMP('2020-01-01 00:00:00', 'YYYY-MM-DD HH24:MI:SS'), null, (SELECT id FROM CODELIST_ITEM CI WHERE ITEM_CODE = 'DK3050' AND CODELIST_ID = (SELECT id FROM codelist WHERE CODELIST_KEY = '10040')), 3);</v>
      </c>
      <c r="F201" t="str">
        <v>INSERT INTO PUBLIC.CODELIST_ITEM_LABEL (DESCRIPTION, VALID_FROM, VALID_TO, ITEM_ID, LANGUAGE_ID) VALUES('Error: Must have a valid "warehouse identifier" (12 11 015 000).', TO_TIMESTAMP('2020-01-01 00:00:00', 'YYYY-MM-DD HH24:MI:SS'), null, (SELECT id FROM CODELIST_ITEM CI WHERE ITEM_CODE = 'DK3050' AND CODELIST_ID = (SELECT id FROM codelist WHERE CODELIST_KEY = '10040')), 1);</v>
      </c>
      <c r="G20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01" t="str">
        <v>/*INSERT INTO PUBLIC.CODELIST_ITEM_LABEL (DESCRIPTION, VALID_FROM, VALID_TO, ITEM_ID, LANGUAGE_ID) VALUES('Fejl: Skal have en gyldig "lageridentifikator" (12 11 015 000).', TO_TIMESTAMP('2020-01-01 00:00:00', 'YYYY-MM-DD HH24:MI:SS'), null, (SELECT id FROM CODELIST_ITEM CI WHERE ITEM_CODE = '' AND CODELIST_ID = (SELECT id FROM codelist WHERE CODELIST_KEY = '')), 3);*/</v>
      </c>
      <c r="I201" t="str">
        <v>/*INSERT INTO PUBLIC.CODELIST_ITEM_LABEL (DESCRIPTION, VALID_FROM, VALID_TO, ITEM_ID, LANGUAGE_ID) VALUES('Error: Must have a valid "warehouse identifier" (12 11 015 000).', TO_TIMESTAMP('2020-01-01 00:00:00', 'YYYY-MM-DD HH24:MI:SS'), null, (SELECT id FROM CODELIST_ITEM CI WHERE ITEM_CODE = '' AND CODELIST_ID = (SELECT id FROM codelist WHERE CODELIST_KEY = '')), 1);*/</v>
      </c>
      <c r="J20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01" t="str">
        <v>/*INSERT INTO PUBLIC.CODELIST_ITEM_LABEL (DESCRIPTION, VALID_FROM, VALID_TO, ITEM_ID, LANGUAGE_ID) VALUES('Fejl: Skal have en gyldig "lageridentifikator" (12 11 015 000).', TO_TIMESTAMP('2020-01-01 00:00:00', 'YYYY-MM-DD HH24:MI:SS'), null, (SELECT id FROM CODELIST_ITEM CI WHERE ITEM_CODE = '' AND CODELIST_ID = (SELECT id FROM codelist WHERE CODELIST_KEY = '10040')), 3);*/</v>
      </c>
      <c r="L201" t="str">
        <v>/*INSERT INTO PUBLIC.CODELIST_ITEM_LABEL (DESCRIPTION, VALID_FROM, VALID_TO, ITEM_ID, LANGUAGE_ID) VALUES('Error: Must have a valid "warehouse identifier" (12 11 015 000).', TO_TIMESTAMP('2020-01-01 00:00:00', 'YYYY-MM-DD HH24:MI:SS'), null, (SELECT id FROM CODELIST_ITEM CI WHERE ITEM_CODE = '' AND CODELIST_ID = (SELECT id FROM codelist WHERE CODELIST_KEY = '10040')), 1);*/</v>
      </c>
      <c r="N201" s="10" t="str">
        <v>INSERT INTO public.codelist_items (itemcode, valid_from, valid_to, codelist_id, extensions_id) VALUES('DK3050', to_timestamp('2020-01-01 00:00:00', 'YYYY-MM-DD HH24:MI:SS'), null, (SELECT id FROM codelists WHERE CODELISTKEY = '10249'), null) ON CONFLICT (codelist_id, itemcode) DO UPDATE SET valid_from=EXCLUDED.valid_from, valid_to=EXCLUDED.valid_to;</v>
      </c>
      <c r="O201" s="10" t="str">
        <v>INSERT INTO PUBLIC.labels_codelist_items (DESCRIPTION, langcode, VALID_FROM, VALID_TO, ITEM_ID) VALUES('Fejl: Skal have en gyldig "lageridentifikator" (12 11 015 000).', 'DA',TO_TIMESTAMP('2020-01-01 00:00:00', 'YYYY-MM-DD HH24:MI:SS'), null, (SELECT id FROM codelist_items CI WHERE ITEMCODE = 'DK3050' AND CODELIST_ID = (SELECT id FROM codelists WHERE CODELISTKEY = '10249'))) ON CONFLICT (item_id, langcode, valid_to) DO UPDATE SET valid_from=EXCLUDED.valid_from, description=EXCLUDED.description;</v>
      </c>
      <c r="P201" s="10" t="str">
        <v>INSERT INTO PUBLIC.labels_codelist_items (DESCRIPTION, langcode, VALID_FROM, VALID_TO, ITEM_ID) VALUES('Error: Must have a valid "warehouse identifier" (12 11 015 000).', 'EN',TO_TIMESTAMP('2020-01-01 00:00:00', 'YYYY-MM-DD HH24:MI:SS'), null, (SELECT id FROM codelist_items CI WHERE ITEMCODE = 'DK3050' AND CODELIST_ID = (SELECT id FROM codelists WHERE CODELISTKEY = '10249'))) ON CONFLICT (item_id, langcode, valid_to) DO UPDATE SET valid_from=EXCLUDED.valid_from, description=EXCLUDED.description;</v>
      </c>
      <c r="Q20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01" s="10" t="str">
        <v>/*INSERT INTO PUBLIC.labels_codelist_items (DESCRIPTION, langcode, VALID_FROM, VALID_TO, ITEM_ID) VALUES('Fejl: Skal have en gyldig "lageridentifikator" (12 11 015 000).',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01" s="10" t="str">
        <v>/*INSERT INTO PUBLIC.labels_codelist_items (DESCRIPTION, langcode, VALID_FROM, VALID_TO, ITEM_ID) VALUES('Error: Must have a valid "warehouse identifier" (12 11 015 000).',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02" spans="1:19" ht="409.5" x14ac:dyDescent="0.25">
      <c r="A202" t="str">
        <v>INSERT INTO public.codelist_item (item_code, uieditable, valid_from, valid_to, codelist_id) VALUES('DK3053', false, to_timestamp('2020-01-01 00:00:00', 'YYYY-MM-DD HH24:MI:SS'), null, (SELECT id FROM codelist WHERE CODELIST_KEY = '10080')) ON CONFLICT (codelist_id, item_code) DO UPDATE SET valid_from=EXCLUDED.valid_from, valid_to=EXCLUDED.valid_to;</v>
      </c>
      <c r="C202" t="str">
        <v>INSERT INTO PUBLIC.CODELIST_ITEM_LABEL (DESCRIPTION, VALID_FROM, VALID_TO, ITEM_ID, LANGUAGE_ID) VALUES('Error: Must have a valid "warehouse identifier" (12 11 015 000) and country of destination  (16 03 001 000) must be a EU country.', TO_TIMESTAMP('2020-01-01 00:00:00', 'YYYY-MM-DD HH24:MI:SS'), null, (SELECT id FROM CODELIST_ITEM CI WHERE ITEM_CODE = 'DK3053' AND CODELIST_ID = (SELECT id FROM codelist WHERE CODELIST_KEY = '10080')), 1);</v>
      </c>
      <c r="D202" t="str">
        <v>INSERT INTO public.codelist_item (item_code, uieditable, valid_from, valid_to, codelist_id) VALUES('DK3053', false, to_timestamp('2020-01-01 00:00:00', 'YYYY-MM-DD HH24:MI:SS'), null, (SELECT id FROM codelist WHERE CODELIST_KEY = '10040')) ON CONFLICT (codelist_id, item_code) DO UPDATE SET valid_from=EXCLUDED.valid_from, valid_to=EXCLUDED.valid_to;</v>
      </c>
      <c r="E202" t="str">
        <v>INSERT INTO PUBLIC.CODELIST_ITEM_LABEL (DESCRIPTION, VALID_FROM, VALID_TO, ITEM_ID, LANGUAGE_ID) VALUES('Fejl: Skal have en gyldig "lageridentifikator" (12 11 015 000), og bestemmelseslandet (16 03 001 000) skal være et EU-land.', TO_TIMESTAMP('2020-01-01 00:00:00', 'YYYY-MM-DD HH24:MI:SS'), null, (SELECT id FROM CODELIST_ITEM CI WHERE ITEM_CODE = 'DK3053' AND CODELIST_ID = (SELECT id FROM codelist WHERE CODELIST_KEY = '10040')), 3);</v>
      </c>
      <c r="F202" t="str">
        <v>INSERT INTO PUBLIC.CODELIST_ITEM_LABEL (DESCRIPTION, VALID_FROM, VALID_TO, ITEM_ID, LANGUAGE_ID) VALUES('Error: Must have a valid "warehouse identifier" (12 11 015 000) and country of destination  (16 03 001 000) must be a EU country.', TO_TIMESTAMP('2020-01-01 00:00:00', 'YYYY-MM-DD HH24:MI:SS'), null, (SELECT id FROM CODELIST_ITEM CI WHERE ITEM_CODE = 'DK3053' AND CODELIST_ID = (SELECT id FROM codelist WHERE CODELIST_KEY = '10040')), 1);</v>
      </c>
      <c r="G20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02" t="str">
        <v>/*INSERT INTO PUBLIC.CODELIST_ITEM_LABEL (DESCRIPTION, VALID_FROM, VALID_TO, ITEM_ID, LANGUAGE_ID) VALUES('Fejl: Skal have en gyldig "lageridentifikator" (12 11 015 000), og bestemmelseslandet (16 03 001 000) skal være et EU-land.', TO_TIMESTAMP('2020-01-01 00:00:00', 'YYYY-MM-DD HH24:MI:SS'), null, (SELECT id FROM CODELIST_ITEM CI WHERE ITEM_CODE = '' AND CODELIST_ID = (SELECT id FROM codelist WHERE CODELIST_KEY = '')), 3);*/</v>
      </c>
      <c r="I202" t="str">
        <v>/*INSERT INTO PUBLIC.CODELIST_ITEM_LABEL (DESCRIPTION, VALID_FROM, VALID_TO, ITEM_ID, LANGUAGE_ID) VALUES('Error: Must have a valid "warehouse identifier" (12 11 015 000) and country of destination  (16 03 001 000) must be a EU country.', TO_TIMESTAMP('2020-01-01 00:00:00', 'YYYY-MM-DD HH24:MI:SS'), null, (SELECT id FROM CODELIST_ITEM CI WHERE ITEM_CODE = '' AND CODELIST_ID = (SELECT id FROM codelist WHERE CODELIST_KEY = '')), 1);*/</v>
      </c>
      <c r="J20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02" t="str">
        <v>/*INSERT INTO PUBLIC.CODELIST_ITEM_LABEL (DESCRIPTION, VALID_FROM, VALID_TO, ITEM_ID, LANGUAGE_ID) VALUES('Fejl: Skal have en gyldig "lageridentifikator" (12 11 015 000), og bestemmelseslandet (16 03 001 000) skal være et EU-land.', TO_TIMESTAMP('2020-01-01 00:00:00', 'YYYY-MM-DD HH24:MI:SS'), null, (SELECT id FROM CODELIST_ITEM CI WHERE ITEM_CODE = '' AND CODELIST_ID = (SELECT id FROM codelist WHERE CODELIST_KEY = '10040')), 3);*/</v>
      </c>
      <c r="L202" t="str">
        <v>/*INSERT INTO PUBLIC.CODELIST_ITEM_LABEL (DESCRIPTION, VALID_FROM, VALID_TO, ITEM_ID, LANGUAGE_ID) VALUES('Error: Must have a valid "warehouse identifier" (12 11 015 000) and country of destination  (16 03 001 000) must be a EU country.', TO_TIMESTAMP('2020-01-01 00:00:00', 'YYYY-MM-DD HH24:MI:SS'), null, (SELECT id FROM CODELIST_ITEM CI WHERE ITEM_CODE = '' AND CODELIST_ID = (SELECT id FROM codelist WHERE CODELIST_KEY = '10040')), 1);*/</v>
      </c>
      <c r="N202" s="10" t="str">
        <v>INSERT INTO public.codelist_items (itemcode, valid_from, valid_to, codelist_id, extensions_id) VALUES('DK3053', to_timestamp('2020-01-01 00:00:00', 'YYYY-MM-DD HH24:MI:SS'), null, (SELECT id FROM codelists WHERE CODELISTKEY = '10249'), null) ON CONFLICT (codelist_id, itemcode) DO UPDATE SET valid_from=EXCLUDED.valid_from, valid_to=EXCLUDED.valid_to;</v>
      </c>
      <c r="O202" s="10" t="str">
        <v>INSERT INTO PUBLIC.labels_codelist_items (DESCRIPTION, langcode, VALID_FROM, VALID_TO, ITEM_ID) VALUES('Fejl: Skal have en gyldig "lageridentifikator" (12 11 015 000), og bestemmelseslandet (16 03 001 000) skal være et EU-land.', 'DA',TO_TIMESTAMP('2020-01-01 00:00:00', 'YYYY-MM-DD HH24:MI:SS'), null, (SELECT id FROM codelist_items CI WHERE ITEMCODE = 'DK3053' AND CODELIST_ID = (SELECT id FROM codelists WHERE CODELISTKEY = '10249'))) ON CONFLICT (item_id, langcode, valid_to) DO UPDATE SET valid_from=EXCLUDED.valid_from, description=EXCLUDED.description;</v>
      </c>
      <c r="P202" s="10" t="str">
        <v>INSERT INTO PUBLIC.labels_codelist_items (DESCRIPTION, langcode, VALID_FROM, VALID_TO, ITEM_ID) VALUES('Error: Must have a valid "warehouse identifier" (12 11 015 000) and country of destination  (16 03 001 000) must be a EU country.', 'EN',TO_TIMESTAMP('2020-01-01 00:00:00', 'YYYY-MM-DD HH24:MI:SS'), null, (SELECT id FROM codelist_items CI WHERE ITEMCODE = 'DK3053' AND CODELIST_ID = (SELECT id FROM codelists WHERE CODELISTKEY = '10249'))) ON CONFLICT (item_id, langcode, valid_to) DO UPDATE SET valid_from=EXCLUDED.valid_from, description=EXCLUDED.description;</v>
      </c>
      <c r="Q20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02" s="10" t="str">
        <v>/*INSERT INTO PUBLIC.labels_codelist_items (DESCRIPTION, langcode, VALID_FROM, VALID_TO, ITEM_ID) VALUES('Fejl: Skal have en gyldig "lageridentifikator" (12 11 015 000), og bestemmelseslandet (16 03 001 000) skal være et EU-land.',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02" s="10" t="str">
        <v>/*INSERT INTO PUBLIC.labels_codelist_items (DESCRIPTION, langcode, VALID_FROM, VALID_TO, ITEM_ID) VALUES('Error: Must have a valid "warehouse identifier" (12 11 015 000) and country of destination  (16 03 001 000) must be a EU country.',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03" spans="1:19" ht="409.5" x14ac:dyDescent="0.25">
      <c r="A203" t="str">
        <v>INSERT INTO public.codelist_item (item_code, uieditable, valid_from, valid_to, codelist_id) VALUES('DK1085', false, to_timestamp('2020-01-01 00:00:00', 'YYYY-MM-DD HH24:MI:SS'), null, (SELECT id FROM codelist WHERE CODELIST_KEY = '10080')) ON CONFLICT (codelist_id, item_code) DO UPDATE SET valid_from=EXCLUDED.valid_from, valid_to=EXCLUDED.valid_to;</v>
      </c>
      <c r="C203" t="str">
        <v>INSERT INTO PUBLIC.CODELIST_ITEM_LABEL (DESCRIPTION, VALID_FROM, VALID_TO, ITEM_ID, LANGUAGE_ID) VALUES('Error: it is only when a valid EORI number is in data element 13 04 017 000 identification number of the importer that data element 13 04 018 020 country code of the importer must be filled in.', TO_TIMESTAMP('2020-01-01 00:00:00', 'YYYY-MM-DD HH24:MI:SS'), null, (SELECT id FROM CODELIST_ITEM CI WHERE ITEM_CODE = 'DK1085' AND CODELIST_ID = (SELECT id FROM codelist WHERE CODELIST_KEY = '10080')), 1);</v>
      </c>
      <c r="D203" t="str">
        <v>INSERT INTO public.codelist_item (item_code, uieditable, valid_from, valid_to, codelist_id) VALUES('DK1085', false, to_timestamp('2020-01-01 00:00:00', 'YYYY-MM-DD HH24:MI:SS'), null, (SELECT id FROM codelist WHERE CODELIST_KEY = '10040')) ON CONFLICT (codelist_id, item_code) DO UPDATE SET valid_from=EXCLUDED.valid_from, valid_to=EXCLUDED.valid_to;</v>
      </c>
      <c r="E203" t="str">
        <v>INSERT INTO PUBLIC.CODELIST_ITEM_LABEL (DESCRIPTION, VALID_FROM, VALID_TO, ITEM_ID, LANGUAGE_ID) VALUES('Fejl:  Kun hvis der er et validt EORI nr. i dataelement 13 04 017 000 importøridentifikationsnummer så skal dataelement 13 04 018 020 landekode være udfyldt. ', TO_TIMESTAMP('2020-01-01 00:00:00', 'YYYY-MM-DD HH24:MI:SS'), null, (SELECT id FROM CODELIST_ITEM CI WHERE ITEM_CODE = 'DK1085' AND CODELIST_ID = (SELECT id FROM codelist WHERE CODELIST_KEY = '10040')), 3);</v>
      </c>
      <c r="F203" t="str">
        <v>INSERT INTO PUBLIC.CODELIST_ITEM_LABEL (DESCRIPTION, VALID_FROM, VALID_TO, ITEM_ID, LANGUAGE_ID) VALUES('Error: it is only when a valid EORI number is in data element 13 04 017 000 identification number of the importer that data element 13 04 018 020 country code of the importer must be filled in.', TO_TIMESTAMP('2020-01-01 00:00:00', 'YYYY-MM-DD HH24:MI:SS'), null, (SELECT id FROM CODELIST_ITEM CI WHERE ITEM_CODE = 'DK1085' AND CODELIST_ID = (SELECT id FROM codelist WHERE CODELIST_KEY = '10040')), 1);</v>
      </c>
      <c r="G20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03" t="str">
        <v>/*INSERT INTO PUBLIC.CODELIST_ITEM_LABEL (DESCRIPTION, VALID_FROM, VALID_TO, ITEM_ID, LANGUAGE_ID) VALUES('Fejl:  Kun hvis der er et validt EORI nr. i dataelement 13 04 017 000 importøridentifikationsnummer så skal dataelement 13 04 018 020 landekode være udfyldt. ', TO_TIMESTAMP('2020-01-01 00:00:00', 'YYYY-MM-DD HH24:MI:SS'), null, (SELECT id FROM CODELIST_ITEM CI WHERE ITEM_CODE = '' AND CODELIST_ID = (SELECT id FROM codelist WHERE CODELIST_KEY = '')), 3);*/</v>
      </c>
      <c r="I203" t="str">
        <v>/*INSERT INTO PUBLIC.CODELIST_ITEM_LABEL (DESCRIPTION, VALID_FROM, VALID_TO, ITEM_ID, LANGUAGE_ID) VALUES('Error: it is only when a valid EORI number is in data element 13 04 017 000 identification number of the importer that data element 13 04 018 020 country code of the importer must be filled in.', TO_TIMESTAMP('2020-01-01 00:00:00', 'YYYY-MM-DD HH24:MI:SS'), null, (SELECT id FROM CODELIST_ITEM CI WHERE ITEM_CODE = '' AND CODELIST_ID = (SELECT id FROM codelist WHERE CODELIST_KEY = '')), 1);*/</v>
      </c>
      <c r="J20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03" t="str">
        <v>/*INSERT INTO PUBLIC.CODELIST_ITEM_LABEL (DESCRIPTION, VALID_FROM, VALID_TO, ITEM_ID, LANGUAGE_ID) VALUES('Fejl:  Kun hvis der er et validt EORI nr. i dataelement 13 04 017 000 importøridentifikationsnummer så skal dataelement 13 04 018 020 landekode være udfyldt. ', TO_TIMESTAMP('2020-01-01 00:00:00', 'YYYY-MM-DD HH24:MI:SS'), null, (SELECT id FROM CODELIST_ITEM CI WHERE ITEM_CODE = '' AND CODELIST_ID = (SELECT id FROM codelist WHERE CODELIST_KEY = '10040')), 3);*/</v>
      </c>
      <c r="L203" t="str">
        <v>/*INSERT INTO PUBLIC.CODELIST_ITEM_LABEL (DESCRIPTION, VALID_FROM, VALID_TO, ITEM_ID, LANGUAGE_ID) VALUES('Error: it is only when a valid EORI number is in data element 13 04 017 000 identification number of the importer that data element 13 04 018 020 country code of the importer must be filled in.', TO_TIMESTAMP('2020-01-01 00:00:00', 'YYYY-MM-DD HH24:MI:SS'), null, (SELECT id FROM CODELIST_ITEM CI WHERE ITEM_CODE = '' AND CODELIST_ID = (SELECT id FROM codelist WHERE CODELIST_KEY = '10040')), 1);*/</v>
      </c>
      <c r="N203" s="10" t="str">
        <v>INSERT INTO public.codelist_items (itemcode, valid_from, valid_to, codelist_id, extensions_id) VALUES('DK1085', to_timestamp('2020-01-01 00:00:00', 'YYYY-MM-DD HH24:MI:SS'), null, (SELECT id FROM codelists WHERE CODELISTKEY = '10249'), null) ON CONFLICT (codelist_id, itemcode) DO UPDATE SET valid_from=EXCLUDED.valid_from, valid_to=EXCLUDED.valid_to;</v>
      </c>
      <c r="O203" s="10" t="str">
        <v>INSERT INTO PUBLIC.labels_codelist_items (DESCRIPTION, langcode, VALID_FROM, VALID_TO, ITEM_ID) VALUES('Fejl:  Kun hvis der er et validt EORI nr. i dataelement 13 04 017 000 importøridentifikationsnummer så skal dataelement 13 04 018 020 landekode være udfyldt. ', 'DA',TO_TIMESTAMP('2020-01-01 00:00:00', 'YYYY-MM-DD HH24:MI:SS'), null, (SELECT id FROM codelist_items CI WHERE ITEMCODE = 'DK1085' AND CODELIST_ID = (SELECT id FROM codelists WHERE CODELISTKEY = '10249'))) ON CONFLICT (item_id, langcode, valid_to) DO UPDATE SET valid_from=EXCLUDED.valid_from, description=EXCLUDED.description;</v>
      </c>
      <c r="P203" s="10" t="str">
        <v>INSERT INTO PUBLIC.labels_codelist_items (DESCRIPTION, langcode, VALID_FROM, VALID_TO, ITEM_ID) VALUES('Error: it is only when a valid EORI number is in data element 13 04 017 000 identification number of the importer that data element 13 04 018 020 country code of the importer must be filled in.', 'EN',TO_TIMESTAMP('2020-01-01 00:00:00', 'YYYY-MM-DD HH24:MI:SS'), null, (SELECT id FROM codelist_items CI WHERE ITEMCODE = 'DK1085' AND CODELIST_ID = (SELECT id FROM codelists WHERE CODELISTKEY = '10249'))) ON CONFLICT (item_id, langcode, valid_to) DO UPDATE SET valid_from=EXCLUDED.valid_from, description=EXCLUDED.description;</v>
      </c>
      <c r="Q20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03" s="10" t="str">
        <v>/*INSERT INTO PUBLIC.labels_codelist_items (DESCRIPTION, langcode, VALID_FROM, VALID_TO, ITEM_ID) VALUES('Fejl:  Kun hvis der er et validt EORI nr. i dataelement 13 04 017 000 importøridentifikationsnummer så skal dataelement 13 04 018 020 landekode være udfyldt.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03" s="10" t="str">
        <v>/*INSERT INTO PUBLIC.labels_codelist_items (DESCRIPTION, langcode, VALID_FROM, VALID_TO, ITEM_ID) VALUES('Error: it is only when a valid EORI number is in data element 13 04 017 000 identification number of the importer that data element 13 04 018 020 country code of the importer must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04" spans="1:19" ht="409.5" x14ac:dyDescent="0.25">
      <c r="A204" t="str">
        <v>INSERT INTO public.codelist_item (item_code, uieditable, valid_from, valid_to, codelist_id) VALUES('DK3052', false, to_timestamp('2020-01-01 00:00:00', 'YYYY-MM-DD HH24:MI:SS'), null, (SELECT id FROM codelist WHERE CODELIST_KEY = '10080')) ON CONFLICT (codelist_id, item_code) DO UPDATE SET valid_from=EXCLUDED.valid_from, valid_to=EXCLUDED.valid_to;</v>
      </c>
      <c r="C204" t="str">
        <v>INSERT INTO PUBLIC.CODELIST_ITEM_LABEL (DESCRIPTION, VALID_FROM, VALID_TO, ITEM_ID, LANGUAGE_ID) VALUES('Error: in authorization reference (12 12 001 000). Authorization reference must start with DKIPO.', TO_TIMESTAMP('2020-01-01 00:00:00', 'YYYY-MM-DD HH24:MI:SS'), null, (SELECT id FROM CODELIST_ITEM CI WHERE ITEM_CODE = 'DK3052' AND CODELIST_ID = (SELECT id FROM codelist WHERE CODELIST_KEY = '10080')), 1);</v>
      </c>
      <c r="D204" t="str">
        <v>INSERT INTO public.codelist_item (item_code, uieditable, valid_from, valid_to, codelist_id) VALUES('DK3052', false, to_timestamp('2020-01-01 00:00:00', 'YYYY-MM-DD HH24:MI:SS'), null, (SELECT id FROM codelist WHERE CODELIST_KEY = '10040')) ON CONFLICT (codelist_id, item_code) DO UPDATE SET valid_from=EXCLUDED.valid_from, valid_to=EXCLUDED.valid_to;</v>
      </c>
      <c r="E204" t="str">
        <v>INSERT INTO PUBLIC.CODELIST_ITEM_LABEL (DESCRIPTION, VALID_FROM, VALID_TO, ITEM_ID, LANGUAGE_ID) VALUES('Fejl: i autorisationsreference (12 12 001 000). Autorisationsreference skal starte med DKIPO.', TO_TIMESTAMP('2020-01-01 00:00:00', 'YYYY-MM-DD HH24:MI:SS'), null, (SELECT id FROM CODELIST_ITEM CI WHERE ITEM_CODE = 'DK3052' AND CODELIST_ID = (SELECT id FROM codelist WHERE CODELIST_KEY = '10040')), 3);</v>
      </c>
      <c r="F204" t="str">
        <v>INSERT INTO PUBLIC.CODELIST_ITEM_LABEL (DESCRIPTION, VALID_FROM, VALID_TO, ITEM_ID, LANGUAGE_ID) VALUES('Error: in authorization reference (12 12 001 000). Authorization reference must start with DKIPO.', TO_TIMESTAMP('2020-01-01 00:00:00', 'YYYY-MM-DD HH24:MI:SS'), null, (SELECT id FROM CODELIST_ITEM CI WHERE ITEM_CODE = 'DK3052' AND CODELIST_ID = (SELECT id FROM codelist WHERE CODELIST_KEY = '10040')), 1);</v>
      </c>
      <c r="G20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04" t="str">
        <v>/*INSERT INTO PUBLIC.CODELIST_ITEM_LABEL (DESCRIPTION, VALID_FROM, VALID_TO, ITEM_ID, LANGUAGE_ID) VALUES('Fejl: i autorisationsreference (12 12 001 000). Autorisationsreference skal starte med DKIPO.', TO_TIMESTAMP('2020-01-01 00:00:00', 'YYYY-MM-DD HH24:MI:SS'), null, (SELECT id FROM CODELIST_ITEM CI WHERE ITEM_CODE = '' AND CODELIST_ID = (SELECT id FROM codelist WHERE CODELIST_KEY = '')), 3);*/</v>
      </c>
      <c r="I204" t="str">
        <v>/*INSERT INTO PUBLIC.CODELIST_ITEM_LABEL (DESCRIPTION, VALID_FROM, VALID_TO, ITEM_ID, LANGUAGE_ID) VALUES('Error: in authorization reference (12 12 001 000). Authorization reference must start with DKIPO.', TO_TIMESTAMP('2020-01-01 00:00:00', 'YYYY-MM-DD HH24:MI:SS'), null, (SELECT id FROM CODELIST_ITEM CI WHERE ITEM_CODE = '' AND CODELIST_ID = (SELECT id FROM codelist WHERE CODELIST_KEY = '')), 1);*/</v>
      </c>
      <c r="J20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04" t="str">
        <v>/*INSERT INTO PUBLIC.CODELIST_ITEM_LABEL (DESCRIPTION, VALID_FROM, VALID_TO, ITEM_ID, LANGUAGE_ID) VALUES('Fejl: i autorisationsreference (12 12 001 000). Autorisationsreference skal starte med DKIPO.', TO_TIMESTAMP('2020-01-01 00:00:00', 'YYYY-MM-DD HH24:MI:SS'), null, (SELECT id FROM CODELIST_ITEM CI WHERE ITEM_CODE = '' AND CODELIST_ID = (SELECT id FROM codelist WHERE CODELIST_KEY = '10040')), 3);*/</v>
      </c>
      <c r="L204" t="str">
        <v>/*INSERT INTO PUBLIC.CODELIST_ITEM_LABEL (DESCRIPTION, VALID_FROM, VALID_TO, ITEM_ID, LANGUAGE_ID) VALUES('Error: in authorization reference (12 12 001 000). Authorization reference must start with DKIPO.', TO_TIMESTAMP('2020-01-01 00:00:00', 'YYYY-MM-DD HH24:MI:SS'), null, (SELECT id FROM CODELIST_ITEM CI WHERE ITEM_CODE = '' AND CODELIST_ID = (SELECT id FROM codelist WHERE CODELIST_KEY = '10040')), 1);*/</v>
      </c>
      <c r="N204" s="10" t="str">
        <v>INSERT INTO public.codelist_items (itemcode, valid_from, valid_to, codelist_id, extensions_id) VALUES('DK3052', to_timestamp('2020-01-01 00:00:00', 'YYYY-MM-DD HH24:MI:SS'), null, (SELECT id FROM codelists WHERE CODELISTKEY = '10249'), null) ON CONFLICT (codelist_id, itemcode) DO UPDATE SET valid_from=EXCLUDED.valid_from, valid_to=EXCLUDED.valid_to;</v>
      </c>
      <c r="O204" s="10" t="str">
        <v>INSERT INTO PUBLIC.labels_codelist_items (DESCRIPTION, langcode, VALID_FROM, VALID_TO, ITEM_ID) VALUES('Fejl: i autorisationsreference (12 12 001 000). Autorisationsreference skal starte med DKIPO.', 'DA',TO_TIMESTAMP('2020-01-01 00:00:00', 'YYYY-MM-DD HH24:MI:SS'), null, (SELECT id FROM codelist_items CI WHERE ITEMCODE = 'DK3052' AND CODELIST_ID = (SELECT id FROM codelists WHERE CODELISTKEY = '10249'))) ON CONFLICT (item_id, langcode, valid_to) DO UPDATE SET valid_from=EXCLUDED.valid_from, description=EXCLUDED.description;</v>
      </c>
      <c r="P204" s="10" t="str">
        <v>INSERT INTO PUBLIC.labels_codelist_items (DESCRIPTION, langcode, VALID_FROM, VALID_TO, ITEM_ID) VALUES('Error: in authorization reference (12 12 001 000). Authorization reference must start with DKIPO.', 'EN',TO_TIMESTAMP('2020-01-01 00:00:00', 'YYYY-MM-DD HH24:MI:SS'), null, (SELECT id FROM codelist_items CI WHERE ITEMCODE = 'DK3052' AND CODELIST_ID = (SELECT id FROM codelists WHERE CODELISTKEY = '10249'))) ON CONFLICT (item_id, langcode, valid_to) DO UPDATE SET valid_from=EXCLUDED.valid_from, description=EXCLUDED.description;</v>
      </c>
      <c r="Q20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04" s="10" t="str">
        <v>/*INSERT INTO PUBLIC.labels_codelist_items (DESCRIPTION, langcode, VALID_FROM, VALID_TO, ITEM_ID) VALUES('Fejl: i autorisationsreference (12 12 001 000). Autorisationsreference skal starte med DKIPO.',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04" s="10" t="str">
        <v>/*INSERT INTO PUBLIC.labels_codelist_items (DESCRIPTION, langcode, VALID_FROM, VALID_TO, ITEM_ID) VALUES('Error: in authorization reference (12 12 001 000). Authorization reference must start with DKIPO.',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05" spans="1:19" ht="409.5" x14ac:dyDescent="0.25">
      <c r="A205" t="str">
        <v>INSERT INTO public.codelist_item (item_code, uieditable, valid_from, valid_to, codelist_id) VALUES('DK3051', false, to_timestamp('2020-01-01 00:00:00', 'YYYY-MM-DD HH24:MI:SS'), null, (SELECT id FROM codelist WHERE CODELIST_KEY = '10080')) ON CONFLICT (codelist_id, item_code) DO UPDATE SET valid_from=EXCLUDED.valid_from, valid_to=EXCLUDED.valid_to;</v>
      </c>
      <c r="C205" t="str">
        <v>INSERT INTO PUBLIC.CODELIST_ITEM_LABEL (DESCRIPTION, VALID_FROM, VALID_TO, ITEM_ID, LANGUAGE_ID) VALUES('Error: in authorization reference (12 12 001 000). Authorization reference must start with DKEUS', TO_TIMESTAMP('2020-01-01 00:00:00', 'YYYY-MM-DD HH24:MI:SS'), null, (SELECT id FROM CODELIST_ITEM CI WHERE ITEM_CODE = 'DK3051' AND CODELIST_ID = (SELECT id FROM codelist WHERE CODELIST_KEY = '10080')), 1);</v>
      </c>
      <c r="D205" t="str">
        <v>INSERT INTO public.codelist_item (item_code, uieditable, valid_from, valid_to, codelist_id) VALUES('DK3051', false, to_timestamp('2020-01-01 00:00:00', 'YYYY-MM-DD HH24:MI:SS'), null, (SELECT id FROM codelist WHERE CODELIST_KEY = '10040')) ON CONFLICT (codelist_id, item_code) DO UPDATE SET valid_from=EXCLUDED.valid_from, valid_to=EXCLUDED.valid_to;</v>
      </c>
      <c r="E205" t="str">
        <v>INSERT INTO PUBLIC.CODELIST_ITEM_LABEL (DESCRIPTION, VALID_FROM, VALID_TO, ITEM_ID, LANGUAGE_ID) VALUES('Fejl: i autorisationsreference (12 12 001 000). Autorisationsreference skal starte med DKEUS.', TO_TIMESTAMP('2020-01-01 00:00:00', 'YYYY-MM-DD HH24:MI:SS'), null, (SELECT id FROM CODELIST_ITEM CI WHERE ITEM_CODE = 'DK3051' AND CODELIST_ID = (SELECT id FROM codelist WHERE CODELIST_KEY = '10040')), 3);</v>
      </c>
      <c r="F205" t="str">
        <v>INSERT INTO PUBLIC.CODELIST_ITEM_LABEL (DESCRIPTION, VALID_FROM, VALID_TO, ITEM_ID, LANGUAGE_ID) VALUES('Error: in authorization reference (12 12 001 000). Authorization reference must start with DKEUS', TO_TIMESTAMP('2020-01-01 00:00:00', 'YYYY-MM-DD HH24:MI:SS'), null, (SELECT id FROM CODELIST_ITEM CI WHERE ITEM_CODE = 'DK3051' AND CODELIST_ID = (SELECT id FROM codelist WHERE CODELIST_KEY = '10040')), 1);</v>
      </c>
      <c r="G20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05" t="str">
        <v>/*INSERT INTO PUBLIC.CODELIST_ITEM_LABEL (DESCRIPTION, VALID_FROM, VALID_TO, ITEM_ID, LANGUAGE_ID) VALUES('Fejl: i autorisationsreference (12 12 001 000). Autorisationsreference skal starte med DKEUS.', TO_TIMESTAMP('2020-01-01 00:00:00', 'YYYY-MM-DD HH24:MI:SS'), null, (SELECT id FROM CODELIST_ITEM CI WHERE ITEM_CODE = '' AND CODELIST_ID = (SELECT id FROM codelist WHERE CODELIST_KEY = '')), 3);*/</v>
      </c>
      <c r="I205" t="str">
        <v>/*INSERT INTO PUBLIC.CODELIST_ITEM_LABEL (DESCRIPTION, VALID_FROM, VALID_TO, ITEM_ID, LANGUAGE_ID) VALUES('Error: in authorization reference (12 12 001 000). Authorization reference must start with DKEUS', TO_TIMESTAMP('2020-01-01 00:00:00', 'YYYY-MM-DD HH24:MI:SS'), null, (SELECT id FROM CODELIST_ITEM CI WHERE ITEM_CODE = '' AND CODELIST_ID = (SELECT id FROM codelist WHERE CODELIST_KEY = '')), 1);*/</v>
      </c>
      <c r="J20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05" t="str">
        <v>/*INSERT INTO PUBLIC.CODELIST_ITEM_LABEL (DESCRIPTION, VALID_FROM, VALID_TO, ITEM_ID, LANGUAGE_ID) VALUES('Fejl: i autorisationsreference (12 12 001 000). Autorisationsreference skal starte med DKEUS.', TO_TIMESTAMP('2020-01-01 00:00:00', 'YYYY-MM-DD HH24:MI:SS'), null, (SELECT id FROM CODELIST_ITEM CI WHERE ITEM_CODE = '' AND CODELIST_ID = (SELECT id FROM codelist WHERE CODELIST_KEY = '10040')), 3);*/</v>
      </c>
      <c r="L205" t="str">
        <v>/*INSERT INTO PUBLIC.CODELIST_ITEM_LABEL (DESCRIPTION, VALID_FROM, VALID_TO, ITEM_ID, LANGUAGE_ID) VALUES('Error: in authorization reference (12 12 001 000). Authorization reference must start with DKEUS', TO_TIMESTAMP('2020-01-01 00:00:00', 'YYYY-MM-DD HH24:MI:SS'), null, (SELECT id FROM CODELIST_ITEM CI WHERE ITEM_CODE = '' AND CODELIST_ID = (SELECT id FROM codelist WHERE CODELIST_KEY = '10040')), 1);*/</v>
      </c>
      <c r="N205" s="10" t="str">
        <v>INSERT INTO public.codelist_items (itemcode, valid_from, valid_to, codelist_id, extensions_id) VALUES('DK3051', to_timestamp('2020-01-01 00:00:00', 'YYYY-MM-DD HH24:MI:SS'), null, (SELECT id FROM codelists WHERE CODELISTKEY = '10249'), null) ON CONFLICT (codelist_id, itemcode) DO UPDATE SET valid_from=EXCLUDED.valid_from, valid_to=EXCLUDED.valid_to;</v>
      </c>
      <c r="O205" s="10" t="str">
        <v>INSERT INTO PUBLIC.labels_codelist_items (DESCRIPTION, langcode, VALID_FROM, VALID_TO, ITEM_ID) VALUES('Fejl: i autorisationsreference (12 12 001 000). Autorisationsreference skal starte med DKEUS.', 'DA',TO_TIMESTAMP('2020-01-01 00:00:00', 'YYYY-MM-DD HH24:MI:SS'), null, (SELECT id FROM codelist_items CI WHERE ITEMCODE = 'DK3051' AND CODELIST_ID = (SELECT id FROM codelists WHERE CODELISTKEY = '10249'))) ON CONFLICT (item_id, langcode, valid_to) DO UPDATE SET valid_from=EXCLUDED.valid_from, description=EXCLUDED.description;</v>
      </c>
      <c r="P205" s="10" t="str">
        <v>INSERT INTO PUBLIC.labels_codelist_items (DESCRIPTION, langcode, VALID_FROM, VALID_TO, ITEM_ID) VALUES('Error: in authorization reference (12 12 001 000). Authorization reference must start with DKEUS', 'EN',TO_TIMESTAMP('2020-01-01 00:00:00', 'YYYY-MM-DD HH24:MI:SS'), null, (SELECT id FROM codelist_items CI WHERE ITEMCODE = 'DK3051' AND CODELIST_ID = (SELECT id FROM codelists WHERE CODELISTKEY = '10249'))) ON CONFLICT (item_id, langcode, valid_to) DO UPDATE SET valid_from=EXCLUDED.valid_from, description=EXCLUDED.description;</v>
      </c>
      <c r="Q20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05" s="10" t="str">
        <v>/*INSERT INTO PUBLIC.labels_codelist_items (DESCRIPTION, langcode, VALID_FROM, VALID_TO, ITEM_ID) VALUES('Fejl: i autorisationsreference (12 12 001 000). Autorisationsreference skal starte med DKEUS.',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05" s="10" t="str">
        <v>/*INSERT INTO PUBLIC.labels_codelist_items (DESCRIPTION, langcode, VALID_FROM, VALID_TO, ITEM_ID) VALUES('Error: in authorization reference (12 12 001 000). Authorization reference must start with DKEUS',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06" spans="1:19" ht="409.5" x14ac:dyDescent="0.25">
      <c r="A206" t="str">
        <v>INSERT INTO public.codelist_item (item_code, uieditable, valid_from, valid_to, codelist_id) VALUES('DK3056', false, to_timestamp('2020-01-01 00:00:00', 'YYYY-MM-DD HH24:MI:SS'), null, (SELECT id FROM codelist WHERE CODELIST_KEY = '10080')) ON CONFLICT (codelist_id, item_code) DO UPDATE SET valid_from=EXCLUDED.valid_from, valid_to=EXCLUDED.valid_to;</v>
      </c>
      <c r="C206" t="str">
        <v>INSERT INTO PUBLIC.CODELIST_ITEM_LABEL (DESCRIPTION, VALID_FROM, VALID_TO, ITEM_ID, LANGUAGE_ID) VALUES('Error: in authorization reference (12 12 001 000). Authorization reference must start with DKCWP, DKCW1 or DKCW2.', TO_TIMESTAMP('2020-01-01 00:00:00', 'YYYY-MM-DD HH24:MI:SS'), null, (SELECT id FROM CODELIST_ITEM CI WHERE ITEM_CODE = 'DK3056' AND CODELIST_ID = (SELECT id FROM codelist WHERE CODELIST_KEY = '10080')), 1);</v>
      </c>
      <c r="D206" t="str">
        <v>INSERT INTO public.codelist_item (item_code, uieditable, valid_from, valid_to, codelist_id) VALUES('DK3056', false, to_timestamp('2020-01-01 00:00:00', 'YYYY-MM-DD HH24:MI:SS'), null, (SELECT id FROM codelist WHERE CODELIST_KEY = '10040')) ON CONFLICT (codelist_id, item_code) DO UPDATE SET valid_from=EXCLUDED.valid_from, valid_to=EXCLUDED.valid_to;</v>
      </c>
      <c r="E206" t="str">
        <v>INSERT INTO PUBLIC.CODELIST_ITEM_LABEL (DESCRIPTION, VALID_FROM, VALID_TO, ITEM_ID, LANGUAGE_ID) VALUES('Fejl: i autorisationsreference (12 12 001 000). Autorisationsreference skal starte med DKCWP, DKCW1 eller DKCW2.', TO_TIMESTAMP('2020-01-01 00:00:00', 'YYYY-MM-DD HH24:MI:SS'), null, (SELECT id FROM CODELIST_ITEM CI WHERE ITEM_CODE = 'DK3056' AND CODELIST_ID = (SELECT id FROM codelist WHERE CODELIST_KEY = '10040')), 3);</v>
      </c>
      <c r="F206" t="str">
        <v>INSERT INTO PUBLIC.CODELIST_ITEM_LABEL (DESCRIPTION, VALID_FROM, VALID_TO, ITEM_ID, LANGUAGE_ID) VALUES('Error: in authorization reference (12 12 001 000). Authorization reference must start with DKCWP, DKCW1 or DKCW2.', TO_TIMESTAMP('2020-01-01 00:00:00', 'YYYY-MM-DD HH24:MI:SS'), null, (SELECT id FROM CODELIST_ITEM CI WHERE ITEM_CODE = 'DK3056' AND CODELIST_ID = (SELECT id FROM codelist WHERE CODELIST_KEY = '10040')), 1);</v>
      </c>
      <c r="G20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06" t="str">
        <v>/*INSERT INTO PUBLIC.CODELIST_ITEM_LABEL (DESCRIPTION, VALID_FROM, VALID_TO, ITEM_ID, LANGUAGE_ID) VALUES('Fejl: i autorisationsreference (12 12 001 000). Autorisationsreference skal starte med DKCWP, DKCW1 eller DKCW2.', TO_TIMESTAMP('2020-01-01 00:00:00', 'YYYY-MM-DD HH24:MI:SS'), null, (SELECT id FROM CODELIST_ITEM CI WHERE ITEM_CODE = '' AND CODELIST_ID = (SELECT id FROM codelist WHERE CODELIST_KEY = '')), 3);*/</v>
      </c>
      <c r="I206" t="str">
        <v>/*INSERT INTO PUBLIC.CODELIST_ITEM_LABEL (DESCRIPTION, VALID_FROM, VALID_TO, ITEM_ID, LANGUAGE_ID) VALUES('Error: in authorization reference (12 12 001 000). Authorization reference must start with DKCWP, DKCW1 or DKCW2.', TO_TIMESTAMP('2020-01-01 00:00:00', 'YYYY-MM-DD HH24:MI:SS'), null, (SELECT id FROM CODELIST_ITEM CI WHERE ITEM_CODE = '' AND CODELIST_ID = (SELECT id FROM codelist WHERE CODELIST_KEY = '')), 1);*/</v>
      </c>
      <c r="J20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06" t="str">
        <v>/*INSERT INTO PUBLIC.CODELIST_ITEM_LABEL (DESCRIPTION, VALID_FROM, VALID_TO, ITEM_ID, LANGUAGE_ID) VALUES('Fejl: i autorisationsreference (12 12 001 000). Autorisationsreference skal starte med DKCWP, DKCW1 eller DKCW2.', TO_TIMESTAMP('2020-01-01 00:00:00', 'YYYY-MM-DD HH24:MI:SS'), null, (SELECT id FROM CODELIST_ITEM CI WHERE ITEM_CODE = '' AND CODELIST_ID = (SELECT id FROM codelist WHERE CODELIST_KEY = '10040')), 3);*/</v>
      </c>
      <c r="L206" t="str">
        <v>/*INSERT INTO PUBLIC.CODELIST_ITEM_LABEL (DESCRIPTION, VALID_FROM, VALID_TO, ITEM_ID, LANGUAGE_ID) VALUES('Error: in authorization reference (12 12 001 000). Authorization reference must start with DKCWP, DKCW1 or DKCW2.', TO_TIMESTAMP('2020-01-01 00:00:00', 'YYYY-MM-DD HH24:MI:SS'), null, (SELECT id FROM CODELIST_ITEM CI WHERE ITEM_CODE = '' AND CODELIST_ID = (SELECT id FROM codelist WHERE CODELIST_KEY = '10040')), 1);*/</v>
      </c>
      <c r="N206" s="10" t="str">
        <v>INSERT INTO public.codelist_items (itemcode, valid_from, valid_to, codelist_id, extensions_id) VALUES('DK3056', to_timestamp('2020-01-01 00:00:00', 'YYYY-MM-DD HH24:MI:SS'), null, (SELECT id FROM codelists WHERE CODELISTKEY = '10249'), null) ON CONFLICT (codelist_id, itemcode) DO UPDATE SET valid_from=EXCLUDED.valid_from, valid_to=EXCLUDED.valid_to;</v>
      </c>
      <c r="O206" s="10" t="str">
        <v>INSERT INTO PUBLIC.labels_codelist_items (DESCRIPTION, langcode, VALID_FROM, VALID_TO, ITEM_ID) VALUES('Fejl: i autorisationsreference (12 12 001 000). Autorisationsreference skal starte med DKCWP, DKCW1 eller DKCW2.', 'DA',TO_TIMESTAMP('2020-01-01 00:00:00', 'YYYY-MM-DD HH24:MI:SS'), null, (SELECT id FROM codelist_items CI WHERE ITEMCODE = 'DK3056' AND CODELIST_ID = (SELECT id FROM codelists WHERE CODELISTKEY = '10249'))) ON CONFLICT (item_id, langcode, valid_to) DO UPDATE SET valid_from=EXCLUDED.valid_from, description=EXCLUDED.description;</v>
      </c>
      <c r="P206" s="10" t="str">
        <v>INSERT INTO PUBLIC.labels_codelist_items (DESCRIPTION, langcode, VALID_FROM, VALID_TO, ITEM_ID) VALUES('Error: in authorization reference (12 12 001 000). Authorization reference must start with DKCWP, DKCW1 or DKCW2.', 'EN',TO_TIMESTAMP('2020-01-01 00:00:00', 'YYYY-MM-DD HH24:MI:SS'), null, (SELECT id FROM codelist_items CI WHERE ITEMCODE = 'DK3056' AND CODELIST_ID = (SELECT id FROM codelists WHERE CODELISTKEY = '10249'))) ON CONFLICT (item_id, langcode, valid_to) DO UPDATE SET valid_from=EXCLUDED.valid_from, description=EXCLUDED.description;</v>
      </c>
      <c r="Q20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06" s="10" t="str">
        <v>/*INSERT INTO PUBLIC.labels_codelist_items (DESCRIPTION, langcode, VALID_FROM, VALID_TO, ITEM_ID) VALUES('Fejl: i autorisationsreference (12 12 001 000). Autorisationsreference skal starte med DKCWP, DKCW1 eller DKCW2.',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06" s="10" t="str">
        <v>/*INSERT INTO PUBLIC.labels_codelist_items (DESCRIPTION, langcode, VALID_FROM, VALID_TO, ITEM_ID) VALUES('Error: in authorization reference (12 12 001 000). Authorization reference must start with DKCWP, DKCW1 or DKCW2.',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07" spans="1:19" ht="409.5" x14ac:dyDescent="0.25">
      <c r="A207" t="str">
        <v>INSERT INTO public.codelist_item (item_code, uieditable, valid_from, valid_to, codelist_id) VALUES('DK1073', false, to_timestamp('2020-01-01 00:00:00', 'YYYY-MM-DD HH24:MI:SS'), null, (SELECT id FROM codelist WHERE CODELIST_KEY = '10080')) ON CONFLICT (codelist_id, item_code) DO UPDATE SET valid_from=EXCLUDED.valid_from, valid_to=EXCLUDED.valid_to;</v>
      </c>
      <c r="C207" t="str">
        <v>INSERT INTO PUBLIC.CODELIST_ITEM_LABEL (DESCRIPTION, VALID_FROM, VALID_TO, ITEM_ID, LANGUAGE_ID) VALUES('Error: If data element (5/23) "Qualifier identification" = "Y", then data element (5/23) "Autorisation number" must be provided in Identification of location', TO_TIMESTAMP('2020-01-01 00:00:00', 'YYYY-MM-DD HH24:MI:SS'), null, (SELECT id FROM CODELIST_ITEM CI WHERE ITEM_CODE = 'DK1073' AND CODELIST_ID = (SELECT id FROM codelist WHERE CODELIST_KEY = '10080')), 1);</v>
      </c>
      <c r="D207" t="str">
        <v>INSERT INTO public.codelist_item (item_code, uieditable, valid_from, valid_to, codelist_id) VALUES('DK1073', false, to_timestamp('2020-01-01 00:00:00', 'YYYY-MM-DD HH24:MI:SS'), null, (SELECT id FROM codelist WHERE CODELIST_KEY = '10040')) ON CONFLICT (codelist_id, item_code) DO UPDATE SET valid_from=EXCLUDED.valid_from, valid_to=EXCLUDED.valid_to;</v>
      </c>
      <c r="E207" t="str">
        <v>INSERT INTO PUBLIC.CODELIST_ITEM_LABEL (DESCRIPTION, VALID_FROM, VALID_TO, ITEM_ID, LANGUAGE_ID) VALUES('Fejl i data element (5/23) når "Lokalisering af varerne" = "Y", så skal (5/23), bevillingsnummer være angivet.', TO_TIMESTAMP('2020-01-01 00:00:00', 'YYYY-MM-DD HH24:MI:SS'), null, (SELECT id FROM CODELIST_ITEM CI WHERE ITEM_CODE = 'DK1073' AND CODELIST_ID = (SELECT id FROM codelist WHERE CODELIST_KEY = '10040')), 3);</v>
      </c>
      <c r="F207" t="str">
        <v>INSERT INTO PUBLIC.CODELIST_ITEM_LABEL (DESCRIPTION, VALID_FROM, VALID_TO, ITEM_ID, LANGUAGE_ID) VALUES('Error: If data element (5/23) "Qualifier identification" = "Y", then data element (5/23) "Autorisation number" must be provided in Identification of location', TO_TIMESTAMP('2020-01-01 00:00:00', 'YYYY-MM-DD HH24:MI:SS'), null, (SELECT id FROM CODELIST_ITEM CI WHERE ITEM_CODE = 'DK1073' AND CODELIST_ID = (SELECT id FROM codelist WHERE CODELIST_KEY = '10040')), 1);</v>
      </c>
      <c r="G20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07" t="str">
        <v>/*INSERT INTO PUBLIC.CODELIST_ITEM_LABEL (DESCRIPTION, VALID_FROM, VALID_TO, ITEM_ID, LANGUAGE_ID) VALUES('Fejl i data element (5/23) når "Lokalisering af varerne" = "Y", så skal (5/23), bevillingsnummer være angivet.', TO_TIMESTAMP('2020-01-01 00:00:00', 'YYYY-MM-DD HH24:MI:SS'), null, (SELECT id FROM CODELIST_ITEM CI WHERE ITEM_CODE = '' AND CODELIST_ID = (SELECT id FROM codelist WHERE CODELIST_KEY = '10075')), 3);*/</v>
      </c>
      <c r="I207" t="str">
        <v>/*INSERT INTO PUBLIC.CODELIST_ITEM_LABEL (DESCRIPTION, VALID_FROM, VALID_TO, ITEM_ID, LANGUAGE_ID) VALUES('Error: If data element (5/23) "Qualifier identification" = "Y", then data element (5/23) "Autorisation number" must be provided in Identification of location', TO_TIMESTAMP('2020-01-01 00:00:00', 'YYYY-MM-DD HH24:MI:SS'), null, (SELECT id FROM CODELIST_ITEM CI WHERE ITEM_CODE = '' AND CODELIST_ID = (SELECT id FROM codelist WHERE CODELIST_KEY = '10075')), 1);*/</v>
      </c>
      <c r="J20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07" t="str">
        <v>/*INSERT INTO PUBLIC.CODELIST_ITEM_LABEL (DESCRIPTION, VALID_FROM, VALID_TO, ITEM_ID, LANGUAGE_ID) VALUES('Fejl i data element (5/23) når "Lokalisering af varerne" = "Y", så skal (5/23), bevillingsnummer være angivet.', TO_TIMESTAMP('2020-01-01 00:00:00', 'YYYY-MM-DD HH24:MI:SS'), null, (SELECT id FROM CODELIST_ITEM CI WHERE ITEM_CODE = '' AND CODELIST_ID = (SELECT id FROM codelist WHERE CODELIST_KEY = '10040')), 3);*/</v>
      </c>
      <c r="L207" t="str">
        <v>/*INSERT INTO PUBLIC.CODELIST_ITEM_LABEL (DESCRIPTION, VALID_FROM, VALID_TO, ITEM_ID, LANGUAGE_ID) VALUES('Error: If data element (5/23) "Qualifier identification" = "Y", then data element (5/23) "Autorisation number" must be provided in Identification of location', TO_TIMESTAMP('2020-01-01 00:00:00', 'YYYY-MM-DD HH24:MI:SS'), null, (SELECT id FROM CODELIST_ITEM CI WHERE ITEM_CODE = '' AND CODELIST_ID = (SELECT id FROM codelist WHERE CODELIST_KEY = '10040')), 1);*/</v>
      </c>
      <c r="N207" s="10" t="str">
        <v>INSERT INTO public.codelist_items (itemcode, valid_from, valid_to, codelist_id, extensions_id) VALUES('DK1073', to_timestamp('2020-01-01 00:00:00', 'YYYY-MM-DD HH24:MI:SS'), null, (SELECT id FROM codelists WHERE CODELISTKEY = '10249'), null) ON CONFLICT (codelist_id, itemcode) DO UPDATE SET valid_from=EXCLUDED.valid_from, valid_to=EXCLUDED.valid_to;</v>
      </c>
      <c r="O207" s="10" t="str">
        <v>INSERT INTO PUBLIC.labels_codelist_items (DESCRIPTION, langcode, VALID_FROM, VALID_TO, ITEM_ID) VALUES('Fejl i data element (5/23) når "Lokalisering af varerne" = "Y", så skal (5/23), bevillingsnummer være angivet.', 'DA',TO_TIMESTAMP('2020-01-01 00:00:00', 'YYYY-MM-DD HH24:MI:SS'), null, (SELECT id FROM codelist_items CI WHERE ITEMCODE = 'DK1073' AND CODELIST_ID = (SELECT id FROM codelists WHERE CODELISTKEY = '10249'))) ON CONFLICT (item_id, langcode, valid_to) DO UPDATE SET valid_from=EXCLUDED.valid_from, description=EXCLUDED.description;</v>
      </c>
      <c r="P207" s="10" t="str">
        <v>INSERT INTO PUBLIC.labels_codelist_items (DESCRIPTION, langcode, VALID_FROM, VALID_TO, ITEM_ID) VALUES('Error: If data element (5/23) "Qualifier identification" = "Y", then data element (5/23) "Autorisation number" must be provided in Identification of location', 'EN',TO_TIMESTAMP('2020-01-01 00:00:00', 'YYYY-MM-DD HH24:MI:SS'), null, (SELECT id FROM codelist_items CI WHERE ITEMCODE = 'DK1073' AND CODELIST_ID = (SELECT id FROM codelists WHERE CODELISTKEY = '10249'))) ON CONFLICT (item_id, langcode, valid_to) DO UPDATE SET valid_from=EXCLUDED.valid_from, description=EXCLUDED.description;</v>
      </c>
      <c r="Q20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07" s="10" t="str">
        <v>/*INSERT INTO PUBLIC.labels_codelist_items (DESCRIPTION, langcode, VALID_FROM, VALID_TO, ITEM_ID) VALUES('Fejl i data element (5/23) når "Lokalisering af varerne" = "Y", så skal (5/23), bevillingsnummer være angivet.',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07" s="10" t="str">
        <v>/*INSERT INTO PUBLIC.labels_codelist_items (DESCRIPTION, langcode, VALID_FROM, VALID_TO, ITEM_ID) VALUES('Error: If data element (5/23) "Qualifier identification" = "Y", then data element (5/23) "Autorisation number" must be provided in Identification of location',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08" spans="1:19" ht="409.5" x14ac:dyDescent="0.25">
      <c r="A208" t="str">
        <v>INSERT INTO public.codelist_item (item_code, uieditable, valid_from, valid_to, codelist_id) VALUES('DK1074', false, to_timestamp('2020-01-01 00:00:00', 'YYYY-MM-DD HH24:MI:SS'), null, (SELECT id FROM codelist WHERE CODELIST_KEY = '10080')) ON CONFLICT (codelist_id, item_code) DO UPDATE SET valid_from=EXCLUDED.valid_from, valid_to=EXCLUDED.valid_to;</v>
      </c>
      <c r="C208" t="str">
        <v>INSERT INTO PUBLIC.CODELIST_ITEM_LABEL (DESCRIPTION, VALID_FROM, VALID_TO, ITEM_ID, LANGUAGE_ID) VALUES('Error: If data element (5/23) "Qualifier identification" = "Y", then data element (5/23) "Additional Identifier" must be provided', TO_TIMESTAMP('2020-01-01 00:00:00', 'YYYY-MM-DD HH24:MI:SS'), null, (SELECT id FROM CODELIST_ITEM CI WHERE ITEM_CODE = 'DK1074' AND CODELIST_ID = (SELECT id FROM codelist WHERE CODELIST_KEY = '10080')), 1);</v>
      </c>
      <c r="D208" t="str">
        <v>INSERT INTO public.codelist_item (item_code, uieditable, valid_from, valid_to, codelist_id) VALUES('DK1074', false, to_timestamp('2020-01-01 00:00:00', 'YYYY-MM-DD HH24:MI:SS'), null, (SELECT id FROM codelist WHERE CODELIST_KEY = '10040')) ON CONFLICT (codelist_id, item_code) DO UPDATE SET valid_from=EXCLUDED.valid_from, valid_to=EXCLUDED.valid_to;</v>
      </c>
      <c r="E208" t="str">
        <v>INSERT INTO PUBLIC.CODELIST_ITEM_LABEL (DESCRIPTION, VALID_FROM, VALID_TO, ITEM_ID, LANGUAGE_ID) VALUES('Fejl i "Lokalisering af varerne" (5/23), når identifikationskvalifikator = "Y" skal supplerende ID angives.', TO_TIMESTAMP('2020-01-01 00:00:00', 'YYYY-MM-DD HH24:MI:SS'), null, (SELECT id FROM CODELIST_ITEM CI WHERE ITEM_CODE = 'DK1074' AND CODELIST_ID = (SELECT id FROM codelist WHERE CODELIST_KEY = '10040')), 3);</v>
      </c>
      <c r="F208" t="str">
        <v>INSERT INTO PUBLIC.CODELIST_ITEM_LABEL (DESCRIPTION, VALID_FROM, VALID_TO, ITEM_ID, LANGUAGE_ID) VALUES('Error: If data element (5/23) "Qualifier identification" = "Y", then data element (5/23) "Additional Identifier" must be provided', TO_TIMESTAMP('2020-01-01 00:00:00', 'YYYY-MM-DD HH24:MI:SS'), null, (SELECT id FROM CODELIST_ITEM CI WHERE ITEM_CODE = 'DK1074' AND CODELIST_ID = (SELECT id FROM codelist WHERE CODELIST_KEY = '10040')), 1);</v>
      </c>
      <c r="G208"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08" t="str">
        <v>/*INSERT INTO PUBLIC.CODELIST_ITEM_LABEL (DESCRIPTION, VALID_FROM, VALID_TO, ITEM_ID, LANGUAGE_ID) VALUES('Fejl i "Lokalisering af varerne" (5/23), når identifikationskvalifikator = "Y" skal supplerende ID angives.', TO_TIMESTAMP('2020-01-01 00:00:00', 'YYYY-MM-DD HH24:MI:SS'), null, (SELECT id FROM CODELIST_ITEM CI WHERE ITEM_CODE = '' AND CODELIST_ID = (SELECT id FROM codelist WHERE CODELIST_KEY = '10075')), 3);*/</v>
      </c>
      <c r="I208" t="str">
        <v>/*INSERT INTO PUBLIC.CODELIST_ITEM_LABEL (DESCRIPTION, VALID_FROM, VALID_TO, ITEM_ID, LANGUAGE_ID) VALUES('Error: If data element (5/23) "Qualifier identification" = "Y", then data element (5/23) "Additional Identifier" must be provided', TO_TIMESTAMP('2020-01-01 00:00:00', 'YYYY-MM-DD HH24:MI:SS'), null, (SELECT id FROM CODELIST_ITEM CI WHERE ITEM_CODE = '' AND CODELIST_ID = (SELECT id FROM codelist WHERE CODELIST_KEY = '10075')), 1);*/</v>
      </c>
      <c r="J20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08" t="str">
        <v>/*INSERT INTO PUBLIC.CODELIST_ITEM_LABEL (DESCRIPTION, VALID_FROM, VALID_TO, ITEM_ID, LANGUAGE_ID) VALUES('Fejl i "Lokalisering af varerne" (5/23), når identifikationskvalifikator = "Y" skal supplerende ID angives.', TO_TIMESTAMP('2020-01-01 00:00:00', 'YYYY-MM-DD HH24:MI:SS'), null, (SELECT id FROM CODELIST_ITEM CI WHERE ITEM_CODE = '' AND CODELIST_ID = (SELECT id FROM codelist WHERE CODELIST_KEY = '10040')), 3);*/</v>
      </c>
      <c r="L208" t="str">
        <v>/*INSERT INTO PUBLIC.CODELIST_ITEM_LABEL (DESCRIPTION, VALID_FROM, VALID_TO, ITEM_ID, LANGUAGE_ID) VALUES('Error: If data element (5/23) "Qualifier identification" = "Y", then data element (5/23) "Additional Identifier" must be provided', TO_TIMESTAMP('2020-01-01 00:00:00', 'YYYY-MM-DD HH24:MI:SS'), null, (SELECT id FROM CODELIST_ITEM CI WHERE ITEM_CODE = '' AND CODELIST_ID = (SELECT id FROM codelist WHERE CODELIST_KEY = '10040')), 1);*/</v>
      </c>
      <c r="N208" s="10" t="str">
        <v>INSERT INTO public.codelist_items (itemcode, valid_from, valid_to, codelist_id, extensions_id) VALUES('DK1074', to_timestamp('2020-01-01 00:00:00', 'YYYY-MM-DD HH24:MI:SS'), null, (SELECT id FROM codelists WHERE CODELISTKEY = '10249'), null) ON CONFLICT (codelist_id, itemcode) DO UPDATE SET valid_from=EXCLUDED.valid_from, valid_to=EXCLUDED.valid_to;</v>
      </c>
      <c r="O208" s="10" t="str">
        <v>INSERT INTO PUBLIC.labels_codelist_items (DESCRIPTION, langcode, VALID_FROM, VALID_TO, ITEM_ID) VALUES('Fejl i "Lokalisering af varerne" (5/23), når identifikationskvalifikator = "Y" skal supplerende ID angives.', 'DA',TO_TIMESTAMP('2020-01-01 00:00:00', 'YYYY-MM-DD HH24:MI:SS'), null, (SELECT id FROM codelist_items CI WHERE ITEMCODE = 'DK1074' AND CODELIST_ID = (SELECT id FROM codelists WHERE CODELISTKEY = '10249'))) ON CONFLICT (item_id, langcode, valid_to) DO UPDATE SET valid_from=EXCLUDED.valid_from, description=EXCLUDED.description;</v>
      </c>
      <c r="P208" s="10" t="str">
        <v>INSERT INTO PUBLIC.labels_codelist_items (DESCRIPTION, langcode, VALID_FROM, VALID_TO, ITEM_ID) VALUES('Error: If data element (5/23) "Qualifier identification" = "Y", then data element (5/23) "Additional Identifier" must be provided', 'EN',TO_TIMESTAMP('2020-01-01 00:00:00', 'YYYY-MM-DD HH24:MI:SS'), null, (SELECT id FROM codelist_items CI WHERE ITEMCODE = 'DK1074' AND CODELIST_ID = (SELECT id FROM codelists WHERE CODELISTKEY = '10249'))) ON CONFLICT (item_id, langcode, valid_to) DO UPDATE SET valid_from=EXCLUDED.valid_from, description=EXCLUDED.description;</v>
      </c>
      <c r="Q20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08" s="10" t="str">
        <v>/*INSERT INTO PUBLIC.labels_codelist_items (DESCRIPTION, langcode, VALID_FROM, VALID_TO, ITEM_ID) VALUES('Fejl i "Lokalisering af varerne" (5/23), når identifikationskvalifikator = "Y" skal supplerende ID angives.',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08" s="10" t="str">
        <v>/*INSERT INTO PUBLIC.labels_codelist_items (DESCRIPTION, langcode, VALID_FROM, VALID_TO, ITEM_ID) VALUES('Error: If data element (5/23) "Qualifier identification" = "Y", then data element (5/23) "Additional Identifier"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09" spans="1:19" ht="409.5" x14ac:dyDescent="0.25">
      <c r="A209"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209" t="str">
        <v>/*INSERT INTO PUBLIC.CODELIST_ITEM_LABEL (DESCRIPTION, VALID_FROM, VALID_TO, ITEM_ID, LANGUAGE_ID) VALUES('Error: If "Transport cost" (14 15 000 000)are declared both on declaration level and goods item level, then the sum of the amounts from all items must be equal to the declared amount on declaration level. ', TO_TIMESTAMP('2020-01-01 00:00:00', 'YYYY-MM-DD HH24:MI:SS'), null, (SELECT id FROM CODELIST_ITEM CI WHERE ITEM_CODE = '' AND CODELIST_ID = (SELECT id FROM codelist WHERE CODELIST_KEY = '10080')), 1);*/</v>
      </c>
      <c r="D20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209" t="str">
        <v>/*INSERT INTO PUBLIC.CODELIST_ITEM_LABEL (DESCRIPTION, VALID_FROM, VALID_TO, ITEM_ID, LANGUAGE_ID) VALUES('Fejl i "Transportomkostninger" (14 15 000 000) der er uoverensstemmelser mellem det der er angivet på varepost- og hovedoplysninger.  ', TO_TIMESTAMP('2020-01-01 00:00:00', 'YYYY-MM-DD HH24:MI:SS'), null, (SELECT id FROM CODELIST_ITEM CI WHERE ITEM_CODE = '' AND CODELIST_ID = (SELECT id FROM codelist WHERE CODELIST_KEY = '10040')), 3);*/</v>
      </c>
      <c r="F209" t="str">
        <v>/*INSERT INTO PUBLIC.CODELIST_ITEM_LABEL (DESCRIPTION, VALID_FROM, VALID_TO, ITEM_ID, LANGUAGE_ID) VALUES('Error: If "Transport cost" (14 15 000 000)are declared both on declaration level and goods item level, then the sum of the amounts from all items must be equal to the declared amount on declaration level. ', TO_TIMESTAMP('2020-01-01 00:00:00', 'YYYY-MM-DD HH24:MI:SS'), null, (SELECT id FROM CODELIST_ITEM CI WHERE ITEM_CODE = '' AND CODELIST_ID = (SELECT id FROM codelist WHERE CODELIST_KEY = '10040')), 1);*/</v>
      </c>
      <c r="G209"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09" t="str">
        <v>/*INSERT INTO PUBLIC.CODELIST_ITEM_LABEL (DESCRIPTION, VALID_FROM, VALID_TO, ITEM_ID, LANGUAGE_ID) VALUES('Fejl i "Transportomkostninger" (14 15 000 000) der er uoverensstemmelser mellem det der er angivet på varepost- og hovedoplysninger.  ', TO_TIMESTAMP('2020-01-01 00:00:00', 'YYYY-MM-DD HH24:MI:SS'), null, (SELECT id FROM CODELIST_ITEM CI WHERE ITEM_CODE = '' AND CODELIST_ID = (SELECT id FROM codelist WHERE CODELIST_KEY = '10075')), 3);*/</v>
      </c>
      <c r="I209" t="str">
        <v>/*INSERT INTO PUBLIC.CODELIST_ITEM_LABEL (DESCRIPTION, VALID_FROM, VALID_TO, ITEM_ID, LANGUAGE_ID) VALUES('Error: If "Transport cost" (14 15 000 000)are declared both on declaration level and goods item level, then the sum of the amounts from all items must be equal to the declared amount on declaration level. ', TO_TIMESTAMP('2020-01-01 00:00:00', 'YYYY-MM-DD HH24:MI:SS'), null, (SELECT id FROM CODELIST_ITEM CI WHERE ITEM_CODE = '' AND CODELIST_ID = (SELECT id FROM codelist WHERE CODELIST_KEY = '10075')), 1);*/</v>
      </c>
      <c r="J20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09" t="str">
        <v>/*INSERT INTO PUBLIC.CODELIST_ITEM_LABEL (DESCRIPTION, VALID_FROM, VALID_TO, ITEM_ID, LANGUAGE_ID) VALUES('Fejl i "Transportomkostninger" (14 15 000 000) der er uoverensstemmelser mellem det der er angivet på varepost- og hovedoplysninger.  ', TO_TIMESTAMP('2020-01-01 00:00:00', 'YYYY-MM-DD HH24:MI:SS'), null, (SELECT id FROM CODELIST_ITEM CI WHERE ITEM_CODE = '' AND CODELIST_ID = (SELECT id FROM codelist WHERE CODELIST_KEY = '10040')), 3);*/</v>
      </c>
      <c r="L209" t="str">
        <v>/*INSERT INTO PUBLIC.CODELIST_ITEM_LABEL (DESCRIPTION, VALID_FROM, VALID_TO, ITEM_ID, LANGUAGE_ID) VALUES('Error: If "Transport cost" (14 15 000 000)are declared both on declaration level and goods item level, then the sum of the amounts from all items must be equal to the declared amount on declaration level. ', TO_TIMESTAMP('2020-01-01 00:00:00', 'YYYY-MM-DD HH24:MI:SS'), null, (SELECT id FROM CODELIST_ITEM CI WHERE ITEM_CODE = '' AND CODELIST_ID = (SELECT id FROM codelist WHERE CODELIST_KEY = '10040')), 1);*/</v>
      </c>
      <c r="N20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209" s="10" t="str">
        <v>/*INSERT INTO PUBLIC.labels_codelist_items (DESCRIPTION, langcode, VALID_FROM, VALID_TO, ITEM_ID) VALUES('Fejl i "Transportomkostninger" (14 15 000 000) der er uoverensstemmelser mellem det der er angivet på varepost- og hovedoplysninger.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209" s="10" t="str">
        <v>/*INSERT INTO PUBLIC.labels_codelist_items (DESCRIPTION, langcode, VALID_FROM, VALID_TO, ITEM_ID) VALUES('Error: If "Transport cost" (14 15 000 000)are declared both on declaration level and goods item level, then the sum of the amounts from all items must be equal to the declared amount on declaration level.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20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09" s="10" t="str">
        <v>/*INSERT INTO PUBLIC.labels_codelist_items (DESCRIPTION, langcode, VALID_FROM, VALID_TO, ITEM_ID) VALUES('Fejl i "Transportomkostninger" (14 15 000 000) der er uoverensstemmelser mellem det der er angivet på varepost- og hovedoplysninger.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09" s="10" t="str">
        <v>/*INSERT INTO PUBLIC.labels_codelist_items (DESCRIPTION, langcode, VALID_FROM, VALID_TO, ITEM_ID) VALUES('Error: If "Transport cost" (14 15 000 000)are declared both on declaration level and goods item level, then the sum of the amounts from all items must be equal to the declared amount on declaration level.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0" spans="1:19" ht="409.5" x14ac:dyDescent="0.25">
      <c r="A210" t="str">
        <v>INSERT INTO public.codelist_item (item_code, uieditable, valid_from, valid_to, codelist_id) VALUES('DK3080', false, to_timestamp('2020-01-01 00:00:00', 'YYYY-MM-DD HH24:MI:SS'), null, (SELECT id FROM codelist WHERE CODELIST_KEY = '10080')) ON CONFLICT (codelist_id, item_code) DO UPDATE SET valid_from=EXCLUDED.valid_from, valid_to=EXCLUDED.valid_to;</v>
      </c>
      <c r="C210" t="str">
        <v>INSERT INTO PUBLIC.CODELIST_ITEM_LABEL (DESCRIPTION, VALID_FROM, VALID_TO, ITEM_ID, LANGUAGE_ID) VALUES('Error: Gross mass (18 04 001 000) must be filled and cannot be empty', TO_TIMESTAMP('2020-01-01 00:00:00', 'YYYY-MM-DD HH24:MI:SS'), null, (SELECT id FROM CODELIST_ITEM CI WHERE ITEM_CODE = 'DK3080' AND CODELIST_ID = (SELECT id FROM codelist WHERE CODELIST_KEY = '10080')), 1);</v>
      </c>
      <c r="D210" t="str">
        <v>INSERT INTO public.codelist_item (item_code, uieditable, valid_from, valid_to, codelist_id) VALUES('DK3080', false, to_timestamp('2020-01-01 00:00:00', 'YYYY-MM-DD HH24:MI:SS'), null, (SELECT id FROM codelist WHERE CODELIST_KEY = '10040')) ON CONFLICT (codelist_id, item_code) DO UPDATE SET valid_from=EXCLUDED.valid_from, valid_to=EXCLUDED.valid_to;</v>
      </c>
      <c r="E210" t="str">
        <v>INSERT INTO PUBLIC.CODELIST_ITEM_LABEL (DESCRIPTION, VALID_FROM, VALID_TO, ITEM_ID, LANGUAGE_ID) VALUES('Fejl: ''Bruttomasse'' (18 04 001 000) skal udfyldes og må ikke være tom', TO_TIMESTAMP('2020-01-01 00:00:00', 'YYYY-MM-DD HH24:MI:SS'), null, (SELECT id FROM CODELIST_ITEM CI WHERE ITEM_CODE = 'DK3080' AND CODELIST_ID = (SELECT id FROM codelist WHERE CODELIST_KEY = '10040')), 3);</v>
      </c>
      <c r="F210" t="str">
        <v>INSERT INTO PUBLIC.CODELIST_ITEM_LABEL (DESCRIPTION, VALID_FROM, VALID_TO, ITEM_ID, LANGUAGE_ID) VALUES('Error: Gross mass (18 04 001 000) must be filled and cannot be empty', TO_TIMESTAMP('2020-01-01 00:00:00', 'YYYY-MM-DD HH24:MI:SS'), null, (SELECT id FROM CODELIST_ITEM CI WHERE ITEM_CODE = 'DK3080' AND CODELIST_ID = (SELECT id FROM codelist WHERE CODELIST_KEY = '10040')), 1);</v>
      </c>
      <c r="G21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10" t="str">
        <v>/*INSERT INTO PUBLIC.CODELIST_ITEM_LABEL (DESCRIPTION, VALID_FROM, VALID_TO, ITEM_ID, LANGUAGE_ID) VALUES('Fejl: ''Bruttomasse'' (18 04 001 000) skal udfyldes og må ikke være tom', TO_TIMESTAMP('2020-01-01 00:00:00', 'YYYY-MM-DD HH24:MI:SS'), null, (SELECT id FROM CODELIST_ITEM CI WHERE ITEM_CODE = '' AND CODELIST_ID = (SELECT id FROM codelist WHERE CODELIST_KEY = '')), 3);*/</v>
      </c>
      <c r="I210" t="str">
        <v>/*INSERT INTO PUBLIC.CODELIST_ITEM_LABEL (DESCRIPTION, VALID_FROM, VALID_TO, ITEM_ID, LANGUAGE_ID) VALUES('Error: Gross mass (18 04 001 000) must be filled and cannot be empty', TO_TIMESTAMP('2020-01-01 00:00:00', 'YYYY-MM-DD HH24:MI:SS'), null, (SELECT id FROM CODELIST_ITEM CI WHERE ITEM_CODE = '' AND CODELIST_ID = (SELECT id FROM codelist WHERE CODELIST_KEY = '')), 1);*/</v>
      </c>
      <c r="J21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0" t="str">
        <v>/*INSERT INTO PUBLIC.CODELIST_ITEM_LABEL (DESCRIPTION, VALID_FROM, VALID_TO, ITEM_ID, LANGUAGE_ID) VALUES('Fejl: ''Bruttomasse'' (18 04 001 000) skal udfyldes og må ikke være tom', TO_TIMESTAMP('2020-01-01 00:00:00', 'YYYY-MM-DD HH24:MI:SS'), null, (SELECT id FROM CODELIST_ITEM CI WHERE ITEM_CODE = '' AND CODELIST_ID = (SELECT id FROM codelist WHERE CODELIST_KEY = '10040')), 3);*/</v>
      </c>
      <c r="L210" t="str">
        <v>/*INSERT INTO PUBLIC.CODELIST_ITEM_LABEL (DESCRIPTION, VALID_FROM, VALID_TO, ITEM_ID, LANGUAGE_ID) VALUES('Error: Gross mass (18 04 001 000) must be filled and cannot be empty', TO_TIMESTAMP('2020-01-01 00:00:00', 'YYYY-MM-DD HH24:MI:SS'), null, (SELECT id FROM CODELIST_ITEM CI WHERE ITEM_CODE = '' AND CODELIST_ID = (SELECT id FROM codelist WHERE CODELIST_KEY = '10040')), 1);*/</v>
      </c>
      <c r="N210" s="10" t="str">
        <v>INSERT INTO public.codelist_items (itemcode, valid_from, valid_to, codelist_id, extensions_id) VALUES('DK3080', to_timestamp('2020-01-01 00:00:00', 'YYYY-MM-DD HH24:MI:SS'), null, (SELECT id FROM codelists WHERE CODELISTKEY = '10249'), null) ON CONFLICT (codelist_id, itemcode) DO UPDATE SET valid_from=EXCLUDED.valid_from, valid_to=EXCLUDED.valid_to;</v>
      </c>
      <c r="O210" s="10" t="str">
        <v>INSERT INTO PUBLIC.labels_codelist_items (DESCRIPTION, langcode, VALID_FROM, VALID_TO, ITEM_ID) VALUES('Fejl: ''Bruttomasse'' (18 04 001 000) skal udfyldes og må ikke være tom', 'DA',TO_TIMESTAMP('2020-01-01 00:00:00', 'YYYY-MM-DD HH24:MI:SS'), null, (SELECT id FROM codelist_items CI WHERE ITEMCODE = 'DK3080' AND CODELIST_ID = (SELECT id FROM codelists WHERE CODELISTKEY = '10249'))) ON CONFLICT (item_id, langcode, valid_to) DO UPDATE SET valid_from=EXCLUDED.valid_from, description=EXCLUDED.description;</v>
      </c>
      <c r="P210" s="10" t="str">
        <v>INSERT INTO PUBLIC.labels_codelist_items (DESCRIPTION, langcode, VALID_FROM, VALID_TO, ITEM_ID) VALUES('Error: Gross mass (18 04 001 000) must be filled and cannot be empty', 'EN',TO_TIMESTAMP('2020-01-01 00:00:00', 'YYYY-MM-DD HH24:MI:SS'), null, (SELECT id FROM codelist_items CI WHERE ITEMCODE = 'DK3080' AND CODELIST_ID = (SELECT id FROM codelists WHERE CODELISTKEY = '10249'))) ON CONFLICT (item_id, langcode, valid_to) DO UPDATE SET valid_from=EXCLUDED.valid_from, description=EXCLUDED.description;</v>
      </c>
      <c r="Q21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0" s="10" t="str">
        <v>/*INSERT INTO PUBLIC.labels_codelist_items (DESCRIPTION, langcode, VALID_FROM, VALID_TO, ITEM_ID) VALUES('Fejl: ''Bruttomasse'' (18 04 001 000) skal udfyldes og må ikke være tom',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0" s="10" t="str">
        <v>/*INSERT INTO PUBLIC.labels_codelist_items (DESCRIPTION, langcode, VALID_FROM, VALID_TO, ITEM_ID) VALUES('Error: Gross mass (18 04 001 000) must be filled and cannot be empty',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1" spans="1:19" ht="409.5" x14ac:dyDescent="0.25">
      <c r="A211" t="str">
        <v>INSERT INTO public.codelist_item (item_code, uieditable, valid_from, valid_to, codelist_id) VALUES('DK3071', false, to_timestamp('2020-01-01 00:00:00', 'YYYY-MM-DD HH24:MI:SS'), null, (SELECT id FROM codelist WHERE CODELIST_KEY = '10080')) ON CONFLICT (codelist_id, item_code) DO UPDATE SET valid_from=EXCLUDED.valid_from, valid_to=EXCLUDED.valid_to;</v>
      </c>
      <c r="C211" t="str">
        <v>INSERT INTO PUBLIC.CODELIST_ITEM_LABEL (DESCRIPTION, VALID_FROM, VALID_TO, ITEM_ID, LANGUAGE_ID) VALUES('Error: Exporter Identification number (13 01 017 000) must be filled and cannot be empty', TO_TIMESTAMP('2020-01-01 00:00:00', 'YYYY-MM-DD HH24:MI:SS'), null, (SELECT id FROM CODELIST_ITEM CI WHERE ITEM_CODE = 'DK3071' AND CODELIST_ID = (SELECT id FROM codelist WHERE CODELIST_KEY = '10080')), 1);</v>
      </c>
      <c r="D211" t="str">
        <v>INSERT INTO public.codelist_item (item_code, uieditable, valid_from, valid_to, codelist_id) VALUES('DK3071', false, to_timestamp('2020-01-01 00:00:00', 'YYYY-MM-DD HH24:MI:SS'), null, (SELECT id FROM codelist WHERE CODELIST_KEY = '10040')) ON CONFLICT (codelist_id, item_code) DO UPDATE SET valid_from=EXCLUDED.valid_from, valid_to=EXCLUDED.valid_to;</v>
      </c>
      <c r="E211" t="str">
        <v>INSERT INTO PUBLIC.CODELIST_ITEM_LABEL (DESCRIPTION, VALID_FROM, VALID_TO, ITEM_ID, LANGUAGE_ID) VALUES('Fejl: ''Eksportør identifikations nummer'' (13 01 017 000) skal udfyldes og må ikke være tomt', TO_TIMESTAMP('2020-01-01 00:00:00', 'YYYY-MM-DD HH24:MI:SS'), null, (SELECT id FROM CODELIST_ITEM CI WHERE ITEM_CODE = 'DK3071' AND CODELIST_ID = (SELECT id FROM codelist WHERE CODELIST_KEY = '10040')), 3);</v>
      </c>
      <c r="F211" t="str">
        <v>INSERT INTO PUBLIC.CODELIST_ITEM_LABEL (DESCRIPTION, VALID_FROM, VALID_TO, ITEM_ID, LANGUAGE_ID) VALUES('Error: Exporter Identification number (13 01 017 000) must be filled and cannot be empty', TO_TIMESTAMP('2020-01-01 00:00:00', 'YYYY-MM-DD HH24:MI:SS'), null, (SELECT id FROM CODELIST_ITEM CI WHERE ITEM_CODE = 'DK3071' AND CODELIST_ID = (SELECT id FROM codelist WHERE CODELIST_KEY = '10040')), 1);</v>
      </c>
      <c r="G21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11" t="str">
        <v>/*INSERT INTO PUBLIC.CODELIST_ITEM_LABEL (DESCRIPTION, VALID_FROM, VALID_TO, ITEM_ID, LANGUAGE_ID) VALUES('Fejl: ''Eksportør identifikations nummer'' (13 01 017 000) skal udfyldes og må ikke være tomt', TO_TIMESTAMP('2020-01-01 00:00:00', 'YYYY-MM-DD HH24:MI:SS'), null, (SELECT id FROM CODELIST_ITEM CI WHERE ITEM_CODE = '' AND CODELIST_ID = (SELECT id FROM codelist WHERE CODELIST_KEY = '')), 3);*/</v>
      </c>
      <c r="I211" t="str">
        <v>/*INSERT INTO PUBLIC.CODELIST_ITEM_LABEL (DESCRIPTION, VALID_FROM, VALID_TO, ITEM_ID, LANGUAGE_ID) VALUES('Error: Exporter Identification number (13 01 017 000) must be filled and cannot be empty', TO_TIMESTAMP('2020-01-01 00:00:00', 'YYYY-MM-DD HH24:MI:SS'), null, (SELECT id FROM CODELIST_ITEM CI WHERE ITEM_CODE = '' AND CODELIST_ID = (SELECT id FROM codelist WHERE CODELIST_KEY = '')), 1);*/</v>
      </c>
      <c r="J21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1" t="str">
        <v>/*INSERT INTO PUBLIC.CODELIST_ITEM_LABEL (DESCRIPTION, VALID_FROM, VALID_TO, ITEM_ID, LANGUAGE_ID) VALUES('Fejl: ''Eksportør identifikations nummer'' (13 01 017 000) skal udfyldes og må ikke være tomt', TO_TIMESTAMP('2020-01-01 00:00:00', 'YYYY-MM-DD HH24:MI:SS'), null, (SELECT id FROM CODELIST_ITEM CI WHERE ITEM_CODE = '' AND CODELIST_ID = (SELECT id FROM codelist WHERE CODELIST_KEY = '10040')), 3);*/</v>
      </c>
      <c r="L211" t="str">
        <v>/*INSERT INTO PUBLIC.CODELIST_ITEM_LABEL (DESCRIPTION, VALID_FROM, VALID_TO, ITEM_ID, LANGUAGE_ID) VALUES('Error: Exporter Identification number (13 01 017 000) must be filled and cannot be empty', TO_TIMESTAMP('2020-01-01 00:00:00', 'YYYY-MM-DD HH24:MI:SS'), null, (SELECT id FROM CODELIST_ITEM CI WHERE ITEM_CODE = '' AND CODELIST_ID = (SELECT id FROM codelist WHERE CODELIST_KEY = '10040')), 1);*/</v>
      </c>
      <c r="N211" s="10" t="str">
        <v>INSERT INTO public.codelist_items (itemcode, valid_from, valid_to, codelist_id, extensions_id) VALUES('DK3071', to_timestamp('2020-01-01 00:00:00', 'YYYY-MM-DD HH24:MI:SS'), null, (SELECT id FROM codelists WHERE CODELISTKEY = '10249'), null) ON CONFLICT (codelist_id, itemcode) DO UPDATE SET valid_from=EXCLUDED.valid_from, valid_to=EXCLUDED.valid_to;</v>
      </c>
      <c r="O211" s="10" t="str">
        <v>INSERT INTO PUBLIC.labels_codelist_items (DESCRIPTION, langcode, VALID_FROM, VALID_TO, ITEM_ID) VALUES('Fejl: ''Eksportør identifikations nummer'' (13 01 017 000) skal udfyldes og må ikke være tomt', 'DA',TO_TIMESTAMP('2020-01-01 00:00:00', 'YYYY-MM-DD HH24:MI:SS'), null, (SELECT id FROM codelist_items CI WHERE ITEMCODE = 'DK3071' AND CODELIST_ID = (SELECT id FROM codelists WHERE CODELISTKEY = '10249'))) ON CONFLICT (item_id, langcode, valid_to) DO UPDATE SET valid_from=EXCLUDED.valid_from, description=EXCLUDED.description;</v>
      </c>
      <c r="P211" s="10" t="str">
        <v>INSERT INTO PUBLIC.labels_codelist_items (DESCRIPTION, langcode, VALID_FROM, VALID_TO, ITEM_ID) VALUES('Error: Exporter Identification number (13 01 017 000) must be filled and cannot be empty', 'EN',TO_TIMESTAMP('2020-01-01 00:00:00', 'YYYY-MM-DD HH24:MI:SS'), null, (SELECT id FROM codelist_items CI WHERE ITEMCODE = 'DK3071' AND CODELIST_ID = (SELECT id FROM codelists WHERE CODELISTKEY = '10249'))) ON CONFLICT (item_id, langcode, valid_to) DO UPDATE SET valid_from=EXCLUDED.valid_from, description=EXCLUDED.description;</v>
      </c>
      <c r="Q21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1" s="10" t="str">
        <v>/*INSERT INTO PUBLIC.labels_codelist_items (DESCRIPTION, langcode, VALID_FROM, VALID_TO, ITEM_ID) VALUES('Fejl: ''Eksportør identifikations nummer'' (13 01 017 000) skal udfyldes og må ikke være tomt',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1" s="10" t="str">
        <v>/*INSERT INTO PUBLIC.labels_codelist_items (DESCRIPTION, langcode, VALID_FROM, VALID_TO, ITEM_ID) VALUES('Error: Exporter Identification number (13 01 017 000) must be filled and cannot be empty',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2" spans="1:19" ht="409.5" x14ac:dyDescent="0.25">
      <c r="A212" t="str">
        <v>INSERT INTO public.codelist_item (item_code, uieditable, valid_from, valid_to, codelist_id) VALUES('DK3072', false, to_timestamp('2020-01-01 00:00:00', 'YYYY-MM-DD HH24:MI:SS'), null, (SELECT id FROM codelist WHERE CODELIST_KEY = '10080')) ON CONFLICT (codelist_id, item_code) DO UPDATE SET valid_from=EXCLUDED.valid_from, valid_to=EXCLUDED.valid_to;</v>
      </c>
      <c r="C212" t="str">
        <v>INSERT INTO PUBLIC.CODELIST_ITEM_LABEL (DESCRIPTION, VALID_FROM, VALID_TO, ITEM_ID, LANGUAGE_ID) VALUES('Error: Delivery terms (14 01 000 000) or Incoterm code (14 01 035 000) must both be filled and cannot be empty', TO_TIMESTAMP('2020-01-01 00:00:00', 'YYYY-MM-DD HH24:MI:SS'), null, (SELECT id FROM CODELIST_ITEM CI WHERE ITEM_CODE = 'DK3072' AND CODELIST_ID = (SELECT id FROM codelist WHERE CODELIST_KEY = '10080')), 1);</v>
      </c>
      <c r="D212" t="str">
        <v>INSERT INTO public.codelist_item (item_code, uieditable, valid_from, valid_to, codelist_id) VALUES('DK3072', false, to_timestamp('2020-01-01 00:00:00', 'YYYY-MM-DD HH24:MI:SS'), null, (SELECT id FROM codelist WHERE CODELIST_KEY = '10040')) ON CONFLICT (codelist_id, item_code) DO UPDATE SET valid_from=EXCLUDED.valid_from, valid_to=EXCLUDED.valid_to;</v>
      </c>
      <c r="E212" t="str">
        <v>INSERT INTO PUBLIC.CODELIST_ITEM_LABEL (DESCRIPTION, VALID_FROM, VALID_TO, ITEM_ID, LANGUAGE_ID) VALUES('Fejl: ''Leveringsbetingelser'' (14 01 000 000) eller ''Incoterm kode'' (14 01 035 000) skal begge udfyldes og må ikke være tomme', TO_TIMESTAMP('2020-01-01 00:00:00', 'YYYY-MM-DD HH24:MI:SS'), null, (SELECT id FROM CODELIST_ITEM CI WHERE ITEM_CODE = 'DK3072' AND CODELIST_ID = (SELECT id FROM codelist WHERE CODELIST_KEY = '10040')), 3);</v>
      </c>
      <c r="F212" t="str">
        <v>INSERT INTO PUBLIC.CODELIST_ITEM_LABEL (DESCRIPTION, VALID_FROM, VALID_TO, ITEM_ID, LANGUAGE_ID) VALUES('Error: Delivery terms (14 01 000 000) or Incoterm code (14 01 035 000) must both be filled and cannot be empty', TO_TIMESTAMP('2020-01-01 00:00:00', 'YYYY-MM-DD HH24:MI:SS'), null, (SELECT id FROM CODELIST_ITEM CI WHERE ITEM_CODE = 'DK3072' AND CODELIST_ID = (SELECT id FROM codelist WHERE CODELIST_KEY = '10040')), 1);</v>
      </c>
      <c r="G21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12" t="str">
        <v>/*INSERT INTO PUBLIC.CODELIST_ITEM_LABEL (DESCRIPTION, VALID_FROM, VALID_TO, ITEM_ID, LANGUAGE_ID) VALUES('Fejl: ''Leveringsbetingelser'' (14 01 000 000) eller ''Incoterm kode'' (14 01 035 000) skal begge udfyldes og må ikke være tomme', TO_TIMESTAMP('2020-01-01 00:00:00', 'YYYY-MM-DD HH24:MI:SS'), null, (SELECT id FROM CODELIST_ITEM CI WHERE ITEM_CODE = '' AND CODELIST_ID = (SELECT id FROM codelist WHERE CODELIST_KEY = '')), 3);*/</v>
      </c>
      <c r="I212" t="str">
        <v>/*INSERT INTO PUBLIC.CODELIST_ITEM_LABEL (DESCRIPTION, VALID_FROM, VALID_TO, ITEM_ID, LANGUAGE_ID) VALUES('Error: Delivery terms (14 01 000 000) or Incoterm code (14 01 035 000) must both be filled and cannot be empty', TO_TIMESTAMP('2020-01-01 00:00:00', 'YYYY-MM-DD HH24:MI:SS'), null, (SELECT id FROM CODELIST_ITEM CI WHERE ITEM_CODE = '' AND CODELIST_ID = (SELECT id FROM codelist WHERE CODELIST_KEY = '')), 1);*/</v>
      </c>
      <c r="J21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2" t="str">
        <v>/*INSERT INTO PUBLIC.CODELIST_ITEM_LABEL (DESCRIPTION, VALID_FROM, VALID_TO, ITEM_ID, LANGUAGE_ID) VALUES('Fejl: ''Leveringsbetingelser'' (14 01 000 000) eller ''Incoterm kode'' (14 01 035 000) skal begge udfyldes og må ikke være tomme', TO_TIMESTAMP('2020-01-01 00:00:00', 'YYYY-MM-DD HH24:MI:SS'), null, (SELECT id FROM CODELIST_ITEM CI WHERE ITEM_CODE = '' AND CODELIST_ID = (SELECT id FROM codelist WHERE CODELIST_KEY = '10040')), 3);*/</v>
      </c>
      <c r="L212" t="str">
        <v>/*INSERT INTO PUBLIC.CODELIST_ITEM_LABEL (DESCRIPTION, VALID_FROM, VALID_TO, ITEM_ID, LANGUAGE_ID) VALUES('Error: Delivery terms (14 01 000 000) or Incoterm code (14 01 035 000) must both be filled and cannot be empty', TO_TIMESTAMP('2020-01-01 00:00:00', 'YYYY-MM-DD HH24:MI:SS'), null, (SELECT id FROM CODELIST_ITEM CI WHERE ITEM_CODE = '' AND CODELIST_ID = (SELECT id FROM codelist WHERE CODELIST_KEY = '10040')), 1);*/</v>
      </c>
      <c r="N212" s="10" t="str">
        <v>INSERT INTO public.codelist_items (itemcode, valid_from, valid_to, codelist_id, extensions_id) VALUES('DK3072', to_timestamp('2020-01-01 00:00:00', 'YYYY-MM-DD HH24:MI:SS'), null, (SELECT id FROM codelists WHERE CODELISTKEY = '10249'), null) ON CONFLICT (codelist_id, itemcode) DO UPDATE SET valid_from=EXCLUDED.valid_from, valid_to=EXCLUDED.valid_to;</v>
      </c>
      <c r="O212" s="10" t="str">
        <v>INSERT INTO PUBLIC.labels_codelist_items (DESCRIPTION, langcode, VALID_FROM, VALID_TO, ITEM_ID) VALUES('Fejl: ''Leveringsbetingelser'' (14 01 000 000) eller ''Incoterm kode'' (14 01 035 000) skal begge udfyldes og må ikke være tomme', 'DA',TO_TIMESTAMP('2020-01-01 00:00:00', 'YYYY-MM-DD HH24:MI:SS'), null, (SELECT id FROM codelist_items CI WHERE ITEMCODE = 'DK3072' AND CODELIST_ID = (SELECT id FROM codelists WHERE CODELISTKEY = '10249'))) ON CONFLICT (item_id, langcode, valid_to) DO UPDATE SET valid_from=EXCLUDED.valid_from, description=EXCLUDED.description;</v>
      </c>
      <c r="P212" s="10" t="str">
        <v>INSERT INTO PUBLIC.labels_codelist_items (DESCRIPTION, langcode, VALID_FROM, VALID_TO, ITEM_ID) VALUES('Error: Delivery terms (14 01 000 000) or Incoterm code (14 01 035 000) must both be filled and cannot be empty', 'EN',TO_TIMESTAMP('2020-01-01 00:00:00', 'YYYY-MM-DD HH24:MI:SS'), null, (SELECT id FROM codelist_items CI WHERE ITEMCODE = 'DK3072' AND CODELIST_ID = (SELECT id FROM codelists WHERE CODELISTKEY = '10249'))) ON CONFLICT (item_id, langcode, valid_to) DO UPDATE SET valid_from=EXCLUDED.valid_from, description=EXCLUDED.description;</v>
      </c>
      <c r="Q21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2" s="10" t="str">
        <v>/*INSERT INTO PUBLIC.labels_codelist_items (DESCRIPTION, langcode, VALID_FROM, VALID_TO, ITEM_ID) VALUES('Fejl: ''Leveringsbetingelser'' (14 01 000 000) eller ''Incoterm kode'' (14 01 035 000) skal begge udfyldes og må ikke være tomme',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2" s="10" t="str">
        <v>/*INSERT INTO PUBLIC.labels_codelist_items (DESCRIPTION, langcode, VALID_FROM, VALID_TO, ITEM_ID) VALUES('Error: Delivery terms (14 01 000 000) or Incoterm code (14 01 035 000) must both be filled and cannot be empty',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3" spans="1:19" ht="409.5" x14ac:dyDescent="0.25">
      <c r="A213" t="str">
        <v>INSERT INTO public.codelist_item (item_code, uieditable, valid_from, valid_to, codelist_id) VALUES('DK3048', false, to_timestamp('2020-01-01 00:00:00', 'YYYY-MM-DD HH24:MI:SS'), null, (SELECT id FROM codelist WHERE CODELIST_KEY = '10080')) ON CONFLICT (codelist_id, item_code) DO UPDATE SET valid_from=EXCLUDED.valid_from, valid_to=EXCLUDED.valid_to;</v>
      </c>
      <c r="C213" t="str">
        <v>INSERT INTO PUBLIC.CODELIST_ITEM_LABEL (DESCRIPTION, VALID_FROM, VALID_TO, ITEM_ID, LANGUAGE_ID) VALUES('Error: Declarant must have the bev_code 166 ', TO_TIMESTAMP('2020-01-01 00:00:00', 'YYYY-MM-DD HH24:MI:SS'), null, (SELECT id FROM CODELIST_ITEM CI WHERE ITEM_CODE = 'DK3048' AND CODELIST_ID = (SELECT id FROM codelist WHERE CODELIST_KEY = '10080')), 1);</v>
      </c>
      <c r="D213" t="str">
        <v>INSERT INTO public.codelist_item (item_code, uieditable, valid_from, valid_to, codelist_id) VALUES('DK3048', false, to_timestamp('2020-01-01 00:00:00', 'YYYY-MM-DD HH24:MI:SS'), null, (SELECT id FROM codelist WHERE CODELIST_KEY = '10040')) ON CONFLICT (codelist_id, item_code) DO UPDATE SET valid_from=EXCLUDED.valid_from, valid_to=EXCLUDED.valid_to;</v>
      </c>
      <c r="E213" t="str">
        <v>INSERT INTO PUBLIC.CODELIST_ITEM_LABEL (DESCRIPTION, VALID_FROM, VALID_TO, ITEM_ID, LANGUAGE_ID) VALUES('Fejl: Erklærer skal have bev_code 166.', TO_TIMESTAMP('2020-01-01 00:00:00', 'YYYY-MM-DD HH24:MI:SS'), null, (SELECT id FROM CODELIST_ITEM CI WHERE ITEM_CODE = 'DK3048' AND CODELIST_ID = (SELECT id FROM codelist WHERE CODELIST_KEY = '10040')), 3);</v>
      </c>
      <c r="F213" t="str">
        <v>INSERT INTO PUBLIC.CODELIST_ITEM_LABEL (DESCRIPTION, VALID_FROM, VALID_TO, ITEM_ID, LANGUAGE_ID) VALUES('Error: Declarant must have the bev_code 166 ', TO_TIMESTAMP('2020-01-01 00:00:00', 'YYYY-MM-DD HH24:MI:SS'), null, (SELECT id FROM CODELIST_ITEM CI WHERE ITEM_CODE = 'DK3048' AND CODELIST_ID = (SELECT id FROM codelist WHERE CODELIST_KEY = '10040')), 1);</v>
      </c>
      <c r="G21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13" t="str">
        <v>/*INSERT INTO PUBLIC.CODELIST_ITEM_LABEL (DESCRIPTION, VALID_FROM, VALID_TO, ITEM_ID, LANGUAGE_ID) VALUES('Fejl: Erklærer skal have bev_code 166.', TO_TIMESTAMP('2020-01-01 00:00:00', 'YYYY-MM-DD HH24:MI:SS'), null, (SELECT id FROM CODELIST_ITEM CI WHERE ITEM_CODE = '' AND CODELIST_ID = (SELECT id FROM codelist WHERE CODELIST_KEY = '')), 3);*/</v>
      </c>
      <c r="I213" t="str">
        <v>/*INSERT INTO PUBLIC.CODELIST_ITEM_LABEL (DESCRIPTION, VALID_FROM, VALID_TO, ITEM_ID, LANGUAGE_ID) VALUES('Error: Declarant must have the bev_code 166 ', TO_TIMESTAMP('2020-01-01 00:00:00', 'YYYY-MM-DD HH24:MI:SS'), null, (SELECT id FROM CODELIST_ITEM CI WHERE ITEM_CODE = '' AND CODELIST_ID = (SELECT id FROM codelist WHERE CODELIST_KEY = '')), 1);*/</v>
      </c>
      <c r="J21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3" t="str">
        <v>/*INSERT INTO PUBLIC.CODELIST_ITEM_LABEL (DESCRIPTION, VALID_FROM, VALID_TO, ITEM_ID, LANGUAGE_ID) VALUES('Fejl: Erklærer skal have bev_code 166.', TO_TIMESTAMP('2020-01-01 00:00:00', 'YYYY-MM-DD HH24:MI:SS'), null, (SELECT id FROM CODELIST_ITEM CI WHERE ITEM_CODE = '' AND CODELIST_ID = (SELECT id FROM codelist WHERE CODELIST_KEY = '10040')), 3);*/</v>
      </c>
      <c r="L213" t="str">
        <v>/*INSERT INTO PUBLIC.CODELIST_ITEM_LABEL (DESCRIPTION, VALID_FROM, VALID_TO, ITEM_ID, LANGUAGE_ID) VALUES('Error: Declarant must have the bev_code 166 ', TO_TIMESTAMP('2020-01-01 00:00:00', 'YYYY-MM-DD HH24:MI:SS'), null, (SELECT id FROM CODELIST_ITEM CI WHERE ITEM_CODE = '' AND CODELIST_ID = (SELECT id FROM codelist WHERE CODELIST_KEY = '10040')), 1);*/</v>
      </c>
      <c r="N213" s="10" t="str">
        <v>INSERT INTO public.codelist_items (itemcode, valid_from, valid_to, codelist_id, extensions_id) VALUES('DK3048', to_timestamp('2020-01-01 00:00:00', 'YYYY-MM-DD HH24:MI:SS'), null, (SELECT id FROM codelists WHERE CODELISTKEY = '10249'), null) ON CONFLICT (codelist_id, itemcode) DO UPDATE SET valid_from=EXCLUDED.valid_from, valid_to=EXCLUDED.valid_to;</v>
      </c>
      <c r="O213" s="10" t="str">
        <v>INSERT INTO PUBLIC.labels_codelist_items (DESCRIPTION, langcode, VALID_FROM, VALID_TO, ITEM_ID) VALUES('Fejl: Erklærer skal have bev_code 166.', 'DA',TO_TIMESTAMP('2020-01-01 00:00:00', 'YYYY-MM-DD HH24:MI:SS'), null, (SELECT id FROM codelist_items CI WHERE ITEMCODE = 'DK3048' AND CODELIST_ID = (SELECT id FROM codelists WHERE CODELISTKEY = '10249'))) ON CONFLICT (item_id, langcode, valid_to) DO UPDATE SET valid_from=EXCLUDED.valid_from, description=EXCLUDED.description;</v>
      </c>
      <c r="P213" s="10" t="str">
        <v>INSERT INTO PUBLIC.labels_codelist_items (DESCRIPTION, langcode, VALID_FROM, VALID_TO, ITEM_ID) VALUES('Error: Declarant must have the bev_code 166 ', 'EN',TO_TIMESTAMP('2020-01-01 00:00:00', 'YYYY-MM-DD HH24:MI:SS'), null, (SELECT id FROM codelist_items CI WHERE ITEMCODE = 'DK3048' AND CODELIST_ID = (SELECT id FROM codelists WHERE CODELISTKEY = '10249'))) ON CONFLICT (item_id, langcode, valid_to) DO UPDATE SET valid_from=EXCLUDED.valid_from, description=EXCLUDED.description;</v>
      </c>
      <c r="Q21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3" s="10" t="str">
        <v>/*INSERT INTO PUBLIC.labels_codelist_items (DESCRIPTION, langcode, VALID_FROM, VALID_TO, ITEM_ID) VALUES('Fejl: Erklærer skal have bev_code 166.',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3" s="10" t="str">
        <v>/*INSERT INTO PUBLIC.labels_codelist_items (DESCRIPTION, langcode, VALID_FROM, VALID_TO, ITEM_ID) VALUES('Error: Declarant must have the bev_code 166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4" spans="1:19" ht="409.5" x14ac:dyDescent="0.25">
      <c r="A214" t="str">
        <v>INSERT INTO public.codelist_item (item_code, uieditable, valid_from, valid_to, codelist_id) VALUES('DK1075', false, to_timestamp('2020-01-01 00:00:00', 'YYYY-MM-DD HH24:MI:SS'), null, (SELECT id FROM codelist WHERE CODELIST_KEY = '10080')) ON CONFLICT (codelist_id, item_code) DO UPDATE SET valid_from=EXCLUDED.valid_from, valid_to=EXCLUDED.valid_to;</v>
      </c>
      <c r="C214" t="str">
        <v>INSERT INTO PUBLIC.CODELIST_ITEM_LABEL (DESCRIPTION, VALID_FROM, VALID_TO, ITEM_ID, LANGUAGE_ID) VALUES('Error: Data element (5/23) "Authorisation number" must be "DK_n9 (journalnr)_Bev_kod" (must be "402" or "406" or "408" or "409")', TO_TIMESTAMP('2020-01-01 00:00:00', 'YYYY-MM-DD HH24:MI:SS'), null, (SELECT id FROM CODELIST_ITEM CI WHERE ITEM_CODE = 'DK1075' AND CODELIST_ID = (SELECT id FROM codelist WHERE CODELIST_KEY = '10080')), 1);</v>
      </c>
      <c r="D214" t="str">
        <v>INSERT INTO public.codelist_item (item_code, uieditable, valid_from, valid_to, codelist_id) VALUES('DK1075', false, to_timestamp('2020-01-01 00:00:00', 'YYYY-MM-DD HH24:MI:SS'), null, (SELECT id FROM codelist WHERE CODELIST_KEY = '10040')) ON CONFLICT (codelist_id, item_code) DO UPDATE SET valid_from=EXCLUDED.valid_from, valid_to=EXCLUDED.valid_to;</v>
      </c>
      <c r="E214" t="str">
        <v>INSERT INTO PUBLIC.CODELIST_ITEM_LABEL (DESCRIPTION, VALID_FROM, VALID_TO, ITEM_ID, LANGUAGE_ID) VALUES('Fejl i "Lokalisering af varerne" (5/23), bevillingskode eller journalnummer er ikke angivet korrekt, bevillingskode skal være "402", "406", "408" eller "409".', TO_TIMESTAMP('2020-01-01 00:00:00', 'YYYY-MM-DD HH24:MI:SS'), null, (SELECT id FROM CODELIST_ITEM CI WHERE ITEM_CODE = 'DK1075' AND CODELIST_ID = (SELECT id FROM codelist WHERE CODELIST_KEY = '10040')), 3);</v>
      </c>
      <c r="F214" t="str">
        <v>INSERT INTO PUBLIC.CODELIST_ITEM_LABEL (DESCRIPTION, VALID_FROM, VALID_TO, ITEM_ID, LANGUAGE_ID) VALUES('Error: Data element (5/23) "Authorisation number" must be "DK_n9 (journalnr)_Bev_kod" (must be "402" or "406" or "408" or "409")', TO_TIMESTAMP('2020-01-01 00:00:00', 'YYYY-MM-DD HH24:MI:SS'), null, (SELECT id FROM CODELIST_ITEM CI WHERE ITEM_CODE = 'DK1075' AND CODELIST_ID = (SELECT id FROM codelist WHERE CODELIST_KEY = '10040')), 1);</v>
      </c>
      <c r="G214"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14" t="str">
        <v>/*INSERT INTO PUBLIC.CODELIST_ITEM_LABEL (DESCRIPTION, VALID_FROM, VALID_TO, ITEM_ID, LANGUAGE_ID) VALUES('Fejl i "Lokalisering af varerne" (5/23), bevillingskode eller journalnummer er ikke angivet korrekt, bevillingskode skal være "402", "406", "408" eller "409".', TO_TIMESTAMP('2020-01-01 00:00:00', 'YYYY-MM-DD HH24:MI:SS'), null, (SELECT id FROM CODELIST_ITEM CI WHERE ITEM_CODE = '' AND CODELIST_ID = (SELECT id FROM codelist WHERE CODELIST_KEY = '10075')), 3);*/</v>
      </c>
      <c r="I214" t="str">
        <v>/*INSERT INTO PUBLIC.CODELIST_ITEM_LABEL (DESCRIPTION, VALID_FROM, VALID_TO, ITEM_ID, LANGUAGE_ID) VALUES('Error: Data element (5/23) "Authorisation number" must be "DK_n9 (journalnr)_Bev_kod" (must be "402" or "406" or "408" or "409")', TO_TIMESTAMP('2020-01-01 00:00:00', 'YYYY-MM-DD HH24:MI:SS'), null, (SELECT id FROM CODELIST_ITEM CI WHERE ITEM_CODE = '' AND CODELIST_ID = (SELECT id FROM codelist WHERE CODELIST_KEY = '10075')), 1);*/</v>
      </c>
      <c r="J21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4" t="str">
        <v>/*INSERT INTO PUBLIC.CODELIST_ITEM_LABEL (DESCRIPTION, VALID_FROM, VALID_TO, ITEM_ID, LANGUAGE_ID) VALUES('Fejl i "Lokalisering af varerne" (5/23), bevillingskode eller journalnummer er ikke angivet korrekt, bevillingskode skal være "402", "406", "408" eller "409".', TO_TIMESTAMP('2020-01-01 00:00:00', 'YYYY-MM-DD HH24:MI:SS'), null, (SELECT id FROM CODELIST_ITEM CI WHERE ITEM_CODE = '' AND CODELIST_ID = (SELECT id FROM codelist WHERE CODELIST_KEY = '10040')), 3);*/</v>
      </c>
      <c r="L214" t="str">
        <v>/*INSERT INTO PUBLIC.CODELIST_ITEM_LABEL (DESCRIPTION, VALID_FROM, VALID_TO, ITEM_ID, LANGUAGE_ID) VALUES('Error: Data element (5/23) "Authorisation number" must be "DK_n9 (journalnr)_Bev_kod" (must be "402" or "406" or "408" or "409")', TO_TIMESTAMP('2020-01-01 00:00:00', 'YYYY-MM-DD HH24:MI:SS'), null, (SELECT id FROM CODELIST_ITEM CI WHERE ITEM_CODE = '' AND CODELIST_ID = (SELECT id FROM codelist WHERE CODELIST_KEY = '10040')), 1);*/</v>
      </c>
      <c r="N214" s="10" t="str">
        <v>INSERT INTO public.codelist_items (itemcode, valid_from, valid_to, codelist_id, extensions_id) VALUES('DK1075', to_timestamp('2020-01-01 00:00:00', 'YYYY-MM-DD HH24:MI:SS'), null, (SELECT id FROM codelists WHERE CODELISTKEY = '10249'), null) ON CONFLICT (codelist_id, itemcode) DO UPDATE SET valid_from=EXCLUDED.valid_from, valid_to=EXCLUDED.valid_to;</v>
      </c>
      <c r="O214" s="10" t="str">
        <v>INSERT INTO PUBLIC.labels_codelist_items (DESCRIPTION, langcode, VALID_FROM, VALID_TO, ITEM_ID) VALUES('Fejl i "Lokalisering af varerne" (5/23), bevillingskode eller journalnummer er ikke angivet korrekt, bevillingskode skal være "402", "406", "408" eller "409".', 'DA',TO_TIMESTAMP('2020-01-01 00:00:00', 'YYYY-MM-DD HH24:MI:SS'), null, (SELECT id FROM codelist_items CI WHERE ITEMCODE = 'DK1075' AND CODELIST_ID = (SELECT id FROM codelists WHERE CODELISTKEY = '10249'))) ON CONFLICT (item_id, langcode, valid_to) DO UPDATE SET valid_from=EXCLUDED.valid_from, description=EXCLUDED.description;</v>
      </c>
      <c r="P214" s="10" t="str">
        <v>INSERT INTO PUBLIC.labels_codelist_items (DESCRIPTION, langcode, VALID_FROM, VALID_TO, ITEM_ID) VALUES('Error: Data element (5/23) "Authorisation number" must be "DK_n9 (journalnr)_Bev_kod" (must be "402" or "406" or "408" or "409")', 'EN',TO_TIMESTAMP('2020-01-01 00:00:00', 'YYYY-MM-DD HH24:MI:SS'), null, (SELECT id FROM codelist_items CI WHERE ITEMCODE = 'DK1075' AND CODELIST_ID = (SELECT id FROM codelists WHERE CODELISTKEY = '10249'))) ON CONFLICT (item_id, langcode, valid_to) DO UPDATE SET valid_from=EXCLUDED.valid_from, description=EXCLUDED.description;</v>
      </c>
      <c r="Q21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4" s="10" t="str">
        <v>/*INSERT INTO PUBLIC.labels_codelist_items (DESCRIPTION, langcode, VALID_FROM, VALID_TO, ITEM_ID) VALUES('Fejl i "Lokalisering af varerne" (5/23), bevillingskode eller journalnummer er ikke angivet korrekt, bevillingskode skal være "402", "406", "408" eller "409".',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4" s="10" t="str">
        <v>/*INSERT INTO PUBLIC.labels_codelist_items (DESCRIPTION, langcode, VALID_FROM, VALID_TO, ITEM_ID) VALUES('Error: Data element (5/23) "Authorisation number" must be "DK_n9 (journalnr)_Bev_kod" (must be "402" or "406" or "408" or "409")',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5" spans="1:19" ht="409.5" x14ac:dyDescent="0.25">
      <c r="A215" t="str">
        <v>INSERT INTO public.codelist_item (item_code, uieditable, valid_from, valid_to, codelist_id) VALUES('DK3087', false, to_timestamp('2020-01-01 00:00:00', 'YYYY-MM-DD HH24:MI:SS'), null, (SELECT id FROM codelist WHERE CODELIST_KEY = '10080')) ON CONFLICT (codelist_id, item_code) DO UPDATE SET valid_from=EXCLUDED.valid_from, valid_to=EXCLUDED.valid_to;</v>
      </c>
      <c r="C215" t="str">
        <v>INSERT INTO PUBLIC.CODELIST_ITEM_LABEL (DESCRIPTION, VALID_FROM, VALID_TO, ITEM_ID, LANGUAGE_ID) VALUES('Error: customs office of Exit (17 01 001 000) is not a Danish custom office', TO_TIMESTAMP('2020-01-01 00:00:00', 'YYYY-MM-DD HH24:MI:SS'), null, (SELECT id FROM CODELIST_ITEM CI WHERE ITEM_CODE = 'DK3087' AND CODELIST_ID = (SELECT id FROM codelist WHERE CODELIST_KEY = '10080')), 1);</v>
      </c>
      <c r="D215" t="str">
        <v>INSERT INTO public.codelist_item (item_code, uieditable, valid_from, valid_to, codelist_id) VALUES('DK3087', false, to_timestamp('2020-01-01 00:00:00', 'YYYY-MM-DD HH24:MI:SS'), null, (SELECT id FROM codelist WHERE CODELIST_KEY = '10040')) ON CONFLICT (codelist_id, item_code) DO UPDATE SET valid_from=EXCLUDED.valid_from, valid_to=EXCLUDED.valid_to;</v>
      </c>
      <c r="E215" t="str">
        <v>INSERT INTO PUBLIC.CODELIST_ITEM_LABEL (DESCRIPTION, VALID_FROM, VALID_TO, ITEM_ID, LANGUAGE_ID) VALUES('Fejl "Toldstedskoden" (17 01 001 000) skal være et dansk Toldsted', TO_TIMESTAMP('2020-01-01 00:00:00', 'YYYY-MM-DD HH24:MI:SS'), null, (SELECT id FROM CODELIST_ITEM CI WHERE ITEM_CODE = 'DK3087' AND CODELIST_ID = (SELECT id FROM codelist WHERE CODELIST_KEY = '10040')), 3);</v>
      </c>
      <c r="F215" t="str">
        <v>INSERT INTO PUBLIC.CODELIST_ITEM_LABEL (DESCRIPTION, VALID_FROM, VALID_TO, ITEM_ID, LANGUAGE_ID) VALUES('Error: customs office of Exit (17 01 001 000) is not a Danish custom office', TO_TIMESTAMP('2020-01-01 00:00:00', 'YYYY-MM-DD HH24:MI:SS'), null, (SELECT id FROM CODELIST_ITEM CI WHERE ITEM_CODE = 'DK3087' AND CODELIST_ID = (SELECT id FROM codelist WHERE CODELIST_KEY = '10040')), 1);</v>
      </c>
      <c r="G21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15" t="str">
        <v>/*INSERT INTO PUBLIC.CODELIST_ITEM_LABEL (DESCRIPTION, VALID_FROM, VALID_TO, ITEM_ID, LANGUAGE_ID) VALUES('Fejl "Toldstedskoden" (17 01 001 000) skal være et dansk Toldsted', TO_TIMESTAMP('2020-01-01 00:00:00', 'YYYY-MM-DD HH24:MI:SS'), null, (SELECT id FROM CODELIST_ITEM CI WHERE ITEM_CODE = '' AND CODELIST_ID = (SELECT id FROM codelist WHERE CODELIST_KEY = '')), 3);*/</v>
      </c>
      <c r="I215" t="str">
        <v>/*INSERT INTO PUBLIC.CODELIST_ITEM_LABEL (DESCRIPTION, VALID_FROM, VALID_TO, ITEM_ID, LANGUAGE_ID) VALUES('Error: customs office of Exit (17 01 001 000) is not a Danish custom office', TO_TIMESTAMP('2020-01-01 00:00:00', 'YYYY-MM-DD HH24:MI:SS'), null, (SELECT id FROM CODELIST_ITEM CI WHERE ITEM_CODE = '' AND CODELIST_ID = (SELECT id FROM codelist WHERE CODELIST_KEY = '')), 1);*/</v>
      </c>
      <c r="J21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5" t="str">
        <v>/*INSERT INTO PUBLIC.CODELIST_ITEM_LABEL (DESCRIPTION, VALID_FROM, VALID_TO, ITEM_ID, LANGUAGE_ID) VALUES('Fejl "Toldstedskoden" (17 01 001 000) skal være et dansk Toldsted', TO_TIMESTAMP('2020-01-01 00:00:00', 'YYYY-MM-DD HH24:MI:SS'), null, (SELECT id FROM CODELIST_ITEM CI WHERE ITEM_CODE = '' AND CODELIST_ID = (SELECT id FROM codelist WHERE CODELIST_KEY = '10040')), 3);*/</v>
      </c>
      <c r="L215" t="str">
        <v>/*INSERT INTO PUBLIC.CODELIST_ITEM_LABEL (DESCRIPTION, VALID_FROM, VALID_TO, ITEM_ID, LANGUAGE_ID) VALUES('Error: customs office of Exit (17 01 001 000) is not a Danish custom office', TO_TIMESTAMP('2020-01-01 00:00:00', 'YYYY-MM-DD HH24:MI:SS'), null, (SELECT id FROM CODELIST_ITEM CI WHERE ITEM_CODE = '' AND CODELIST_ID = (SELECT id FROM codelist WHERE CODELIST_KEY = '10040')), 1);*/</v>
      </c>
      <c r="N215" s="10" t="str">
        <v>INSERT INTO public.codelist_items (itemcode, valid_from, valid_to, codelist_id, extensions_id) VALUES('DK3087', to_timestamp('2020-01-01 00:00:00', 'YYYY-MM-DD HH24:MI:SS'), null, (SELECT id FROM codelists WHERE CODELISTKEY = '10249'), null) ON CONFLICT (codelist_id, itemcode) DO UPDATE SET valid_from=EXCLUDED.valid_from, valid_to=EXCLUDED.valid_to;</v>
      </c>
      <c r="O215" s="10" t="str">
        <v>INSERT INTO PUBLIC.labels_codelist_items (DESCRIPTION, langcode, VALID_FROM, VALID_TO, ITEM_ID) VALUES('Fejl "Toldstedskoden" (17 01 001 000) skal være et dansk Toldsted', 'DA',TO_TIMESTAMP('2020-01-01 00:00:00', 'YYYY-MM-DD HH24:MI:SS'), null, (SELECT id FROM codelist_items CI WHERE ITEMCODE = 'DK3087' AND CODELIST_ID = (SELECT id FROM codelists WHERE CODELISTKEY = '10249'))) ON CONFLICT (item_id, langcode, valid_to) DO UPDATE SET valid_from=EXCLUDED.valid_from, description=EXCLUDED.description;</v>
      </c>
      <c r="P215" s="10" t="str">
        <v>INSERT INTO PUBLIC.labels_codelist_items (DESCRIPTION, langcode, VALID_FROM, VALID_TO, ITEM_ID) VALUES('Error: customs office of Exit (17 01 001 000) is not a Danish custom office', 'EN',TO_TIMESTAMP('2020-01-01 00:00:00', 'YYYY-MM-DD HH24:MI:SS'), null, (SELECT id FROM codelist_items CI WHERE ITEMCODE = 'DK3087' AND CODELIST_ID = (SELECT id FROM codelists WHERE CODELISTKEY = '10249'))) ON CONFLICT (item_id, langcode, valid_to) DO UPDATE SET valid_from=EXCLUDED.valid_from, description=EXCLUDED.description;</v>
      </c>
      <c r="Q21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5" s="10" t="str">
        <v>/*INSERT INTO PUBLIC.labels_codelist_items (DESCRIPTION, langcode, VALID_FROM, VALID_TO, ITEM_ID) VALUES('Fejl "Toldstedskoden" (17 01 001 000) skal være et dansk Toldsted',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5" s="10" t="str">
        <v>/*INSERT INTO PUBLIC.labels_codelist_items (DESCRIPTION, langcode, VALID_FROM, VALID_TO, ITEM_ID) VALUES('Error: customs office of Exit (17 01 001 000) is not a Danish custom office',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6" spans="1:19" ht="409.5" x14ac:dyDescent="0.25">
      <c r="A216" t="str">
        <v>INSERT INTO public.codelist_item (item_code, uieditable, valid_from, valid_to, codelist_id) VALUES('DK3083', false, to_timestamp('2020-01-01 00:00:00', 'YYYY-MM-DD HH24:MI:SS'), null, (SELECT id FROM codelist WHERE CODELIST_KEY = '10080')) ON CONFLICT (codelist_id, item_code) DO UPDATE SET valid_from=EXCLUDED.valid_from, valid_to=EXCLUDED.valid_to;</v>
      </c>
      <c r="C216" t="str">
        <v>INSERT INTO PUBLIC.CODELIST_ITEM_LABEL (DESCRIPTION, VALID_FROM, VALID_TO, ITEM_ID, LANGUAGE_ID) VALUES('Error: Customs office of exit - Reference number (17 01 001 000) must be filled and cannot be empty ', TO_TIMESTAMP('2020-01-01 00:00:00', 'YYYY-MM-DD HH24:MI:SS'), null, (SELECT id FROM CODELIST_ITEM CI WHERE ITEM_CODE = 'DK3083' AND CODELIST_ID = (SELECT id FROM codelist WHERE CODELIST_KEY = '10080')), 1);</v>
      </c>
      <c r="D216" t="str">
        <v>INSERT INTO public.codelist_item (item_code, uieditable, valid_from, valid_to, codelist_id) VALUES('DK3083', false, to_timestamp('2020-01-01 00:00:00', 'YYYY-MM-DD HH24:MI:SS'), null, (SELECT id FROM codelist WHERE CODELIST_KEY = '10040')) ON CONFLICT (codelist_id, item_code) DO UPDATE SET valid_from=EXCLUDED.valid_from, valid_to=EXCLUDED.valid_to;</v>
      </c>
      <c r="E216" t="str">
        <v>INSERT INTO PUBLIC.CODELIST_ITEM_LABEL (DESCRIPTION, VALID_FROM, VALID_TO, ITEM_ID, LANGUAGE_ID) VALUES('Fejl ''Udgangstoldsted'' (13 12 017 000) skal være udfyldt og må ikke være tom', TO_TIMESTAMP('2020-01-01 00:00:00', 'YYYY-MM-DD HH24:MI:SS'), null, (SELECT id FROM CODELIST_ITEM CI WHERE ITEM_CODE = 'DK3083' AND CODELIST_ID = (SELECT id FROM codelist WHERE CODELIST_KEY = '10040')), 3);</v>
      </c>
      <c r="F216" t="str">
        <v>INSERT INTO PUBLIC.CODELIST_ITEM_LABEL (DESCRIPTION, VALID_FROM, VALID_TO, ITEM_ID, LANGUAGE_ID) VALUES('Error: Customs office of exit - Reference number (17 01 001 000) must be filled and cannot be empty ', TO_TIMESTAMP('2020-01-01 00:00:00', 'YYYY-MM-DD HH24:MI:SS'), null, (SELECT id FROM CODELIST_ITEM CI WHERE ITEM_CODE = 'DK3083' AND CODELIST_ID = (SELECT id FROM codelist WHERE CODELIST_KEY = '10040')), 1);</v>
      </c>
      <c r="G21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16" t="str">
        <v>/*INSERT INTO PUBLIC.CODELIST_ITEM_LABEL (DESCRIPTION, VALID_FROM, VALID_TO, ITEM_ID, LANGUAGE_ID) VALUES('Fejl ''Udgangstoldsted'' (13 12 017 000) skal være udfyldt og må ikke være tom', TO_TIMESTAMP('2020-01-01 00:00:00', 'YYYY-MM-DD HH24:MI:SS'), null, (SELECT id FROM CODELIST_ITEM CI WHERE ITEM_CODE = '' AND CODELIST_ID = (SELECT id FROM codelist WHERE CODELIST_KEY = '')), 3);*/</v>
      </c>
      <c r="I216" t="str">
        <v>/*INSERT INTO PUBLIC.CODELIST_ITEM_LABEL (DESCRIPTION, VALID_FROM, VALID_TO, ITEM_ID, LANGUAGE_ID) VALUES('Error: Customs office of exit - Reference number (17 01 001 000) must be filled and cannot be empty ', TO_TIMESTAMP('2020-01-01 00:00:00', 'YYYY-MM-DD HH24:MI:SS'), null, (SELECT id FROM CODELIST_ITEM CI WHERE ITEM_CODE = '' AND CODELIST_ID = (SELECT id FROM codelist WHERE CODELIST_KEY = '')), 1);*/</v>
      </c>
      <c r="J21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6" t="str">
        <v>/*INSERT INTO PUBLIC.CODELIST_ITEM_LABEL (DESCRIPTION, VALID_FROM, VALID_TO, ITEM_ID, LANGUAGE_ID) VALUES('Fejl ''Udgangstoldsted'' (13 12 017 000) skal være udfyldt og må ikke være tom', TO_TIMESTAMP('2020-01-01 00:00:00', 'YYYY-MM-DD HH24:MI:SS'), null, (SELECT id FROM CODELIST_ITEM CI WHERE ITEM_CODE = '' AND CODELIST_ID = (SELECT id FROM codelist WHERE CODELIST_KEY = '10040')), 3);*/</v>
      </c>
      <c r="L216" t="str">
        <v>/*INSERT INTO PUBLIC.CODELIST_ITEM_LABEL (DESCRIPTION, VALID_FROM, VALID_TO, ITEM_ID, LANGUAGE_ID) VALUES('Error: Customs office of exit - Reference number (17 01 001 000) must be filled and cannot be empty ', TO_TIMESTAMP('2020-01-01 00:00:00', 'YYYY-MM-DD HH24:MI:SS'), null, (SELECT id FROM CODELIST_ITEM CI WHERE ITEM_CODE = '' AND CODELIST_ID = (SELECT id FROM codelist WHERE CODELIST_KEY = '10040')), 1);*/</v>
      </c>
      <c r="N216" s="10" t="str">
        <v>INSERT INTO public.codelist_items (itemcode, valid_from, valid_to, codelist_id, extensions_id) VALUES('DK3083', to_timestamp('2020-01-01 00:00:00', 'YYYY-MM-DD HH24:MI:SS'), null, (SELECT id FROM codelists WHERE CODELISTKEY = '10249'), null) ON CONFLICT (codelist_id, itemcode) DO UPDATE SET valid_from=EXCLUDED.valid_from, valid_to=EXCLUDED.valid_to;</v>
      </c>
      <c r="O216" s="10" t="str">
        <v>INSERT INTO PUBLIC.labels_codelist_items (DESCRIPTION, langcode, VALID_FROM, VALID_TO, ITEM_ID) VALUES('Fejl ''Udgangstoldsted'' (13 12 017 000) skal være udfyldt og må ikke være tom', 'DA',TO_TIMESTAMP('2020-01-01 00:00:00', 'YYYY-MM-DD HH24:MI:SS'), null, (SELECT id FROM codelist_items CI WHERE ITEMCODE = 'DK3083' AND CODELIST_ID = (SELECT id FROM codelists WHERE CODELISTKEY = '10249'))) ON CONFLICT (item_id, langcode, valid_to) DO UPDATE SET valid_from=EXCLUDED.valid_from, description=EXCLUDED.description;</v>
      </c>
      <c r="P216" s="10" t="str">
        <v>INSERT INTO PUBLIC.labels_codelist_items (DESCRIPTION, langcode, VALID_FROM, VALID_TO, ITEM_ID) VALUES('Error: Customs office of exit - Reference number (17 01 001 000) must be filled and cannot be empty ', 'EN',TO_TIMESTAMP('2020-01-01 00:00:00', 'YYYY-MM-DD HH24:MI:SS'), null, (SELECT id FROM codelist_items CI WHERE ITEMCODE = 'DK3083' AND CODELIST_ID = (SELECT id FROM codelists WHERE CODELISTKEY = '10249'))) ON CONFLICT (item_id, langcode, valid_to) DO UPDATE SET valid_from=EXCLUDED.valid_from, description=EXCLUDED.description;</v>
      </c>
      <c r="Q21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6" s="10" t="str">
        <v>/*INSERT INTO PUBLIC.labels_codelist_items (DESCRIPTION, langcode, VALID_FROM, VALID_TO, ITEM_ID) VALUES('Fejl ''Udgangstoldsted'' (13 12 017 000) skal være udfyldt og må ikke være tom',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6" s="10" t="str">
        <v>/*INSERT INTO PUBLIC.labels_codelist_items (DESCRIPTION, langcode, VALID_FROM, VALID_TO, ITEM_ID) VALUES('Error: Customs office of exit - Reference number (17 01 001 000) must be filled and cannot be empty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7" spans="1:19" ht="409.5" x14ac:dyDescent="0.25">
      <c r="A217" t="str">
        <v>INSERT INTO public.codelist_item (item_code, uieditable, valid_from, valid_to, codelist_id) VALUES('DK1101', false, to_timestamp('2020-01-01 00:00:00', 'YYYY-MM-DD HH24:MI:SS'), null, (SELECT id FROM codelist WHERE CODELIST_KEY = '10080')) ON CONFLICT (codelist_id, item_code) DO UPDATE SET valid_from=EXCLUDED.valid_from, valid_to=EXCLUDED.valid_to;</v>
      </c>
      <c r="C217" t="str">
        <v>INSERT INTO PUBLIC.CODELIST_ITEM_LABEL (DESCRIPTION, VALID_FROM, VALID_TO, ITEM_ID, LANGUAGE_ID) VALUES('Error: country of dispatch/export (16 06) and country of origin (16 08) must be DK or EU for the combination of procedure code.', TO_TIMESTAMP('2020-01-01 00:00:00', 'YYYY-MM-DD HH24:MI:SS'), null, (SELECT id FROM CODELIST_ITEM CI WHERE ITEM_CODE = 'DK1101' AND CODELIST_ID = (SELECT id FROM codelist WHERE CODELIST_KEY = '10080')), 1);</v>
      </c>
      <c r="D217" t="str">
        <v>INSERT INTO public.codelist_item (item_code, uieditable, valid_from, valid_to, codelist_id) VALUES('DK1101', false, to_timestamp('2020-01-01 00:00:00', 'YYYY-MM-DD HH24:MI:SS'), null, (SELECT id FROM codelist WHERE CODELIST_KEY = '10040')) ON CONFLICT (codelist_id, item_code) DO UPDATE SET valid_from=EXCLUDED.valid_from, valid_to=EXCLUDED.valid_to;</v>
      </c>
      <c r="E217" t="str">
        <v>INSERT INTO PUBLIC.CODELIST_ITEM_LABEL (DESCRIPTION, VALID_FROM, VALID_TO, ITEM_ID, LANGUAGE_ID) VALUES('Fejl: afsendelsesland og oprindelsesland skal være DK eller EU-land for den valgte procedurekode.', TO_TIMESTAMP('2020-01-01 00:00:00', 'YYYY-MM-DD HH24:MI:SS'), null, (SELECT id FROM CODELIST_ITEM CI WHERE ITEM_CODE = 'DK1101' AND CODELIST_ID = (SELECT id FROM codelist WHERE CODELIST_KEY = '10040')), 3);</v>
      </c>
      <c r="F217" t="str">
        <v>INSERT INTO PUBLIC.CODELIST_ITEM_LABEL (DESCRIPTION, VALID_FROM, VALID_TO, ITEM_ID, LANGUAGE_ID) VALUES('Error: country of dispatch/export (16 06) and country of origin (16 08) must be DK or EU for the combination of procedure code.', TO_TIMESTAMP('2020-01-01 00:00:00', 'YYYY-MM-DD HH24:MI:SS'), null, (SELECT id FROM CODELIST_ITEM CI WHERE ITEM_CODE = 'DK1101' AND CODELIST_ID = (SELECT id FROM codelist WHERE CODELIST_KEY = '10040')), 1);</v>
      </c>
      <c r="G217" t="str">
        <v>/*INSERT INTO public.codelist_item (item_code, uieditable, valid_from, valid_to, codelist_id) VALUES('', false, to_timestamp('2020-01-01 00:00:00', 'YYYY-MM-DD HH24:MI:SS'), null, (SELECT id FROM codelist WHERE CODELIST_KEY = 'DKW1101')) ON CONFLICT (codelist_id, item_code) DO UPDATE SET valid_from=EXCLUDED.valid_from, valid_to=EXCLUDED.valid_to;*/</v>
      </c>
      <c r="H217" t="str">
        <v>/*INSERT INTO PUBLIC.CODELIST_ITEM_LABEL (DESCRIPTION, VALID_FROM, VALID_TO, ITEM_ID, LANGUAGE_ID) VALUES('Fejl: afsendelsesland og oprindelsesland skal være DK eller EU-land for den valgte procedurekode.', TO_TIMESTAMP('2020-01-01 00:00:00', 'YYYY-MM-DD HH24:MI:SS'), null, (SELECT id FROM CODELIST_ITEM CI WHERE ITEM_CODE = '' AND CODELIST_ID = (SELECT id FROM codelist WHERE CODELIST_KEY = 'DKW1101')), 3);*/</v>
      </c>
      <c r="I217" t="str">
        <v>/*INSERT INTO PUBLIC.CODELIST_ITEM_LABEL (DESCRIPTION, VALID_FROM, VALID_TO, ITEM_ID, LANGUAGE_ID) VALUES('Error: country of dispatch/export (16 06) and country of origin (16 08) must be DK or EU for the combination of procedure code.', TO_TIMESTAMP('2020-01-01 00:00:00', 'YYYY-MM-DD HH24:MI:SS'), null, (SELECT id FROM CODELIST_ITEM CI WHERE ITEM_CODE = '' AND CODELIST_ID = (SELECT id FROM codelist WHERE CODELIST_KEY = 'DKW1101')), 1);*/</v>
      </c>
      <c r="J21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7" t="str">
        <v>/*INSERT INTO PUBLIC.CODELIST_ITEM_LABEL (DESCRIPTION, VALID_FROM, VALID_TO, ITEM_ID, LANGUAGE_ID) VALUES('Fejl: afsendelsesland og oprindelsesland skal være DK eller EU-land for den valgte procedurekode.', TO_TIMESTAMP('2020-01-01 00:00:00', 'YYYY-MM-DD HH24:MI:SS'), null, (SELECT id FROM CODELIST_ITEM CI WHERE ITEM_CODE = '' AND CODELIST_ID = (SELECT id FROM codelist WHERE CODELIST_KEY = '10040')), 3);*/</v>
      </c>
      <c r="L217" t="str">
        <v>/*INSERT INTO PUBLIC.CODELIST_ITEM_LABEL (DESCRIPTION, VALID_FROM, VALID_TO, ITEM_ID, LANGUAGE_ID) VALUES('Error: country of dispatch/export (16 06) and country of origin (16 08) must be DK or EU for the combination of procedure code.', TO_TIMESTAMP('2020-01-01 00:00:00', 'YYYY-MM-DD HH24:MI:SS'), null, (SELECT id FROM CODELIST_ITEM CI WHERE ITEM_CODE = '' AND CODELIST_ID = (SELECT id FROM codelist WHERE CODELIST_KEY = '10040')), 1);*/</v>
      </c>
      <c r="N217" s="10" t="str">
        <v>INSERT INTO public.codelist_items (itemcode, valid_from, valid_to, codelist_id, extensions_id) VALUES('DK1101', to_timestamp('2020-01-01 00:00:00', 'YYYY-MM-DD HH24:MI:SS'), null, (SELECT id FROM codelists WHERE CODELISTKEY = '10249'), null) ON CONFLICT (codelist_id, itemcode) DO UPDATE SET valid_from=EXCLUDED.valid_from, valid_to=EXCLUDED.valid_to;</v>
      </c>
      <c r="O217" s="10" t="str">
        <v>INSERT INTO PUBLIC.labels_codelist_items (DESCRIPTION, langcode, VALID_FROM, VALID_TO, ITEM_ID) VALUES('Fejl: afsendelsesland og oprindelsesland skal være DK eller EU-land for den valgte procedurekode.', 'DA',TO_TIMESTAMP('2020-01-01 00:00:00', 'YYYY-MM-DD HH24:MI:SS'), null, (SELECT id FROM codelist_items CI WHERE ITEMCODE = 'DK1101' AND CODELIST_ID = (SELECT id FROM codelists WHERE CODELISTKEY = '10249'))) ON CONFLICT (item_id, langcode, valid_to) DO UPDATE SET valid_from=EXCLUDED.valid_from, description=EXCLUDED.description;</v>
      </c>
      <c r="P217" s="10" t="str">
        <v>INSERT INTO PUBLIC.labels_codelist_items (DESCRIPTION, langcode, VALID_FROM, VALID_TO, ITEM_ID) VALUES('Error: country of dispatch/export (16 06) and country of origin (16 08) must be DK or EU for the combination of procedure code.', 'EN',TO_TIMESTAMP('2020-01-01 00:00:00', 'YYYY-MM-DD HH24:MI:SS'), null, (SELECT id FROM codelist_items CI WHERE ITEMCODE = 'DK1101' AND CODELIST_ID = (SELECT id FROM codelists WHERE CODELISTKEY = '10249'))) ON CONFLICT (item_id, langcode, valid_to) DO UPDATE SET valid_from=EXCLUDED.valid_from, description=EXCLUDED.description;</v>
      </c>
      <c r="Q21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7" s="10" t="str">
        <v>/*INSERT INTO PUBLIC.labels_codelist_items (DESCRIPTION, langcode, VALID_FROM, VALID_TO, ITEM_ID) VALUES('Fejl: afsendelsesland og oprindelsesland skal være DK eller EU-land for den valgte procedurekode.',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7" s="10" t="str">
        <v>/*INSERT INTO PUBLIC.labels_codelist_items (DESCRIPTION, langcode, VALID_FROM, VALID_TO, ITEM_ID) VALUES('Error: country of dispatch/export (16 06) and country of origin (16 08) must be DK or EU for the combination of procedure code.',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8" spans="1:19" ht="409.5" x14ac:dyDescent="0.25">
      <c r="A218" t="str">
        <v>INSERT INTO public.codelist_item (item_code, uieditable, valid_from, valid_to, codelist_id) VALUES('DK3045', false, to_timestamp('2020-01-01 00:00:00', 'YYYY-MM-DD HH24:MI:SS'), null, (SELECT id FROM codelist WHERE CODELIST_KEY = '10080')) ON CONFLICT (codelist_id, item_code) DO UPDATE SET valid_from=EXCLUDED.valid_from, valid_to=EXCLUDED.valid_to;</v>
      </c>
      <c r="C218" t="str">
        <v>INSERT INTO PUBLIC.CODELIST_ITEM_LABEL (DESCRIPTION, VALID_FROM, VALID_TO, ITEM_ID, LANGUAGE_ID) VALUES('Error: Country of destination (16 03 001 000) must not be a EU country.', TO_TIMESTAMP('2020-01-01 00:00:00', 'YYYY-MM-DD HH24:MI:SS'), null, (SELECT id FROM CODELIST_ITEM CI WHERE ITEM_CODE = 'DK3045' AND CODELIST_ID = (SELECT id FROM codelist WHERE CODELIST_KEY = '10080')), 1);</v>
      </c>
      <c r="D218" t="str">
        <v>INSERT INTO public.codelist_item (item_code, uieditable, valid_from, valid_to, codelist_id) VALUES('DK3045', false, to_timestamp('2020-01-01 00:00:00', 'YYYY-MM-DD HH24:MI:SS'), null, (SELECT id FROM codelist WHERE CODELIST_KEY = '10040')) ON CONFLICT (codelist_id, item_code) DO UPDATE SET valid_from=EXCLUDED.valid_from, valid_to=EXCLUDED.valid_to;</v>
      </c>
      <c r="E218" t="str">
        <v>INSERT INTO PUBLIC.CODELIST_ITEM_LABEL (DESCRIPTION, VALID_FROM, VALID_TO, ITEM_ID, LANGUAGE_ID) VALUES('Fejl: Bestemmelsesland (16 03 001 000) må ikke være et EU-land.', TO_TIMESTAMP('2020-01-01 00:00:00', 'YYYY-MM-DD HH24:MI:SS'), null, (SELECT id FROM CODELIST_ITEM CI WHERE ITEM_CODE = 'DK3045' AND CODELIST_ID = (SELECT id FROM codelist WHERE CODELIST_KEY = '10040')), 3);</v>
      </c>
      <c r="F218" t="str">
        <v>INSERT INTO PUBLIC.CODELIST_ITEM_LABEL (DESCRIPTION, VALID_FROM, VALID_TO, ITEM_ID, LANGUAGE_ID) VALUES('Error: Country of destination (16 03 001 000) must not be a EU country.', TO_TIMESTAMP('2020-01-01 00:00:00', 'YYYY-MM-DD HH24:MI:SS'), null, (SELECT id FROM CODELIST_ITEM CI WHERE ITEM_CODE = 'DK3045' AND CODELIST_ID = (SELECT id FROM codelist WHERE CODELIST_KEY = '10040')), 1);</v>
      </c>
      <c r="G21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18" t="str">
        <v>/*INSERT INTO PUBLIC.CODELIST_ITEM_LABEL (DESCRIPTION, VALID_FROM, VALID_TO, ITEM_ID, LANGUAGE_ID) VALUES('Fejl: Bestemmelsesland (16 03 001 000) må ikke være et EU-land.', TO_TIMESTAMP('2020-01-01 00:00:00', 'YYYY-MM-DD HH24:MI:SS'), null, (SELECT id FROM CODELIST_ITEM CI WHERE ITEM_CODE = '' AND CODELIST_ID = (SELECT id FROM codelist WHERE CODELIST_KEY = '')), 3);*/</v>
      </c>
      <c r="I218" t="str">
        <v>/*INSERT INTO PUBLIC.CODELIST_ITEM_LABEL (DESCRIPTION, VALID_FROM, VALID_TO, ITEM_ID, LANGUAGE_ID) VALUES('Error: Country of destination (16 03 001 000) must not be a EU country.', TO_TIMESTAMP('2020-01-01 00:00:00', 'YYYY-MM-DD HH24:MI:SS'), null, (SELECT id FROM CODELIST_ITEM CI WHERE ITEM_CODE = '' AND CODELIST_ID = (SELECT id FROM codelist WHERE CODELIST_KEY = '')), 1);*/</v>
      </c>
      <c r="J21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8" t="str">
        <v>/*INSERT INTO PUBLIC.CODELIST_ITEM_LABEL (DESCRIPTION, VALID_FROM, VALID_TO, ITEM_ID, LANGUAGE_ID) VALUES('Fejl: Bestemmelsesland (16 03 001 000) må ikke være et EU-land.', TO_TIMESTAMP('2020-01-01 00:00:00', 'YYYY-MM-DD HH24:MI:SS'), null, (SELECT id FROM CODELIST_ITEM CI WHERE ITEM_CODE = '' AND CODELIST_ID = (SELECT id FROM codelist WHERE CODELIST_KEY = '10040')), 3);*/</v>
      </c>
      <c r="L218" t="str">
        <v>/*INSERT INTO PUBLIC.CODELIST_ITEM_LABEL (DESCRIPTION, VALID_FROM, VALID_TO, ITEM_ID, LANGUAGE_ID) VALUES('Error: Country of destination (16 03 001 000) must not be a EU country.', TO_TIMESTAMP('2020-01-01 00:00:00', 'YYYY-MM-DD HH24:MI:SS'), null, (SELECT id FROM CODELIST_ITEM CI WHERE ITEM_CODE = '' AND CODELIST_ID = (SELECT id FROM codelist WHERE CODELIST_KEY = '10040')), 1);*/</v>
      </c>
      <c r="N218" s="10" t="str">
        <v>INSERT INTO public.codelist_items (itemcode, valid_from, valid_to, codelist_id, extensions_id) VALUES('DK3045', to_timestamp('2020-01-01 00:00:00', 'YYYY-MM-DD HH24:MI:SS'), null, (SELECT id FROM codelists WHERE CODELISTKEY = '10249'), null) ON CONFLICT (codelist_id, itemcode) DO UPDATE SET valid_from=EXCLUDED.valid_from, valid_to=EXCLUDED.valid_to;</v>
      </c>
      <c r="O218" s="10" t="str">
        <v>INSERT INTO PUBLIC.labels_codelist_items (DESCRIPTION, langcode, VALID_FROM, VALID_TO, ITEM_ID) VALUES('Fejl: Bestemmelsesland (16 03 001 000) må ikke være et EU-land.', 'DA',TO_TIMESTAMP('2020-01-01 00:00:00', 'YYYY-MM-DD HH24:MI:SS'), null, (SELECT id FROM codelist_items CI WHERE ITEMCODE = 'DK3045' AND CODELIST_ID = (SELECT id FROM codelists WHERE CODELISTKEY = '10249'))) ON CONFLICT (item_id, langcode, valid_to) DO UPDATE SET valid_from=EXCLUDED.valid_from, description=EXCLUDED.description;</v>
      </c>
      <c r="P218" s="10" t="str">
        <v>INSERT INTO PUBLIC.labels_codelist_items (DESCRIPTION, langcode, VALID_FROM, VALID_TO, ITEM_ID) VALUES('Error: Country of destination (16 03 001 000) must not be a EU country.', 'EN',TO_TIMESTAMP('2020-01-01 00:00:00', 'YYYY-MM-DD HH24:MI:SS'), null, (SELECT id FROM codelist_items CI WHERE ITEMCODE = 'DK3045' AND CODELIST_ID = (SELECT id FROM codelists WHERE CODELISTKEY = '10249'))) ON CONFLICT (item_id, langcode, valid_to) DO UPDATE SET valid_from=EXCLUDED.valid_from, description=EXCLUDED.description;</v>
      </c>
      <c r="Q21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8" s="10" t="str">
        <v>/*INSERT INTO PUBLIC.labels_codelist_items (DESCRIPTION, langcode, VALID_FROM, VALID_TO, ITEM_ID) VALUES('Fejl: Bestemmelsesland (16 03 001 000) må ikke være et EU-land.',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8" s="10" t="str">
        <v>/*INSERT INTO PUBLIC.labels_codelist_items (DESCRIPTION, langcode, VALID_FROM, VALID_TO, ITEM_ID) VALUES('Error: Country of destination (16 03 001 000) must not be a EU country.',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9" spans="1:19" ht="409.5" x14ac:dyDescent="0.25">
      <c r="A219" t="str">
        <v>INSERT INTO public.codelist_item (item_code, uieditable, valid_from, valid_to, codelist_id) VALUES('DK3049', false, to_timestamp('2020-01-01 00:00:00', 'YYYY-MM-DD HH24:MI:SS'), null, (SELECT id FROM codelist WHERE CODELIST_KEY = '10080')) ON CONFLICT (codelist_id, item_code) DO UPDATE SET valid_from=EXCLUDED.valid_from, valid_to=EXCLUDED.valid_to;</v>
      </c>
      <c r="C219" t="str">
        <v>INSERT INTO PUBLIC.CODELIST_ITEM_LABEL (DESCRIPTION, VALID_FROM, VALID_TO, ITEM_ID, LANGUAGE_ID) VALUES('Error: Country of destination (16 03 001 000) must be FI, FR, GR, IT, ES, DE. ', TO_TIMESTAMP('2020-01-01 00:00:00', 'YYYY-MM-DD HH24:MI:SS'), null, (SELECT id FROM CODELIST_ITEM CI WHERE ITEM_CODE = 'DK3049' AND CODELIST_ID = (SELECT id FROM codelist WHERE CODELIST_KEY = '10080')), 1);</v>
      </c>
      <c r="D219" t="str">
        <v>INSERT INTO public.codelist_item (item_code, uieditable, valid_from, valid_to, codelist_id) VALUES('DK3049', false, to_timestamp('2020-01-01 00:00:00', 'YYYY-MM-DD HH24:MI:SS'), null, (SELECT id FROM codelist WHERE CODELIST_KEY = '10040')) ON CONFLICT (codelist_id, item_code) DO UPDATE SET valid_from=EXCLUDED.valid_from, valid_to=EXCLUDED.valid_to;</v>
      </c>
      <c r="E219" t="str">
        <v>INSERT INTO PUBLIC.CODELIST_ITEM_LABEL (DESCRIPTION, VALID_FROM, VALID_TO, ITEM_ID, LANGUAGE_ID) VALUES('Fejl: Bestemmelsesland (16 03 001 000) skal være FI, FR, GR, IT, ES, DE.', TO_TIMESTAMP('2020-01-01 00:00:00', 'YYYY-MM-DD HH24:MI:SS'), null, (SELECT id FROM CODELIST_ITEM CI WHERE ITEM_CODE = 'DK3049' AND CODELIST_ID = (SELECT id FROM codelist WHERE CODELIST_KEY = '10040')), 3);</v>
      </c>
      <c r="F219" t="str">
        <v>INSERT INTO PUBLIC.CODELIST_ITEM_LABEL (DESCRIPTION, VALID_FROM, VALID_TO, ITEM_ID, LANGUAGE_ID) VALUES('Error: Country of destination (16 03 001 000) must be FI, FR, GR, IT, ES, DE. ', TO_TIMESTAMP('2020-01-01 00:00:00', 'YYYY-MM-DD HH24:MI:SS'), null, (SELECT id FROM CODELIST_ITEM CI WHERE ITEM_CODE = 'DK3049' AND CODELIST_ID = (SELECT id FROM codelist WHERE CODELIST_KEY = '10040')), 1);</v>
      </c>
      <c r="G21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19" t="str">
        <v>/*INSERT INTO PUBLIC.CODELIST_ITEM_LABEL (DESCRIPTION, VALID_FROM, VALID_TO, ITEM_ID, LANGUAGE_ID) VALUES('Fejl: Bestemmelsesland (16 03 001 000) skal være FI, FR, GR, IT, ES, DE.', TO_TIMESTAMP('2020-01-01 00:00:00', 'YYYY-MM-DD HH24:MI:SS'), null, (SELECT id FROM CODELIST_ITEM CI WHERE ITEM_CODE = '' AND CODELIST_ID = (SELECT id FROM codelist WHERE CODELIST_KEY = '')), 3);*/</v>
      </c>
      <c r="I219" t="str">
        <v>/*INSERT INTO PUBLIC.CODELIST_ITEM_LABEL (DESCRIPTION, VALID_FROM, VALID_TO, ITEM_ID, LANGUAGE_ID) VALUES('Error: Country of destination (16 03 001 000) must be FI, FR, GR, IT, ES, DE. ', TO_TIMESTAMP('2020-01-01 00:00:00', 'YYYY-MM-DD HH24:MI:SS'), null, (SELECT id FROM CODELIST_ITEM CI WHERE ITEM_CODE = '' AND CODELIST_ID = (SELECT id FROM codelist WHERE CODELIST_KEY = '')), 1);*/</v>
      </c>
      <c r="J21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9" t="str">
        <v>/*INSERT INTO PUBLIC.CODELIST_ITEM_LABEL (DESCRIPTION, VALID_FROM, VALID_TO, ITEM_ID, LANGUAGE_ID) VALUES('Fejl: Bestemmelsesland (16 03 001 000) skal være FI, FR, GR, IT, ES, DE.', TO_TIMESTAMP('2020-01-01 00:00:00', 'YYYY-MM-DD HH24:MI:SS'), null, (SELECT id FROM CODELIST_ITEM CI WHERE ITEM_CODE = '' AND CODELIST_ID = (SELECT id FROM codelist WHERE CODELIST_KEY = '10040')), 3);*/</v>
      </c>
      <c r="L219" t="str">
        <v>/*INSERT INTO PUBLIC.CODELIST_ITEM_LABEL (DESCRIPTION, VALID_FROM, VALID_TO, ITEM_ID, LANGUAGE_ID) VALUES('Error: Country of destination (16 03 001 000) must be FI, FR, GR, IT, ES, DE. ', TO_TIMESTAMP('2020-01-01 00:00:00', 'YYYY-MM-DD HH24:MI:SS'), null, (SELECT id FROM CODELIST_ITEM CI WHERE ITEM_CODE = '' AND CODELIST_ID = (SELECT id FROM codelist WHERE CODELIST_KEY = '10040')), 1);*/</v>
      </c>
      <c r="N219" s="10" t="str">
        <v>INSERT INTO public.codelist_items (itemcode, valid_from, valid_to, codelist_id, extensions_id) VALUES('DK3049', to_timestamp('2020-01-01 00:00:00', 'YYYY-MM-DD HH24:MI:SS'), null, (SELECT id FROM codelists WHERE CODELISTKEY = '10249'), null) ON CONFLICT (codelist_id, itemcode) DO UPDATE SET valid_from=EXCLUDED.valid_from, valid_to=EXCLUDED.valid_to;</v>
      </c>
      <c r="O219" s="10" t="str">
        <v>INSERT INTO PUBLIC.labels_codelist_items (DESCRIPTION, langcode, VALID_FROM, VALID_TO, ITEM_ID) VALUES('Fejl: Bestemmelsesland (16 03 001 000) skal være FI, FR, GR, IT, ES, DE.', 'DA',TO_TIMESTAMP('2020-01-01 00:00:00', 'YYYY-MM-DD HH24:MI:SS'), null, (SELECT id FROM codelist_items CI WHERE ITEMCODE = 'DK3049' AND CODELIST_ID = (SELECT id FROM codelists WHERE CODELISTKEY = '10249'))) ON CONFLICT (item_id, langcode, valid_to) DO UPDATE SET valid_from=EXCLUDED.valid_from, description=EXCLUDED.description;</v>
      </c>
      <c r="P219" s="10" t="str">
        <v>INSERT INTO PUBLIC.labels_codelist_items (DESCRIPTION, langcode, VALID_FROM, VALID_TO, ITEM_ID) VALUES('Error: Country of destination (16 03 001 000) must be FI, FR, GR, IT, ES, DE. ', 'EN',TO_TIMESTAMP('2020-01-01 00:00:00', 'YYYY-MM-DD HH24:MI:SS'), null, (SELECT id FROM codelist_items CI WHERE ITEMCODE = 'DK3049' AND CODELIST_ID = (SELECT id FROM codelists WHERE CODELISTKEY = '10249'))) ON CONFLICT (item_id, langcode, valid_to) DO UPDATE SET valid_from=EXCLUDED.valid_from, description=EXCLUDED.description;</v>
      </c>
      <c r="Q21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9" s="10" t="str">
        <v>/*INSERT INTO PUBLIC.labels_codelist_items (DESCRIPTION, langcode, VALID_FROM, VALID_TO, ITEM_ID) VALUES('Fejl: Bestemmelsesland (16 03 001 000) skal være FI, FR, GR, IT, ES, DE.',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9" s="10" t="str">
        <v>/*INSERT INTO PUBLIC.labels_codelist_items (DESCRIPTION, langcode, VALID_FROM, VALID_TO, ITEM_ID) VALUES('Error: Country of destination (16 03 001 000) must be FI, FR, GR, IT, ES, DE.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20" spans="1:19" ht="409.5" x14ac:dyDescent="0.25">
      <c r="A220" t="str">
        <v>INSERT INTO public.codelist_item (item_code, uieditable, valid_from, valid_to, codelist_id) VALUES('DK3047', false, to_timestamp('2020-01-01 00:00:00', 'YYYY-MM-DD HH24:MI:SS'), null, (SELECT id FROM codelist WHERE CODELIST_KEY = '10080')) ON CONFLICT (codelist_id, item_code) DO UPDATE SET valid_from=EXCLUDED.valid_from, valid_to=EXCLUDED.valid_to;</v>
      </c>
      <c r="C220" t="str">
        <v>INSERT INTO PUBLIC.CODELIST_ITEM_LABEL (DESCRIPTION, VALID_FROM, VALID_TO, ITEM_ID, LANGUAGE_ID) VALUES('Error: Country of destination (16 03 001 000) must be EU country, but not DK.', TO_TIMESTAMP('2020-01-01 00:00:00', 'YYYY-MM-DD HH24:MI:SS'), null, (SELECT id FROM CODELIST_ITEM CI WHERE ITEM_CODE = 'DK3047' AND CODELIST_ID = (SELECT id FROM codelist WHERE CODELIST_KEY = '10080')), 1);</v>
      </c>
      <c r="D220" t="str">
        <v>INSERT INTO public.codelist_item (item_code, uieditable, valid_from, valid_to, codelist_id) VALUES('DK3047', false, to_timestamp('2020-01-01 00:00:00', 'YYYY-MM-DD HH24:MI:SS'), null, (SELECT id FROM codelist WHERE CODELIST_KEY = '10040')) ON CONFLICT (codelist_id, item_code) DO UPDATE SET valid_from=EXCLUDED.valid_from, valid_to=EXCLUDED.valid_to;</v>
      </c>
      <c r="E220" t="str">
        <v>INSERT INTO PUBLIC.CODELIST_ITEM_LABEL (DESCRIPTION, VALID_FROM, VALID_TO, ITEM_ID, LANGUAGE_ID) VALUES('Fejl: Bestemmelsesland (16 03 001 000) skal være EU-land, men ikke Danmark (DK).', TO_TIMESTAMP('2020-01-01 00:00:00', 'YYYY-MM-DD HH24:MI:SS'), null, (SELECT id FROM CODELIST_ITEM CI WHERE ITEM_CODE = 'DK3047' AND CODELIST_ID = (SELECT id FROM codelist WHERE CODELIST_KEY = '10040')), 3);</v>
      </c>
      <c r="F220" t="str">
        <v>INSERT INTO PUBLIC.CODELIST_ITEM_LABEL (DESCRIPTION, VALID_FROM, VALID_TO, ITEM_ID, LANGUAGE_ID) VALUES('Error: Country of destination (16 03 001 000) must be EU country, but not DK.', TO_TIMESTAMP('2020-01-01 00:00:00', 'YYYY-MM-DD HH24:MI:SS'), null, (SELECT id FROM CODELIST_ITEM CI WHERE ITEM_CODE = 'DK3047' AND CODELIST_ID = (SELECT id FROM codelist WHERE CODELIST_KEY = '10040')), 1);</v>
      </c>
      <c r="G22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20" t="str">
        <v>/*INSERT INTO PUBLIC.CODELIST_ITEM_LABEL (DESCRIPTION, VALID_FROM, VALID_TO, ITEM_ID, LANGUAGE_ID) VALUES('Fejl: Bestemmelsesland (16 03 001 000) skal være EU-land, men ikke Danmark (DK).', TO_TIMESTAMP('2020-01-01 00:00:00', 'YYYY-MM-DD HH24:MI:SS'), null, (SELECT id FROM CODELIST_ITEM CI WHERE ITEM_CODE = '' AND CODELIST_ID = (SELECT id FROM codelist WHERE CODELIST_KEY = '')), 3);*/</v>
      </c>
      <c r="I220" t="str">
        <v>/*INSERT INTO PUBLIC.CODELIST_ITEM_LABEL (DESCRIPTION, VALID_FROM, VALID_TO, ITEM_ID, LANGUAGE_ID) VALUES('Error: Country of destination (16 03 001 000) must be EU country, but not DK.', TO_TIMESTAMP('2020-01-01 00:00:00', 'YYYY-MM-DD HH24:MI:SS'), null, (SELECT id FROM CODELIST_ITEM CI WHERE ITEM_CODE = '' AND CODELIST_ID = (SELECT id FROM codelist WHERE CODELIST_KEY = '')), 1);*/</v>
      </c>
      <c r="J22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20" t="str">
        <v>/*INSERT INTO PUBLIC.CODELIST_ITEM_LABEL (DESCRIPTION, VALID_FROM, VALID_TO, ITEM_ID, LANGUAGE_ID) VALUES('Fejl: Bestemmelsesland (16 03 001 000) skal være EU-land, men ikke Danmark (DK).', TO_TIMESTAMP('2020-01-01 00:00:00', 'YYYY-MM-DD HH24:MI:SS'), null, (SELECT id FROM CODELIST_ITEM CI WHERE ITEM_CODE = '' AND CODELIST_ID = (SELECT id FROM codelist WHERE CODELIST_KEY = '10040')), 3);*/</v>
      </c>
      <c r="L220" t="str">
        <v>/*INSERT INTO PUBLIC.CODELIST_ITEM_LABEL (DESCRIPTION, VALID_FROM, VALID_TO, ITEM_ID, LANGUAGE_ID) VALUES('Error: Country of destination (16 03 001 000) must be EU country, but not DK.', TO_TIMESTAMP('2020-01-01 00:00:00', 'YYYY-MM-DD HH24:MI:SS'), null, (SELECT id FROM CODELIST_ITEM CI WHERE ITEM_CODE = '' AND CODELIST_ID = (SELECT id FROM codelist WHERE CODELIST_KEY = '10040')), 1);*/</v>
      </c>
      <c r="N220" s="10" t="str">
        <v>INSERT INTO public.codelist_items (itemcode, valid_from, valid_to, codelist_id, extensions_id) VALUES('DK3047', to_timestamp('2020-01-01 00:00:00', 'YYYY-MM-DD HH24:MI:SS'), null, (SELECT id FROM codelists WHERE CODELISTKEY = '10249'), null) ON CONFLICT (codelist_id, itemcode) DO UPDATE SET valid_from=EXCLUDED.valid_from, valid_to=EXCLUDED.valid_to;</v>
      </c>
      <c r="O220" s="10" t="str">
        <v>INSERT INTO PUBLIC.labels_codelist_items (DESCRIPTION, langcode, VALID_FROM, VALID_TO, ITEM_ID) VALUES('Fejl: Bestemmelsesland (16 03 001 000) skal være EU-land, men ikke Danmark (DK).', 'DA',TO_TIMESTAMP('2020-01-01 00:00:00', 'YYYY-MM-DD HH24:MI:SS'), null, (SELECT id FROM codelist_items CI WHERE ITEMCODE = 'DK3047' AND CODELIST_ID = (SELECT id FROM codelists WHERE CODELISTKEY = '10249'))) ON CONFLICT (item_id, langcode, valid_to) DO UPDATE SET valid_from=EXCLUDED.valid_from, description=EXCLUDED.description;</v>
      </c>
      <c r="P220" s="10" t="str">
        <v>INSERT INTO PUBLIC.labels_codelist_items (DESCRIPTION, langcode, VALID_FROM, VALID_TO, ITEM_ID) VALUES('Error: Country of destination (16 03 001 000) must be EU country, but not DK.', 'EN',TO_TIMESTAMP('2020-01-01 00:00:00', 'YYYY-MM-DD HH24:MI:SS'), null, (SELECT id FROM codelist_items CI WHERE ITEMCODE = 'DK3047' AND CODELIST_ID = (SELECT id FROM codelists WHERE CODELISTKEY = '10249'))) ON CONFLICT (item_id, langcode, valid_to) DO UPDATE SET valid_from=EXCLUDED.valid_from, description=EXCLUDED.description;</v>
      </c>
      <c r="Q22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20" s="10" t="str">
        <v>/*INSERT INTO PUBLIC.labels_codelist_items (DESCRIPTION, langcode, VALID_FROM, VALID_TO, ITEM_ID) VALUES('Fejl: Bestemmelsesland (16 03 001 000) skal være EU-land, men ikke Danmark (DK).',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20" s="10" t="str">
        <v>/*INSERT INTO PUBLIC.labels_codelist_items (DESCRIPTION, langcode, VALID_FROM, VALID_TO, ITEM_ID) VALUES('Error: Country of destination (16 03 001 000) must be EU country, but not DK.',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21" spans="1:19" ht="409.5" x14ac:dyDescent="0.25">
      <c r="A221" t="str">
        <v>INSERT INTO public.codelist_item (item_code, uieditable, valid_from, valid_to, codelist_id) VALUES('DK3046', false, to_timestamp('2020-01-01 00:00:00', 'YYYY-MM-DD HH24:MI:SS'), null, (SELECT id FROM codelist WHERE CODELIST_KEY = '10080')) ON CONFLICT (codelist_id, item_code) DO UPDATE SET valid_from=EXCLUDED.valid_from, valid_to=EXCLUDED.valid_to;</v>
      </c>
      <c r="C221" t="str">
        <v>INSERT INTO PUBLIC.CODELIST_ITEM_LABEL (DESCRIPTION, VALID_FROM, VALID_TO, ITEM_ID, LANGUAGE_ID) VALUES('Error: Country of destination (16 03 001 000) must be DK.', TO_TIMESTAMP('2020-01-01 00:00:00', 'YYYY-MM-DD HH24:MI:SS'), null, (SELECT id FROM CODELIST_ITEM CI WHERE ITEM_CODE = 'DK3046' AND CODELIST_ID = (SELECT id FROM codelist WHERE CODELIST_KEY = '10080')), 1);</v>
      </c>
      <c r="D221" t="str">
        <v>INSERT INTO public.codelist_item (item_code, uieditable, valid_from, valid_to, codelist_id) VALUES('DK3046', false, to_timestamp('2020-01-01 00:00:00', 'YYYY-MM-DD HH24:MI:SS'), null, (SELECT id FROM codelist WHERE CODELIST_KEY = '10040')) ON CONFLICT (codelist_id, item_code) DO UPDATE SET valid_from=EXCLUDED.valid_from, valid_to=EXCLUDED.valid_to;</v>
      </c>
      <c r="E221" t="str">
        <v>INSERT INTO PUBLIC.CODELIST_ITEM_LABEL (DESCRIPTION, VALID_FROM, VALID_TO, ITEM_ID, LANGUAGE_ID) VALUES('Fejl: Bestemmelsesland (16 03 001 000) skal være Danmark (DK).', TO_TIMESTAMP('2020-01-01 00:00:00', 'YYYY-MM-DD HH24:MI:SS'), null, (SELECT id FROM CODELIST_ITEM CI WHERE ITEM_CODE = 'DK3046' AND CODELIST_ID = (SELECT id FROM codelist WHERE CODELIST_KEY = '10040')), 3);</v>
      </c>
      <c r="F221" t="str">
        <v>INSERT INTO PUBLIC.CODELIST_ITEM_LABEL (DESCRIPTION, VALID_FROM, VALID_TO, ITEM_ID, LANGUAGE_ID) VALUES('Error: Country of destination (16 03 001 000) must be DK.', TO_TIMESTAMP('2020-01-01 00:00:00', 'YYYY-MM-DD HH24:MI:SS'), null, (SELECT id FROM CODELIST_ITEM CI WHERE ITEM_CODE = 'DK3046' AND CODELIST_ID = (SELECT id FROM codelist WHERE CODELIST_KEY = '10040')), 1);</v>
      </c>
      <c r="G22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21" t="str">
        <v>/*INSERT INTO PUBLIC.CODELIST_ITEM_LABEL (DESCRIPTION, VALID_FROM, VALID_TO, ITEM_ID, LANGUAGE_ID) VALUES('Fejl: Bestemmelsesland (16 03 001 000) skal være Danmark (DK).', TO_TIMESTAMP('2020-01-01 00:00:00', 'YYYY-MM-DD HH24:MI:SS'), null, (SELECT id FROM CODELIST_ITEM CI WHERE ITEM_CODE = '' AND CODELIST_ID = (SELECT id FROM codelist WHERE CODELIST_KEY = '')), 3);*/</v>
      </c>
      <c r="I221" t="str">
        <v>/*INSERT INTO PUBLIC.CODELIST_ITEM_LABEL (DESCRIPTION, VALID_FROM, VALID_TO, ITEM_ID, LANGUAGE_ID) VALUES('Error: Country of destination (16 03 001 000) must be DK.', TO_TIMESTAMP('2020-01-01 00:00:00', 'YYYY-MM-DD HH24:MI:SS'), null, (SELECT id FROM CODELIST_ITEM CI WHERE ITEM_CODE = '' AND CODELIST_ID = (SELECT id FROM codelist WHERE CODELIST_KEY = '')), 1);*/</v>
      </c>
      <c r="J22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21" t="str">
        <v>/*INSERT INTO PUBLIC.CODELIST_ITEM_LABEL (DESCRIPTION, VALID_FROM, VALID_TO, ITEM_ID, LANGUAGE_ID) VALUES('Fejl: Bestemmelsesland (16 03 001 000) skal være Danmark (DK).', TO_TIMESTAMP('2020-01-01 00:00:00', 'YYYY-MM-DD HH24:MI:SS'), null, (SELECT id FROM CODELIST_ITEM CI WHERE ITEM_CODE = '' AND CODELIST_ID = (SELECT id FROM codelist WHERE CODELIST_KEY = '10040')), 3);*/</v>
      </c>
      <c r="L221" t="str">
        <v>/*INSERT INTO PUBLIC.CODELIST_ITEM_LABEL (DESCRIPTION, VALID_FROM, VALID_TO, ITEM_ID, LANGUAGE_ID) VALUES('Error: Country of destination (16 03 001 000) must be DK.', TO_TIMESTAMP('2020-01-01 00:00:00', 'YYYY-MM-DD HH24:MI:SS'), null, (SELECT id FROM CODELIST_ITEM CI WHERE ITEM_CODE = '' AND CODELIST_ID = (SELECT id FROM codelist WHERE CODELIST_KEY = '10040')), 1);*/</v>
      </c>
      <c r="N221" s="10" t="str">
        <v>INSERT INTO public.codelist_items (itemcode, valid_from, valid_to, codelist_id, extensions_id) VALUES('DK3046', to_timestamp('2020-01-01 00:00:00', 'YYYY-MM-DD HH24:MI:SS'), null, (SELECT id FROM codelists WHERE CODELISTKEY = '10249'), null) ON CONFLICT (codelist_id, itemcode) DO UPDATE SET valid_from=EXCLUDED.valid_from, valid_to=EXCLUDED.valid_to;</v>
      </c>
      <c r="O221" s="10" t="str">
        <v>INSERT INTO PUBLIC.labels_codelist_items (DESCRIPTION, langcode, VALID_FROM, VALID_TO, ITEM_ID) VALUES('Fejl: Bestemmelsesland (16 03 001 000) skal være Danmark (DK).', 'DA',TO_TIMESTAMP('2020-01-01 00:00:00', 'YYYY-MM-DD HH24:MI:SS'), null, (SELECT id FROM codelist_items CI WHERE ITEMCODE = 'DK3046' AND CODELIST_ID = (SELECT id FROM codelists WHERE CODELISTKEY = '10249'))) ON CONFLICT (item_id, langcode, valid_to) DO UPDATE SET valid_from=EXCLUDED.valid_from, description=EXCLUDED.description;</v>
      </c>
      <c r="P221" s="10" t="str">
        <v>INSERT INTO PUBLIC.labels_codelist_items (DESCRIPTION, langcode, VALID_FROM, VALID_TO, ITEM_ID) VALUES('Error: Country of destination (16 03 001 000) must be DK.', 'EN',TO_TIMESTAMP('2020-01-01 00:00:00', 'YYYY-MM-DD HH24:MI:SS'), null, (SELECT id FROM codelist_items CI WHERE ITEMCODE = 'DK3046' AND CODELIST_ID = (SELECT id FROM codelists WHERE CODELISTKEY = '10249'))) ON CONFLICT (item_id, langcode, valid_to) DO UPDATE SET valid_from=EXCLUDED.valid_from, description=EXCLUDED.description;</v>
      </c>
      <c r="Q22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21" s="10" t="str">
        <v>/*INSERT INTO PUBLIC.labels_codelist_items (DESCRIPTION, langcode, VALID_FROM, VALID_TO, ITEM_ID) VALUES('Fejl: Bestemmelsesland (16 03 001 000) skal være Danmark (DK).',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21" s="10" t="str">
        <v>/*INSERT INTO PUBLIC.labels_codelist_items (DESCRIPTION, langcode, VALID_FROM, VALID_TO, ITEM_ID) VALUES('Error: Country of destination (16 03 001 000) must be DK.',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22" spans="1:19" ht="409.5" x14ac:dyDescent="0.25">
      <c r="A222" t="str">
        <v>INSERT INTO public.codelist_item (item_code, uieditable, valid_from, valid_to, codelist_id) VALUES('DK3082', false, to_timestamp('2020-01-01 00:00:00', 'YYYY-MM-DD HH24:MI:SS'), null, (SELECT id FROM codelist WHERE CODELIST_KEY = '10080')) ON CONFLICT (codelist_id, item_code) DO UPDATE SET valid_from=EXCLUDED.valid_from, valid_to=EXCLUDED.valid_to;</v>
      </c>
      <c r="C222" t="str">
        <v>INSERT INTO PUBLIC.CODELIST_ITEM_LABEL (DESCRIPTION, VALID_FROM, VALID_TO, ITEM_ID, LANGUAGE_ID) VALUES('Error: Carrier - Identification number (13 12 017 000) must be filled and cannot be empty ', TO_TIMESTAMP('2020-01-01 00:00:00', 'YYYY-MM-DD HH24:MI:SS'), null, (SELECT id FROM CODELIST_ITEM CI WHERE ITEM_CODE = 'DK3082' AND CODELIST_ID = (SELECT id FROM codelist WHERE CODELIST_KEY = '10080')), 1);</v>
      </c>
      <c r="D222" t="str">
        <v>INSERT INTO public.codelist_item (item_code, uieditable, valid_from, valid_to, codelist_id) VALUES('DK3082', false, to_timestamp('2020-01-01 00:00:00', 'YYYY-MM-DD HH24:MI:SS'), null, (SELECT id FROM codelist WHERE CODELIST_KEY = '10040')) ON CONFLICT (codelist_id, item_code) DO UPDATE SET valid_from=EXCLUDED.valid_from, valid_to=EXCLUDED.valid_to;</v>
      </c>
      <c r="E222" t="str">
        <v>INSERT INTO PUBLIC.CODELIST_ITEM_LABEL (DESCRIPTION, VALID_FROM, VALID_TO, ITEM_ID, LANGUAGE_ID) VALUES('Fejl ''Transportør'' (13 12 017 000) skal være udfyldt og må ikke være tom', TO_TIMESTAMP('2020-01-01 00:00:00', 'YYYY-MM-DD HH24:MI:SS'), null, (SELECT id FROM CODELIST_ITEM CI WHERE ITEM_CODE = 'DK3082' AND CODELIST_ID = (SELECT id FROM codelist WHERE CODELIST_KEY = '10040')), 3);</v>
      </c>
      <c r="F222" t="str">
        <v>INSERT INTO PUBLIC.CODELIST_ITEM_LABEL (DESCRIPTION, VALID_FROM, VALID_TO, ITEM_ID, LANGUAGE_ID) VALUES('Error: Carrier - Identification number (13 12 017 000) must be filled and cannot be empty ', TO_TIMESTAMP('2020-01-01 00:00:00', 'YYYY-MM-DD HH24:MI:SS'), null, (SELECT id FROM CODELIST_ITEM CI WHERE ITEM_CODE = 'DK3082' AND CODELIST_ID = (SELECT id FROM codelist WHERE CODELIST_KEY = '10040')), 1);</v>
      </c>
      <c r="G22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22" t="str">
        <v>/*INSERT INTO PUBLIC.CODELIST_ITEM_LABEL (DESCRIPTION, VALID_FROM, VALID_TO, ITEM_ID, LANGUAGE_ID) VALUES('Fejl ''Transportør'' (13 12 017 000) skal være udfyldt og må ikke være tom', TO_TIMESTAMP('2020-01-01 00:00:00', 'YYYY-MM-DD HH24:MI:SS'), null, (SELECT id FROM CODELIST_ITEM CI WHERE ITEM_CODE = '' AND CODELIST_ID = (SELECT id FROM codelist WHERE CODELIST_KEY = '')), 3);*/</v>
      </c>
      <c r="I222" t="str">
        <v>/*INSERT INTO PUBLIC.CODELIST_ITEM_LABEL (DESCRIPTION, VALID_FROM, VALID_TO, ITEM_ID, LANGUAGE_ID) VALUES('Error: Carrier - Identification number (13 12 017 000) must be filled and cannot be empty ', TO_TIMESTAMP('2020-01-01 00:00:00', 'YYYY-MM-DD HH24:MI:SS'), null, (SELECT id FROM CODELIST_ITEM CI WHERE ITEM_CODE = '' AND CODELIST_ID = (SELECT id FROM codelist WHERE CODELIST_KEY = '')), 1);*/</v>
      </c>
      <c r="J22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22" t="str">
        <v>/*INSERT INTO PUBLIC.CODELIST_ITEM_LABEL (DESCRIPTION, VALID_FROM, VALID_TO, ITEM_ID, LANGUAGE_ID) VALUES('Fejl ''Transportør'' (13 12 017 000) skal være udfyldt og må ikke være tom', TO_TIMESTAMP('2020-01-01 00:00:00', 'YYYY-MM-DD HH24:MI:SS'), null, (SELECT id FROM CODELIST_ITEM CI WHERE ITEM_CODE = '' AND CODELIST_ID = (SELECT id FROM codelist WHERE CODELIST_KEY = '10040')), 3);*/</v>
      </c>
      <c r="L222" t="str">
        <v>/*INSERT INTO PUBLIC.CODELIST_ITEM_LABEL (DESCRIPTION, VALID_FROM, VALID_TO, ITEM_ID, LANGUAGE_ID) VALUES('Error: Carrier - Identification number (13 12 017 000) must be filled and cannot be empty ', TO_TIMESTAMP('2020-01-01 00:00:00', 'YYYY-MM-DD HH24:MI:SS'), null, (SELECT id FROM CODELIST_ITEM CI WHERE ITEM_CODE = '' AND CODELIST_ID = (SELECT id FROM codelist WHERE CODELIST_KEY = '10040')), 1);*/</v>
      </c>
      <c r="N222" s="10" t="str">
        <v>INSERT INTO public.codelist_items (itemcode, valid_from, valid_to, codelist_id, extensions_id) VALUES('DK3082', to_timestamp('2020-01-01 00:00:00', 'YYYY-MM-DD HH24:MI:SS'), null, (SELECT id FROM codelists WHERE CODELISTKEY = '10249'), null) ON CONFLICT (codelist_id, itemcode) DO UPDATE SET valid_from=EXCLUDED.valid_from, valid_to=EXCLUDED.valid_to;</v>
      </c>
      <c r="O222" s="10" t="str">
        <v>INSERT INTO PUBLIC.labels_codelist_items (DESCRIPTION, langcode, VALID_FROM, VALID_TO, ITEM_ID) VALUES('Fejl ''Transportør'' (13 12 017 000) skal være udfyldt og må ikke være tom', 'DA',TO_TIMESTAMP('2020-01-01 00:00:00', 'YYYY-MM-DD HH24:MI:SS'), null, (SELECT id FROM codelist_items CI WHERE ITEMCODE = 'DK3082' AND CODELIST_ID = (SELECT id FROM codelists WHERE CODELISTKEY = '10249'))) ON CONFLICT (item_id, langcode, valid_to) DO UPDATE SET valid_from=EXCLUDED.valid_from, description=EXCLUDED.description;</v>
      </c>
      <c r="P222" s="10" t="str">
        <v>INSERT INTO PUBLIC.labels_codelist_items (DESCRIPTION, langcode, VALID_FROM, VALID_TO, ITEM_ID) VALUES('Error: Carrier - Identification number (13 12 017 000) must be filled and cannot be empty ', 'EN',TO_TIMESTAMP('2020-01-01 00:00:00', 'YYYY-MM-DD HH24:MI:SS'), null, (SELECT id FROM codelist_items CI WHERE ITEMCODE = 'DK3082' AND CODELIST_ID = (SELECT id FROM codelists WHERE CODELISTKEY = '10249'))) ON CONFLICT (item_id, langcode, valid_to) DO UPDATE SET valid_from=EXCLUDED.valid_from, description=EXCLUDED.description;</v>
      </c>
      <c r="Q22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22" s="10" t="str">
        <v>/*INSERT INTO PUBLIC.labels_codelist_items (DESCRIPTION, langcode, VALID_FROM, VALID_TO, ITEM_ID) VALUES('Fejl ''Transportør'' (13 12 017 000) skal være udfyldt og må ikke være tom',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22" s="10" t="str">
        <v>/*INSERT INTO PUBLIC.labels_codelist_items (DESCRIPTION, langcode, VALID_FROM, VALID_TO, ITEM_ID) VALUES('Error: Carrier - Identification number (13 12 017 000) must be filled and cannot be empty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23" spans="1:19" ht="409.5" x14ac:dyDescent="0.25">
      <c r="A223" t="str">
        <v>INSERT INTO public.codelist_item (item_code, uieditable, valid_from, valid_to, codelist_id) VALUES('DK3073', false, to_timestamp('2020-01-01 00:00:00', 'YYYY-MM-DD HH24:MI:SS'), null, (SELECT id FROM codelist WHERE CODELIST_KEY = '10080')) ON CONFLICT (codelist_id, item_code) DO UPDATE SET valid_from=EXCLUDED.valid_from, valid_to=EXCLUDED.valid_to;</v>
      </c>
      <c r="C223" t="str">
        <v>INSERT INTO PUBLIC.CODELIST_ITEM_LABEL (DESCRIPTION, VALID_FROM, VALID_TO, ITEM_ID, LANGUAGE_ID) VALUES('Error: Both Invoice currency (14 05 001 000) and Total amount invoiced (14 06 001 000) must be filled and cannot be empty', TO_TIMESTAMP('2020-01-01 00:00:00', 'YYYY-MM-DD HH24:MI:SS'), null, (SELECT id FROM CODELIST_ITEM CI WHERE ITEM_CODE = 'DK3073' AND CODELIST_ID = (SELECT id FROM codelist WHERE CODELIST_KEY = '10080')), 1);</v>
      </c>
      <c r="D223" t="str">
        <v>INSERT INTO public.codelist_item (item_code, uieditable, valid_from, valid_to, codelist_id) VALUES('DK3073', false, to_timestamp('2020-01-01 00:00:00', 'YYYY-MM-DD HH24:MI:SS'), null, (SELECT id FROM codelist WHERE CODELIST_KEY = '10040')) ON CONFLICT (codelist_id, item_code) DO UPDATE SET valid_from=EXCLUDED.valid_from, valid_to=EXCLUDED.valid_to;</v>
      </c>
      <c r="E223" t="str">
        <v>INSERT INTO PUBLIC.CODELIST_ITEM_LABEL (DESCRIPTION, VALID_FROM, VALID_TO, ITEM_ID, LANGUAGE_ID) VALUES('Fejl: Både ''Fakturavaluta'' (14 05 001 000) og ''Samlet faktureret beløb'' (14 06 001 000) skal udfyldes og må ikke være tomme', TO_TIMESTAMP('2020-01-01 00:00:00', 'YYYY-MM-DD HH24:MI:SS'), null, (SELECT id FROM CODELIST_ITEM CI WHERE ITEM_CODE = 'DK3073' AND CODELIST_ID = (SELECT id FROM codelist WHERE CODELIST_KEY = '10040')), 3);</v>
      </c>
      <c r="F223" t="str">
        <v>INSERT INTO PUBLIC.CODELIST_ITEM_LABEL (DESCRIPTION, VALID_FROM, VALID_TO, ITEM_ID, LANGUAGE_ID) VALUES('Error: Both Invoice currency (14 05 001 000) and Total amount invoiced (14 06 001 000) must be filled and cannot be empty', TO_TIMESTAMP('2020-01-01 00:00:00', 'YYYY-MM-DD HH24:MI:SS'), null, (SELECT id FROM CODELIST_ITEM CI WHERE ITEM_CODE = 'DK3073' AND CODELIST_ID = (SELECT id FROM codelist WHERE CODELIST_KEY = '10040')), 1);</v>
      </c>
      <c r="G22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23" t="str">
        <v>/*INSERT INTO PUBLIC.CODELIST_ITEM_LABEL (DESCRIPTION, VALID_FROM, VALID_TO, ITEM_ID, LANGUAGE_ID) VALUES('Fejl: Både ''Fakturavaluta'' (14 05 001 000) og ''Samlet faktureret beløb'' (14 06 001 000) skal udfyldes og må ikke være tomme', TO_TIMESTAMP('2020-01-01 00:00:00', 'YYYY-MM-DD HH24:MI:SS'), null, (SELECT id FROM CODELIST_ITEM CI WHERE ITEM_CODE = '' AND CODELIST_ID = (SELECT id FROM codelist WHERE CODELIST_KEY = '')), 3);*/</v>
      </c>
      <c r="I223" t="str">
        <v>/*INSERT INTO PUBLIC.CODELIST_ITEM_LABEL (DESCRIPTION, VALID_FROM, VALID_TO, ITEM_ID, LANGUAGE_ID) VALUES('Error: Both Invoice currency (14 05 001 000) and Total amount invoiced (14 06 001 000) must be filled and cannot be empty', TO_TIMESTAMP('2020-01-01 00:00:00', 'YYYY-MM-DD HH24:MI:SS'), null, (SELECT id FROM CODELIST_ITEM CI WHERE ITEM_CODE = '' AND CODELIST_ID = (SELECT id FROM codelist WHERE CODELIST_KEY = '')), 1);*/</v>
      </c>
      <c r="J22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23" t="str">
        <v>/*INSERT INTO PUBLIC.CODELIST_ITEM_LABEL (DESCRIPTION, VALID_FROM, VALID_TO, ITEM_ID, LANGUAGE_ID) VALUES('Fejl: Både ''Fakturavaluta'' (14 05 001 000) og ''Samlet faktureret beløb'' (14 06 001 000) skal udfyldes og må ikke være tomme', TO_TIMESTAMP('2020-01-01 00:00:00', 'YYYY-MM-DD HH24:MI:SS'), null, (SELECT id FROM CODELIST_ITEM CI WHERE ITEM_CODE = '' AND CODELIST_ID = (SELECT id FROM codelist WHERE CODELIST_KEY = '10040')), 3);*/</v>
      </c>
      <c r="L223" t="str">
        <v>/*INSERT INTO PUBLIC.CODELIST_ITEM_LABEL (DESCRIPTION, VALID_FROM, VALID_TO, ITEM_ID, LANGUAGE_ID) VALUES('Error: Both Invoice currency (14 05 001 000) and Total amount invoiced (14 06 001 000) must be filled and cannot be empty', TO_TIMESTAMP('2020-01-01 00:00:00', 'YYYY-MM-DD HH24:MI:SS'), null, (SELECT id FROM CODELIST_ITEM CI WHERE ITEM_CODE = '' AND CODELIST_ID = (SELECT id FROM codelist WHERE CODELIST_KEY = '10040')), 1);*/</v>
      </c>
      <c r="N223" s="10" t="str">
        <v>INSERT INTO public.codelist_items (itemcode, valid_from, valid_to, codelist_id, extensions_id) VALUES('DK3073', to_timestamp('2020-01-01 00:00:00', 'YYYY-MM-DD HH24:MI:SS'), null, (SELECT id FROM codelists WHERE CODELISTKEY = '10249'), null) ON CONFLICT (codelist_id, itemcode) DO UPDATE SET valid_from=EXCLUDED.valid_from, valid_to=EXCLUDED.valid_to;</v>
      </c>
      <c r="O223" s="10" t="str">
        <v>INSERT INTO PUBLIC.labels_codelist_items (DESCRIPTION, langcode, VALID_FROM, VALID_TO, ITEM_ID) VALUES('Fejl: Både ''Fakturavaluta'' (14 05 001 000) og ''Samlet faktureret beløb'' (14 06 001 000) skal udfyldes og må ikke være tomme', 'DA',TO_TIMESTAMP('2020-01-01 00:00:00', 'YYYY-MM-DD HH24:MI:SS'), null, (SELECT id FROM codelist_items CI WHERE ITEMCODE = 'DK3073' AND CODELIST_ID = (SELECT id FROM codelists WHERE CODELISTKEY = '10249'))) ON CONFLICT (item_id, langcode, valid_to) DO UPDATE SET valid_from=EXCLUDED.valid_from, description=EXCLUDED.description;</v>
      </c>
      <c r="P223" s="10" t="str">
        <v>INSERT INTO PUBLIC.labels_codelist_items (DESCRIPTION, langcode, VALID_FROM, VALID_TO, ITEM_ID) VALUES('Error: Both Invoice currency (14 05 001 000) and Total amount invoiced (14 06 001 000) must be filled and cannot be empty', 'EN',TO_TIMESTAMP('2020-01-01 00:00:00', 'YYYY-MM-DD HH24:MI:SS'), null, (SELECT id FROM codelist_items CI WHERE ITEMCODE = 'DK3073' AND CODELIST_ID = (SELECT id FROM codelists WHERE CODELISTKEY = '10249'))) ON CONFLICT (item_id, langcode, valid_to) DO UPDATE SET valid_from=EXCLUDED.valid_from, description=EXCLUDED.description;</v>
      </c>
      <c r="Q22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23" s="10" t="str">
        <v>/*INSERT INTO PUBLIC.labels_codelist_items (DESCRIPTION, langcode, VALID_FROM, VALID_TO, ITEM_ID) VALUES('Fejl: Både ''Fakturavaluta'' (14 05 001 000) og ''Samlet faktureret beløb'' (14 06 001 000) skal udfyldes og må ikke være tomme',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23" s="10" t="str">
        <v>/*INSERT INTO PUBLIC.labels_codelist_items (DESCRIPTION, langcode, VALID_FROM, VALID_TO, ITEM_ID) VALUES('Error: Both Invoice currency (14 05 001 000) and Total amount invoiced (14 06 001 000) must be filled and cannot be empty',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24" spans="1:19" ht="409.5" x14ac:dyDescent="0.25">
      <c r="A224" t="str">
        <v>INSERT INTO public.codelist_item (item_code, uieditable, valid_from, valid_to, codelist_id) VALUES('DK1008', false, to_timestamp('2020-01-01 00:00:00', 'YYYY-MM-DD HH24:MI:SS'), null, (SELECT id FROM codelist WHERE CODELIST_KEY = '10080')) ON CONFLICT (codelist_id, item_code) DO UPDATE SET valid_from=EXCLUDED.valid_from, valid_to=EXCLUDED.valid_to;</v>
      </c>
      <c r="C224" t="str">
        <v>INSERT INTO PUBLIC.CODELIST_ITEM_LABEL (DESCRIPTION, VALID_FROM, VALID_TO, ITEM_ID, LANGUAGE_ID) VALUES('Error: An additional fiscal reference has been specified for a procedure combination which is not C07 or F48.', TO_TIMESTAMP('2020-01-01 00:00:00', 'YYYY-MM-DD HH24:MI:SS'), null, (SELECT id FROM CODELIST_ITEM CI WHERE ITEM_CODE = 'DK1008' AND CODELIST_ID = (SELECT id FROM codelist WHERE CODELIST_KEY = '10080')), 1);</v>
      </c>
      <c r="D224" t="str">
        <v>INSERT INTO public.codelist_item (item_code, uieditable, valid_from, valid_to, codelist_id) VALUES('DK1008', false, to_timestamp('2020-01-01 00:00:00', 'YYYY-MM-DD HH24:MI:SS'), null, (SELECT id FROM codelist WHERE CODELIST_KEY = '10040')) ON CONFLICT (codelist_id, item_code) DO UPDATE SET valid_from=EXCLUDED.valid_from, valid_to=EXCLUDED.valid_to;</v>
      </c>
      <c r="E224" t="str">
        <v>INSERT INTO PUBLIC.CODELIST_ITEM_LABEL (DESCRIPTION, VALID_FROM, VALID_TO, ITEM_ID, LANGUAGE_ID) VALUES('Fejl, "Supplerende procedure"  (11 10 000 000) skal være F48 eller C07, når "Identifikationsnummer for supplerende skattereference" (13 16 034 000)  er angivet.', TO_TIMESTAMP('2020-01-01 00:00:00', 'YYYY-MM-DD HH24:MI:SS'), null, (SELECT id FROM CODELIST_ITEM CI WHERE ITEM_CODE = 'DK1008' AND CODELIST_ID = (SELECT id FROM codelist WHERE CODELIST_KEY = '10040')), 3);</v>
      </c>
      <c r="F224" t="str">
        <v>INSERT INTO PUBLIC.CODELIST_ITEM_LABEL (DESCRIPTION, VALID_FROM, VALID_TO, ITEM_ID, LANGUAGE_ID) VALUES('Error: An additional fiscal reference has been specified for a procedure combination which is not C07 or F48.', TO_TIMESTAMP('2020-01-01 00:00:00', 'YYYY-MM-DD HH24:MI:SS'), null, (SELECT id FROM CODELIST_ITEM CI WHERE ITEM_CODE = 'DK1008' AND CODELIST_ID = (SELECT id FROM codelist WHERE CODELIST_KEY = '10040')), 1);</v>
      </c>
      <c r="G224"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24" t="str">
        <v>/*INSERT INTO PUBLIC.CODELIST_ITEM_LABEL (DESCRIPTION, VALID_FROM, VALID_TO, ITEM_ID, LANGUAGE_ID) VALUES('Fejl, "Supplerende procedure"  (11 10 000 000) skal være F48 eller C07, når "Identifikationsnummer for supplerende skattereference" (13 16 034 000)  er angivet.', TO_TIMESTAMP('2020-01-01 00:00:00', 'YYYY-MM-DD HH24:MI:SS'), null, (SELECT id FROM CODELIST_ITEM CI WHERE ITEM_CODE = '' AND CODELIST_ID = (SELECT id FROM codelist WHERE CODELIST_KEY = '10075')), 3);*/</v>
      </c>
      <c r="I224" t="str">
        <v>/*INSERT INTO PUBLIC.CODELIST_ITEM_LABEL (DESCRIPTION, VALID_FROM, VALID_TO, ITEM_ID, LANGUAGE_ID) VALUES('Error: An additional fiscal reference has been specified for a procedure combination which is not C07 or F48.', TO_TIMESTAMP('2020-01-01 00:00:00', 'YYYY-MM-DD HH24:MI:SS'), null, (SELECT id FROM CODELIST_ITEM CI WHERE ITEM_CODE = '' AND CODELIST_ID = (SELECT id FROM codelist WHERE CODELIST_KEY = '10075')), 1);*/</v>
      </c>
      <c r="J22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24" t="str">
        <v>/*INSERT INTO PUBLIC.CODELIST_ITEM_LABEL (DESCRIPTION, VALID_FROM, VALID_TO, ITEM_ID, LANGUAGE_ID) VALUES('Fejl, "Supplerende procedure"  (11 10 000 000) skal være F48 eller C07, når "Identifikationsnummer for supplerende skattereference" (13 16 034 000)  er angivet.', TO_TIMESTAMP('2020-01-01 00:00:00', 'YYYY-MM-DD HH24:MI:SS'), null, (SELECT id FROM CODELIST_ITEM CI WHERE ITEM_CODE = '' AND CODELIST_ID = (SELECT id FROM codelist WHERE CODELIST_KEY = '10040')), 3);*/</v>
      </c>
      <c r="L224" t="str">
        <v>/*INSERT INTO PUBLIC.CODELIST_ITEM_LABEL (DESCRIPTION, VALID_FROM, VALID_TO, ITEM_ID, LANGUAGE_ID) VALUES('Error: An additional fiscal reference has been specified for a procedure combination which is not C07 or F48.', TO_TIMESTAMP('2020-01-01 00:00:00', 'YYYY-MM-DD HH24:MI:SS'), null, (SELECT id FROM CODELIST_ITEM CI WHERE ITEM_CODE = '' AND CODELIST_ID = (SELECT id FROM codelist WHERE CODELIST_KEY = '10040')), 1);*/</v>
      </c>
      <c r="N224" s="10" t="str">
        <v>INSERT INTO public.codelist_items (itemcode, valid_from, valid_to, codelist_id, extensions_id) VALUES('DK1008', to_timestamp('2020-01-01 00:00:00', 'YYYY-MM-DD HH24:MI:SS'), null, (SELECT id FROM codelists WHERE CODELISTKEY = '10249'), null) ON CONFLICT (codelist_id, itemcode) DO UPDATE SET valid_from=EXCLUDED.valid_from, valid_to=EXCLUDED.valid_to;</v>
      </c>
      <c r="O224" s="10" t="str">
        <v>INSERT INTO PUBLIC.labels_codelist_items (DESCRIPTION, langcode, VALID_FROM, VALID_TO, ITEM_ID) VALUES('Fejl, "Supplerende procedure"  (11 10 000 000) skal være F48 eller C07, når "Identifikationsnummer for supplerende skattereference" (13 16 034 000)  er angivet.', 'DA',TO_TIMESTAMP('2020-01-01 00:00:00', 'YYYY-MM-DD HH24:MI:SS'), null, (SELECT id FROM codelist_items CI WHERE ITEMCODE = 'DK1008' AND CODELIST_ID = (SELECT id FROM codelists WHERE CODELISTKEY = '10249'))) ON CONFLICT (item_id, langcode, valid_to) DO UPDATE SET valid_from=EXCLUDED.valid_from, description=EXCLUDED.description;</v>
      </c>
      <c r="P224" s="10" t="str">
        <v>INSERT INTO PUBLIC.labels_codelist_items (DESCRIPTION, langcode, VALID_FROM, VALID_TO, ITEM_ID) VALUES('Error: An additional fiscal reference has been specified for a procedure combination which is not C07 or F48.', 'EN',TO_TIMESTAMP('2020-01-01 00:00:00', 'YYYY-MM-DD HH24:MI:SS'), null, (SELECT id FROM codelist_items CI WHERE ITEMCODE = 'DK1008' AND CODELIST_ID = (SELECT id FROM codelists WHERE CODELISTKEY = '10249'))) ON CONFLICT (item_id, langcode, valid_to) DO UPDATE SET valid_from=EXCLUDED.valid_from, description=EXCLUDED.description;</v>
      </c>
      <c r="Q22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24" s="10" t="str">
        <v>/*INSERT INTO PUBLIC.labels_codelist_items (DESCRIPTION, langcode, VALID_FROM, VALID_TO, ITEM_ID) VALUES('Fejl, "Supplerende procedure"  (11 10 000 000) skal være F48 eller C07, når "Identifikationsnummer for supplerende skattereference" (13 16 034 000)  er angivet.',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24" s="10" t="str">
        <v>/*INSERT INTO PUBLIC.labels_codelist_items (DESCRIPTION, langcode, VALID_FROM, VALID_TO, ITEM_ID) VALUES('Error: An additional fiscal reference has been specified for a procedure combination which is not C07 or F48.',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25" spans="1:19" ht="409.5" x14ac:dyDescent="0.25">
      <c r="A225" t="str">
        <v>INSERT INTO public.codelist_item (item_code, uieditable, valid_from, valid_to, codelist_id) VALUES('DK3070', false, to_timestamp('2020-01-01 00:00:00', 'YYYY-MM-DD HH24:MI:SS'), null, (SELECT id FROM codelist WHERE CODELIST_KEY = '10080')) ON CONFLICT (codelist_id, item_code) DO UPDATE SET valid_from=EXCLUDED.valid_from, valid_to=EXCLUDED.valid_to;</v>
      </c>
      <c r="C225" t="str">
        <v>INSERT INTO PUBLIC.CODELIST_ITEM_LABEL (DESCRIPTION, VALID_FROM, VALID_TO, ITEM_ID, LANGUAGE_ID) VALUES('Error: Additional procedurecode (11 10 001 000) must be filled and cannot be empty', TO_TIMESTAMP('2020-01-01 00:00:00', 'YYYY-MM-DD HH24:MI:SS'), null, (SELECT id FROM CODELIST_ITEM CI WHERE ITEM_CODE = 'DK3070' AND CODELIST_ID = (SELECT id FROM codelist WHERE CODELIST_KEY = '10080')), 1);</v>
      </c>
      <c r="D225" t="str">
        <v>INSERT INTO public.codelist_item (item_code, uieditable, valid_from, valid_to, codelist_id) VALUES('DK3070', false, to_timestamp('2020-01-01 00:00:00', 'YYYY-MM-DD HH24:MI:SS'), null, (SELECT id FROM codelist WHERE CODELIST_KEY = '10040')) ON CONFLICT (codelist_id, item_code) DO UPDATE SET valid_from=EXCLUDED.valid_from, valid_to=EXCLUDED.valid_to;</v>
      </c>
      <c r="E225" t="str">
        <v>INSERT INTO PUBLIC.CODELIST_ITEM_LABEL (DESCRIPTION, VALID_FROM, VALID_TO, ITEM_ID, LANGUAGE_ID) VALUES('Fejl: ''Supplerende procedurekode'' (11 10 001 000) skal udfyldes og må ikke være tom', TO_TIMESTAMP('2020-01-01 00:00:00', 'YYYY-MM-DD HH24:MI:SS'), null, (SELECT id FROM CODELIST_ITEM CI WHERE ITEM_CODE = 'DK3070' AND CODELIST_ID = (SELECT id FROM codelist WHERE CODELIST_KEY = '10040')), 3);</v>
      </c>
      <c r="F225" t="str">
        <v>INSERT INTO PUBLIC.CODELIST_ITEM_LABEL (DESCRIPTION, VALID_FROM, VALID_TO, ITEM_ID, LANGUAGE_ID) VALUES('Error: Additional procedurecode (11 10 001 000) must be filled and cannot be empty', TO_TIMESTAMP('2020-01-01 00:00:00', 'YYYY-MM-DD HH24:MI:SS'), null, (SELECT id FROM CODELIST_ITEM CI WHERE ITEM_CODE = 'DK3070' AND CODELIST_ID = (SELECT id FROM codelist WHERE CODELIST_KEY = '10040')), 1);</v>
      </c>
      <c r="G22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25" t="str">
        <v>/*INSERT INTO PUBLIC.CODELIST_ITEM_LABEL (DESCRIPTION, VALID_FROM, VALID_TO, ITEM_ID, LANGUAGE_ID) VALUES('Fejl: ''Supplerende procedurekode'' (11 10 001 000) skal udfyldes og må ikke være tom', TO_TIMESTAMP('2020-01-01 00:00:00', 'YYYY-MM-DD HH24:MI:SS'), null, (SELECT id FROM CODELIST_ITEM CI WHERE ITEM_CODE = '' AND CODELIST_ID = (SELECT id FROM codelist WHERE CODELIST_KEY = '')), 3);*/</v>
      </c>
      <c r="I225" t="str">
        <v>/*INSERT INTO PUBLIC.CODELIST_ITEM_LABEL (DESCRIPTION, VALID_FROM, VALID_TO, ITEM_ID, LANGUAGE_ID) VALUES('Error: Additional procedurecode (11 10 001 000) must be filled and cannot be empty', TO_TIMESTAMP('2020-01-01 00:00:00', 'YYYY-MM-DD HH24:MI:SS'), null, (SELECT id FROM CODELIST_ITEM CI WHERE ITEM_CODE = '' AND CODELIST_ID = (SELECT id FROM codelist WHERE CODELIST_KEY = '')), 1);*/</v>
      </c>
      <c r="J22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25" t="str">
        <v>/*INSERT INTO PUBLIC.CODELIST_ITEM_LABEL (DESCRIPTION, VALID_FROM, VALID_TO, ITEM_ID, LANGUAGE_ID) VALUES('Fejl: ''Supplerende procedurekode'' (11 10 001 000) skal udfyldes og må ikke være tom', TO_TIMESTAMP('2020-01-01 00:00:00', 'YYYY-MM-DD HH24:MI:SS'), null, (SELECT id FROM CODELIST_ITEM CI WHERE ITEM_CODE = '' AND CODELIST_ID = (SELECT id FROM codelist WHERE CODELIST_KEY = '10040')), 3);*/</v>
      </c>
      <c r="L225" t="str">
        <v>/*INSERT INTO PUBLIC.CODELIST_ITEM_LABEL (DESCRIPTION, VALID_FROM, VALID_TO, ITEM_ID, LANGUAGE_ID) VALUES('Error: Additional procedurecode (11 10 001 000) must be filled and cannot be empty', TO_TIMESTAMP('2020-01-01 00:00:00', 'YYYY-MM-DD HH24:MI:SS'), null, (SELECT id FROM CODELIST_ITEM CI WHERE ITEM_CODE = '' AND CODELIST_ID = (SELECT id FROM codelist WHERE CODELIST_KEY = '10040')), 1);*/</v>
      </c>
      <c r="N225" s="10" t="str">
        <v>INSERT INTO public.codelist_items (itemcode, valid_from, valid_to, codelist_id, extensions_id) VALUES('DK3070', to_timestamp('2020-01-01 00:00:00', 'YYYY-MM-DD HH24:MI:SS'), null, (SELECT id FROM codelists WHERE CODELISTKEY = '10249'), null) ON CONFLICT (codelist_id, itemcode) DO UPDATE SET valid_from=EXCLUDED.valid_from, valid_to=EXCLUDED.valid_to;</v>
      </c>
      <c r="O225" s="10" t="str">
        <v>INSERT INTO PUBLIC.labels_codelist_items (DESCRIPTION, langcode, VALID_FROM, VALID_TO, ITEM_ID) VALUES('Fejl: ''Supplerende procedurekode'' (11 10 001 000) skal udfyldes og må ikke være tom', 'DA',TO_TIMESTAMP('2020-01-01 00:00:00', 'YYYY-MM-DD HH24:MI:SS'), null, (SELECT id FROM codelist_items CI WHERE ITEMCODE = 'DK3070' AND CODELIST_ID = (SELECT id FROM codelists WHERE CODELISTKEY = '10249'))) ON CONFLICT (item_id, langcode, valid_to) DO UPDATE SET valid_from=EXCLUDED.valid_from, description=EXCLUDED.description;</v>
      </c>
      <c r="P225" s="10" t="str">
        <v>INSERT INTO PUBLIC.labels_codelist_items (DESCRIPTION, langcode, VALID_FROM, VALID_TO, ITEM_ID) VALUES('Error: Additional procedurecode (11 10 001 000) must be filled and cannot be empty', 'EN',TO_TIMESTAMP('2020-01-01 00:00:00', 'YYYY-MM-DD HH24:MI:SS'), null, (SELECT id FROM codelist_items CI WHERE ITEMCODE = 'DK3070' AND CODELIST_ID = (SELECT id FROM codelists WHERE CODELISTKEY = '10249'))) ON CONFLICT (item_id, langcode, valid_to) DO UPDATE SET valid_from=EXCLUDED.valid_from, description=EXCLUDED.description;</v>
      </c>
      <c r="Q22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25" s="10" t="str">
        <v>/*INSERT INTO PUBLIC.labels_codelist_items (DESCRIPTION, langcode, VALID_FROM, VALID_TO, ITEM_ID) VALUES('Fejl: ''Supplerende procedurekode'' (11 10 001 000) skal udfyldes og må ikke være tom',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25" s="10" t="str">
        <v>/*INSERT INTO PUBLIC.labels_codelist_items (DESCRIPTION, langcode, VALID_FROM, VALID_TO, ITEM_ID) VALUES('Error: Additional procedurecode (11 10 001 000) must be filled and cannot be empty',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26" spans="1:19" ht="409.5" x14ac:dyDescent="0.25">
      <c r="A226" t="str">
        <v>INSERT INTO public.codelist_item (item_code, uieditable, valid_from, valid_to, codelist_id) VALUES('DK2030', false, to_timestamp('2020-01-01 00:00:00', 'YYYY-MM-DD HH24:MI:SS'), null, (SELECT id FROM codelist WHERE CODELIST_KEY = '10080')) ON CONFLICT (codelist_id, item_code) DO UPDATE SET valid_from=EXCLUDED.valid_from, valid_to=EXCLUDED.valid_to;</v>
      </c>
      <c r="C226" t="str">
        <v>INSERT INTO PUBLIC.CODELIST_ITEM_LABEL (DESCRIPTION, VALID_FROM, VALID_TO, ITEM_ID, LANGUAGE_ID) VALUES('Error: "Additional supply chain actor" (13 14 031 000), the corresponding identifications number (13 14 017 000) does not exist or is not valid.', TO_TIMESTAMP('2020-01-01 00:00:00', 'YYYY-MM-DD HH24:MI:SS'), null, (SELECT id FROM CODELIST_ITEM CI WHERE ITEM_CODE = 'DK2030' AND CODELIST_ID = (SELECT id FROM codelist WHERE CODELIST_KEY = '10080')), 1);</v>
      </c>
      <c r="D226" t="str">
        <v>INSERT INTO public.codelist_item (item_code, uieditable, valid_from, valid_to, codelist_id) VALUES('DK2030', false, to_timestamp('2020-01-01 00:00:00', 'YYYY-MM-DD HH24:MI:SS'), null, (SELECT id FROM codelist WHERE CODELIST_KEY = '10040')) ON CONFLICT (codelist_id, item_code) DO UPDATE SET valid_from=EXCLUDED.valid_from, valid_to=EXCLUDED.valid_to;</v>
      </c>
      <c r="E226" t="str">
        <v>INSERT INTO PUBLIC.CODELIST_ITEM_LABEL (DESCRIPTION, VALID_FROM, VALID_TO, ITEM_ID, LANGUAGE_ID) VALUES('Fejl i "Yderligere aktør i forsyningskæden" ( 13 14 000 000), Identifkationsnummer (13 14 017 000) er forkert eller er ikke validt.', TO_TIMESTAMP('2020-01-01 00:00:00', 'YYYY-MM-DD HH24:MI:SS'), null, (SELECT id FROM CODELIST_ITEM CI WHERE ITEM_CODE = 'DK2030' AND CODELIST_ID = (SELECT id FROM codelist WHERE CODELIST_KEY = '10040')), 3);</v>
      </c>
      <c r="F226" t="str">
        <v>INSERT INTO PUBLIC.CODELIST_ITEM_LABEL (DESCRIPTION, VALID_FROM, VALID_TO, ITEM_ID, LANGUAGE_ID) VALUES('Error: "Additional supply chain actor" (13 14 031 000), the corresponding identifications number (13 14 017 000) does not exist or is not valid.', TO_TIMESTAMP('2020-01-01 00:00:00', 'YYYY-MM-DD HH24:MI:SS'), null, (SELECT id FROM CODELIST_ITEM CI WHERE ITEM_CODE = 'DK2030' AND CODELIST_ID = (SELECT id FROM codelist WHERE CODELIST_KEY = '10040')), 1);</v>
      </c>
      <c r="G226" t="str">
        <v>INSERT INTO public.codelist_item (item_code, uieditable, valid_from, valid_to, codelist_id) VALUES('DKW2030', false, to_timestamp('2020-01-01 00:00:00', 'YYYY-MM-DD HH24:MI:SS'), null, (SELECT id FROM codelist WHERE CODELIST_KEY = '10075')) ON CONFLICT (codelist_id, item_code) DO UPDATE SET valid_from=EXCLUDED.valid_from, valid_to=EXCLUDED.valid_to;</v>
      </c>
      <c r="H226" t="str">
        <v>INSERT INTO PUBLIC.CODELIST_ITEM_LABEL (DESCRIPTION, VALID_FROM, VALID_TO, ITEM_ID, LANGUAGE_ID) VALUES('Fejl i "Yderligere aktør i forsyningskæden" ( 13 14 000 000), Identifkationsnummer (13 14 017 000) er forkert eller er ikke validt.', TO_TIMESTAMP('2020-01-01 00:00:00', 'YYYY-MM-DD HH24:MI:SS'), null, (SELECT id FROM CODELIST_ITEM CI WHERE ITEM_CODE = 'DKW2030' AND CODELIST_ID = (SELECT id FROM codelist WHERE CODELIST_KEY = '10075')), 3);</v>
      </c>
      <c r="I226" t="str">
        <v>INSERT INTO PUBLIC.CODELIST_ITEM_LABEL (DESCRIPTION, VALID_FROM, VALID_TO, ITEM_ID, LANGUAGE_ID) VALUES('Error: "Additional supply chain actor" (13 14 031 000), the corresponding identifications number (13 14 017 000) does not exist or is not valid.', TO_TIMESTAMP('2020-01-01 00:00:00', 'YYYY-MM-DD HH24:MI:SS'), null, (SELECT id FROM CODELIST_ITEM CI WHERE ITEM_CODE = 'DKW2030' AND CODELIST_ID = (SELECT id FROM codelist WHERE CODELIST_KEY = '10075')), 1);</v>
      </c>
      <c r="J226" t="str">
        <v>INSERT INTO public.codelist_item (item_code, uieditable, valid_from, valid_to, codelist_id) VALUES('DKW2030', false, to_timestamp('2020-01-01 00:00:00', 'YYYY-MM-DD HH24:MI:SS'), null, (SELECT id FROM codelist WHERE CODELIST_KEY = '10040')) ON CONFLICT (codelist_id, item_code) DO UPDATE SET valid_from=EXCLUDED.valid_from, valid_to=EXCLUDED.valid_to;</v>
      </c>
      <c r="K226" t="str">
        <v>INSERT INTO PUBLIC.CODELIST_ITEM_LABEL (DESCRIPTION, VALID_FROM, VALID_TO, ITEM_ID, LANGUAGE_ID) VALUES('Fejl i "Yderligere aktør i forsyningskæden" ( 13 14 000 000), Identifkationsnummer (13 14 017 000) er forkert eller er ikke validt.', TO_TIMESTAMP('2020-01-01 00:00:00', 'YYYY-MM-DD HH24:MI:SS'), null, (SELECT id FROM CODELIST_ITEM CI WHERE ITEM_CODE = 'DKW2030' AND CODELIST_ID = (SELECT id FROM codelist WHERE CODELIST_KEY = '10040')), 3);</v>
      </c>
      <c r="L226" t="str">
        <v>INSERT INTO PUBLIC.CODELIST_ITEM_LABEL (DESCRIPTION, VALID_FROM, VALID_TO, ITEM_ID, LANGUAGE_ID) VALUES('Error: "Additional supply chain actor" (13 14 031 000), the corresponding identifications number (13 14 017 000) does not exist or is not valid.', TO_TIMESTAMP('2020-01-01 00:00:00', 'YYYY-MM-DD HH24:MI:SS'), null, (SELECT id FROM CODELIST_ITEM CI WHERE ITEM_CODE = 'DKW2030' AND CODELIST_ID = (SELECT id FROM codelist WHERE CODELIST_KEY = '10040')), 1);</v>
      </c>
      <c r="N226" s="10" t="str">
        <v>INSERT INTO public.codelist_items (itemcode, valid_from, valid_to, codelist_id, extensions_id) VALUES('DK2030', to_timestamp('2020-01-01 00:00:00', 'YYYY-MM-DD HH24:MI:SS'), null, (SELECT id FROM codelists WHERE CODELISTKEY = '10249'), null) ON CONFLICT (codelist_id, itemcode) DO UPDATE SET valid_from=EXCLUDED.valid_from, valid_to=EXCLUDED.valid_to;</v>
      </c>
      <c r="O226" s="10" t="str">
        <v>INSERT INTO PUBLIC.labels_codelist_items (DESCRIPTION, langcode, VALID_FROM, VALID_TO, ITEM_ID) VALUES('Fejl i "Yderligere aktør i forsyningskæden" ( 13 14 000 000), Identifkationsnummer (13 14 017 000) er forkert eller er ikke validt.', 'DA',TO_TIMESTAMP('2020-01-01 00:00:00', 'YYYY-MM-DD HH24:MI:SS'), null, (SELECT id FROM codelist_items CI WHERE ITEMCODE = 'DK2030' AND CODELIST_ID = (SELECT id FROM codelists WHERE CODELISTKEY = '10249'))) ON CONFLICT (item_id, langcode, valid_to) DO UPDATE SET valid_from=EXCLUDED.valid_from, description=EXCLUDED.description;</v>
      </c>
      <c r="P226" s="10" t="str">
        <v>INSERT INTO PUBLIC.labels_codelist_items (DESCRIPTION, langcode, VALID_FROM, VALID_TO, ITEM_ID) VALUES('Error: "Additional supply chain actor" (13 14 031 000), the corresponding identifications number (13 14 017 000) does not exist or is not valid.', 'EN',TO_TIMESTAMP('2020-01-01 00:00:00', 'YYYY-MM-DD HH24:MI:SS'), null, (SELECT id FROM codelist_items CI WHERE ITEMCODE = 'DK2030' AND CODELIST_ID = (SELECT id FROM codelists WHERE CODELISTKEY = '10249'))) ON CONFLICT (item_id, langcode, valid_to) DO UPDATE SET valid_from=EXCLUDED.valid_from, description=EXCLUDED.description;</v>
      </c>
      <c r="Q226" s="10" t="str">
        <v>INSERT INTO public.codelist_items (itemcode, valid_from, valid_to, codelist_id, extensions_id) VALUES('DKW2030', to_timestamp('2020-01-01 00:00:00', 'YYYY-MM-DD HH24:MI:SS'), null, (SELECT id FROM codelists WHERE CODELISTKEY = '10249'), null) ON CONFLICT (codelist_id, itemcode) DO UPDATE SET valid_from=EXCLUDED.valid_from, valid_to=EXCLUDED.valid_to;</v>
      </c>
      <c r="R226" s="10" t="str">
        <v>INSERT INTO PUBLIC.labels_codelist_items (DESCRIPTION, langcode, VALID_FROM, VALID_TO, ITEM_ID) VALUES('Fejl i "Yderligere aktør i forsyningskæden" ( 13 14 000 000), Identifkationsnummer (13 14 017 000) er forkert eller er ikke validt.', 'DA',TO_TIMESTAMP('2020-01-01 00:00:00', 'YYYY-MM-DD HH24:MI:SS'), null, (SELECT id FROM codelist_items CI WHERE ITEMCODE = 'DKW2030' AND CODELIST_ID = (SELECT id FROM codelists WHERE CODELISTKEY = '10249'))) ON CONFLICT (item_id, langcode, valid_to) DO UPDATE SET valid_from=EXCLUDED.valid_from, description=EXCLUDED.description;</v>
      </c>
      <c r="S226" s="10" t="str">
        <v>INSERT INTO PUBLIC.labels_codelist_items (DESCRIPTION, langcode, VALID_FROM, VALID_TO, ITEM_ID) VALUES('Error: "Additional supply chain actor" (13 14 031 000), the corresponding identifications number (13 14 017 000) does not exist or is not valid.', 'EN',TO_TIMESTAMP('2020-01-01 00:00:00', 'YYYY-MM-DD HH24:MI:SS'), null, (SELECT id FROM codelist_items CI WHERE ITEMCODE = 'DKW2030' AND CODELIST_ID = (SELECT id FROM codelists WHERE CODELISTKEY = '10249'))) ON CONFLICT (item_id, langcode, valid_to) DO UPDATE SET valid_from=EXCLUDED.valid_from, description=EXCLUDED.description;</v>
      </c>
    </row>
    <row r="227" spans="1:19" ht="409.5" x14ac:dyDescent="0.25">
      <c r="A227" t="str">
        <v>INSERT INTO public.codelist_item (item_code, uieditable, valid_from, valid_to, codelist_id) VALUES('DK1061', false, to_timestamp('2020-01-01 00:00:00', 'YYYY-MM-DD HH24:MI:SS'), null, (SELECT id FROM codelist WHERE CODELIST_KEY = '10080')) ON CONFLICT (codelist_id, item_code) DO UPDATE SET valid_from=EXCLUDED.valid_from, valid_to=EXCLUDED.valid_to;</v>
      </c>
      <c r="C227" t="str">
        <v>INSERT INTO PUBLIC.CODELIST_ITEM_LABEL (DESCRIPTION, VALID_FROM, VALID_TO, ITEM_ID, LANGUAGE_ID) VALUES('Error:  If "Importer Identification number" (3/16) and "Declarant Identification number" (3/18) both are  DK09999981, then "Representative Identifikation number" (3/20) must be populated with a EORI number.', TO_TIMESTAMP('2020-01-01 00:00:00', 'YYYY-MM-DD HH24:MI:SS'), null, (SELECT id FROM CODELIST_ITEM CI WHERE ITEM_CODE = 'DK1061' AND CODELIST_ID = (SELECT id FROM codelist WHERE CODELIST_KEY = '10080')), 1);</v>
      </c>
      <c r="D227" t="str">
        <v>INSERT INTO public.codelist_item (item_code, uieditable, valid_from, valid_to, codelist_id) VALUES('DK1061', false, to_timestamp('2020-01-01 00:00:00', 'YYYY-MM-DD HH24:MI:SS'), null, (SELECT id FROM codelist WHERE CODELIST_KEY = '10040')) ON CONFLICT (codelist_id, item_code) DO UPDATE SET valid_from=EXCLUDED.valid_from, valid_to=EXCLUDED.valid_to;</v>
      </c>
      <c r="E227" t="str">
        <v>INSERT INTO PUBLIC.CODELIST_ITEM_LABEL (DESCRIPTION, VALID_FROM, VALID_TO, ITEM_ID, LANGUAGE_ID) VALUES('Fejl i "Repræsentant identifikationsnummer" (3/20), Når både Importør og klarer identifikationsnummer er angivet med "DK09999981", skal repræsentant identifikations nummer være udfyldt med EORI nummer.', TO_TIMESTAMP('2020-01-01 00:00:00', 'YYYY-MM-DD HH24:MI:SS'), null, (SELECT id FROM CODELIST_ITEM CI WHERE ITEM_CODE = 'DK1061' AND CODELIST_ID = (SELECT id FROM codelist WHERE CODELIST_KEY = '10040')), 3);</v>
      </c>
      <c r="F227" t="str">
        <v>INSERT INTO PUBLIC.CODELIST_ITEM_LABEL (DESCRIPTION, VALID_FROM, VALID_TO, ITEM_ID, LANGUAGE_ID) VALUES('Error:  If "Importer Identification number" (3/16) and "Declarant Identification number" (3/18) both are  DK09999981, then "Representative Identifikation number" (3/20) must be populated with a EORI number.', TO_TIMESTAMP('2020-01-01 00:00:00', 'YYYY-MM-DD HH24:MI:SS'), null, (SELECT id FROM CODELIST_ITEM CI WHERE ITEM_CODE = 'DK1061' AND CODELIST_ID = (SELECT id FROM codelist WHERE CODELIST_KEY = '10040')), 1);</v>
      </c>
      <c r="G22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27" t="str">
        <v>/*INSERT INTO PUBLIC.CODELIST_ITEM_LABEL (DESCRIPTION, VALID_FROM, VALID_TO, ITEM_ID, LANGUAGE_ID) VALUES('Fejl i "Repræsentant identifikationsnummer" (3/20), Når både Importør og klarer identifikationsnummer er angivet med "DK09999981", skal repræsentant identifikations nummer være udfyldt med EORI nummer.', TO_TIMESTAMP('2020-01-01 00:00:00', 'YYYY-MM-DD HH24:MI:SS'), null, (SELECT id FROM CODELIST_ITEM CI WHERE ITEM_CODE = '' AND CODELIST_ID = (SELECT id FROM codelist WHERE CODELIST_KEY = '10075')), 3);*/</v>
      </c>
      <c r="I227" t="str">
        <v>/*INSERT INTO PUBLIC.CODELIST_ITEM_LABEL (DESCRIPTION, VALID_FROM, VALID_TO, ITEM_ID, LANGUAGE_ID) VALUES('Error:  If "Importer Identification number" (3/16) and "Declarant Identification number" (3/18) both are  DK09999981, then "Representative Identifikation number" (3/20) must be populated with a EORI number.', TO_TIMESTAMP('2020-01-01 00:00:00', 'YYYY-MM-DD HH24:MI:SS'), null, (SELECT id FROM CODELIST_ITEM CI WHERE ITEM_CODE = '' AND CODELIST_ID = (SELECT id FROM codelist WHERE CODELIST_KEY = '10075')), 1);*/</v>
      </c>
      <c r="J22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27" t="str">
        <v>/*INSERT INTO PUBLIC.CODELIST_ITEM_LABEL (DESCRIPTION, VALID_FROM, VALID_TO, ITEM_ID, LANGUAGE_ID) VALUES('Fejl i "Repræsentant identifikationsnummer" (3/20), Når både Importør og klarer identifikationsnummer er angivet med "DK09999981", skal repræsentant identifikations nummer være udfyldt med EORI nummer.', TO_TIMESTAMP('2020-01-01 00:00:00', 'YYYY-MM-DD HH24:MI:SS'), null, (SELECT id FROM CODELIST_ITEM CI WHERE ITEM_CODE = '' AND CODELIST_ID = (SELECT id FROM codelist WHERE CODELIST_KEY = '10040')), 3);*/</v>
      </c>
      <c r="L227" t="str">
        <v>/*INSERT INTO PUBLIC.CODELIST_ITEM_LABEL (DESCRIPTION, VALID_FROM, VALID_TO, ITEM_ID, LANGUAGE_ID) VALUES('Error:  If "Importer Identification number" (3/16) and "Declarant Identification number" (3/18) both are  DK09999981, then "Representative Identifikation number" (3/20) must be populated with a EORI number.', TO_TIMESTAMP('2020-01-01 00:00:00', 'YYYY-MM-DD HH24:MI:SS'), null, (SELECT id FROM CODELIST_ITEM CI WHERE ITEM_CODE = '' AND CODELIST_ID = (SELECT id FROM codelist WHERE CODELIST_KEY = '10040')), 1);*/</v>
      </c>
      <c r="N227" s="10" t="str">
        <v>INSERT INTO public.codelist_items (itemcode, valid_from, valid_to, codelist_id, extensions_id) VALUES('DK1061', to_timestamp('2020-01-01 00:00:00', 'YYYY-MM-DD HH24:MI:SS'), null, (SELECT id FROM codelists WHERE CODELISTKEY = '10249'), null) ON CONFLICT (codelist_id, itemcode) DO UPDATE SET valid_from=EXCLUDED.valid_from, valid_to=EXCLUDED.valid_to;</v>
      </c>
      <c r="O227" s="10" t="str">
        <v>INSERT INTO PUBLIC.labels_codelist_items (DESCRIPTION, langcode, VALID_FROM, VALID_TO, ITEM_ID) VALUES('Fejl i "Repræsentant identifikationsnummer" (3/20), Når både Importør og klarer identifikationsnummer er angivet med "DK09999981", skal repræsentant identifikations nummer være udfyldt med EORI nummer.', 'DA',TO_TIMESTAMP('2020-01-01 00:00:00', 'YYYY-MM-DD HH24:MI:SS'), null, (SELECT id FROM codelist_items CI WHERE ITEMCODE = 'DK1061' AND CODELIST_ID = (SELECT id FROM codelists WHERE CODELISTKEY = '10249'))) ON CONFLICT (item_id, langcode, valid_to) DO UPDATE SET valid_from=EXCLUDED.valid_from, description=EXCLUDED.description;</v>
      </c>
      <c r="P227" s="10" t="str">
        <v>INSERT INTO PUBLIC.labels_codelist_items (DESCRIPTION, langcode, VALID_FROM, VALID_TO, ITEM_ID) VALUES('Error:  If "Importer Identification number" (3/16) and "Declarant Identification number" (3/18) both are  DK09999981, then "Representative Identifikation number" (3/20) must be populated with a EORI number.', 'EN',TO_TIMESTAMP('2020-01-01 00:00:00', 'YYYY-MM-DD HH24:MI:SS'), null, (SELECT id FROM codelist_items CI WHERE ITEMCODE = 'DK1061' AND CODELIST_ID = (SELECT id FROM codelists WHERE CODELISTKEY = '10249'))) ON CONFLICT (item_id, langcode, valid_to) DO UPDATE SET valid_from=EXCLUDED.valid_from, description=EXCLUDED.description;</v>
      </c>
      <c r="Q22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27" s="10" t="str">
        <v>/*INSERT INTO PUBLIC.labels_codelist_items (DESCRIPTION, langcode, VALID_FROM, VALID_TO, ITEM_ID) VALUES('Fejl i "Repræsentant identifikationsnummer" (3/20), Når både Importør og klarer identifikationsnummer er angivet med "DK09999981", skal repræsentant identifikations nummer være udfyldt med EORI nummer.',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27" s="10" t="str">
        <v>/*INSERT INTO PUBLIC.labels_codelist_items (DESCRIPTION, langcode, VALID_FROM, VALID_TO, ITEM_ID) VALUES('Error:  If "Importer Identification number" (3/16) and "Declarant Identification number" (3/18) both are  DK09999981, then "Representative Identifikation number" (3/20) must be populated with a EORI number.',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28" spans="1:19" ht="409.5" x14ac:dyDescent="0.25">
      <c r="A228" t="str">
        <v>INSERT INTO public.codelist_item (item_code, uieditable, valid_from, valid_to, codelist_id) VALUES('DK3076', false, to_timestamp('2020-01-01 00:00:00', 'YYYY-MM-DD HH24:MI:SS'), null, (SELECT id FROM codelist WHERE CODELIST_KEY = '10080')) ON CONFLICT (codelist_id, item_code) DO UPDATE SET valid_from=EXCLUDED.valid_from, valid_to=EXCLUDED.valid_to;</v>
      </c>
      <c r="C228" t="str">
        <v>INSERT INTO PUBLIC.CODELIST_ITEM_LABEL (DESCRIPTION, VALID_FROM, VALID_TO, ITEM_ID, LANGUAGE_ID) VALUES('Error:  Customs office of export - Reference number (17 02 001 000) must be filled and cannot be empty', TO_TIMESTAMP('2020-01-01 00:00:00', 'YYYY-MM-DD HH24:MI:SS'), null, (SELECT id FROM CODELIST_ITEM CI WHERE ITEM_CODE = 'DK3076' AND CODELIST_ID = (SELECT id FROM codelist WHERE CODELIST_KEY = '10080')), 1);</v>
      </c>
      <c r="D228" t="str">
        <v>INSERT INTO public.codelist_item (item_code, uieditable, valid_from, valid_to, codelist_id) VALUES('DK3076', false, to_timestamp('2020-01-01 00:00:00', 'YYYY-MM-DD HH24:MI:SS'), null, (SELECT id FROM codelist WHERE CODELIST_KEY = '10040')) ON CONFLICT (codelist_id, item_code) DO UPDATE SET valid_from=EXCLUDED.valid_from, valid_to=EXCLUDED.valid_to;</v>
      </c>
      <c r="E228" t="str">
        <v>INSERT INTO PUBLIC.CODELIST_ITEM_LABEL (DESCRIPTION, VALID_FROM, VALID_TO, ITEM_ID, LANGUAGE_ID) VALUES('Fejl: ''Toldstedskoden'' (17 02 001 000) skal udfyldes og må ikke være tom  ', TO_TIMESTAMP('2020-01-01 00:00:00', 'YYYY-MM-DD HH24:MI:SS'), null, (SELECT id FROM CODELIST_ITEM CI WHERE ITEM_CODE = 'DK3076' AND CODELIST_ID = (SELECT id FROM codelist WHERE CODELIST_KEY = '10040')), 3);</v>
      </c>
      <c r="F228" t="str">
        <v>INSERT INTO PUBLIC.CODELIST_ITEM_LABEL (DESCRIPTION, VALID_FROM, VALID_TO, ITEM_ID, LANGUAGE_ID) VALUES('Error:  Customs office of export - Reference number (17 02 001 000) must be filled and cannot be empty', TO_TIMESTAMP('2020-01-01 00:00:00', 'YYYY-MM-DD HH24:MI:SS'), null, (SELECT id FROM CODELIST_ITEM CI WHERE ITEM_CODE = 'DK3076' AND CODELIST_ID = (SELECT id FROM codelist WHERE CODELIST_KEY = '10040')), 1);</v>
      </c>
      <c r="G22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28" t="str">
        <v>/*INSERT INTO PUBLIC.CODELIST_ITEM_LABEL (DESCRIPTION, VALID_FROM, VALID_TO, ITEM_ID, LANGUAGE_ID) VALUES('Fejl: ''Toldstedskoden'' (17 02 001 000) skal udfyldes og må ikke være tom  ', TO_TIMESTAMP('2020-01-01 00:00:00', 'YYYY-MM-DD HH24:MI:SS'), null, (SELECT id FROM CODELIST_ITEM CI WHERE ITEM_CODE = '' AND CODELIST_ID = (SELECT id FROM codelist WHERE CODELIST_KEY = '')), 3);*/</v>
      </c>
      <c r="I228" t="str">
        <v>/*INSERT INTO PUBLIC.CODELIST_ITEM_LABEL (DESCRIPTION, VALID_FROM, VALID_TO, ITEM_ID, LANGUAGE_ID) VALUES('Error:  Customs office of export - Reference number (17 02 001 000) must be filled and cannot be empty', TO_TIMESTAMP('2020-01-01 00:00:00', 'YYYY-MM-DD HH24:MI:SS'), null, (SELECT id FROM CODELIST_ITEM CI WHERE ITEM_CODE = '' AND CODELIST_ID = (SELECT id FROM codelist WHERE CODELIST_KEY = '')), 1);*/</v>
      </c>
      <c r="J22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28" t="str">
        <v>/*INSERT INTO PUBLIC.CODELIST_ITEM_LABEL (DESCRIPTION, VALID_FROM, VALID_TO, ITEM_ID, LANGUAGE_ID) VALUES('Fejl: ''Toldstedskoden'' (17 02 001 000) skal udfyldes og må ikke være tom  ', TO_TIMESTAMP('2020-01-01 00:00:00', 'YYYY-MM-DD HH24:MI:SS'), null, (SELECT id FROM CODELIST_ITEM CI WHERE ITEM_CODE = '' AND CODELIST_ID = (SELECT id FROM codelist WHERE CODELIST_KEY = '10040')), 3);*/</v>
      </c>
      <c r="L228" t="str">
        <v>/*INSERT INTO PUBLIC.CODELIST_ITEM_LABEL (DESCRIPTION, VALID_FROM, VALID_TO, ITEM_ID, LANGUAGE_ID) VALUES('Error:  Customs office of export - Reference number (17 02 001 000) must be filled and cannot be empty', TO_TIMESTAMP('2020-01-01 00:00:00', 'YYYY-MM-DD HH24:MI:SS'), null, (SELECT id FROM CODELIST_ITEM CI WHERE ITEM_CODE = '' AND CODELIST_ID = (SELECT id FROM codelist WHERE CODELIST_KEY = '10040')), 1);*/</v>
      </c>
      <c r="N228" s="10" t="str">
        <v>INSERT INTO public.codelist_items (itemcode, valid_from, valid_to, codelist_id, extensions_id) VALUES('DK3076', to_timestamp('2020-01-01 00:00:00', 'YYYY-MM-DD HH24:MI:SS'), null, (SELECT id FROM codelists WHERE CODELISTKEY = '10249'), null) ON CONFLICT (codelist_id, itemcode) DO UPDATE SET valid_from=EXCLUDED.valid_from, valid_to=EXCLUDED.valid_to;</v>
      </c>
      <c r="O228" s="10" t="str">
        <v>INSERT INTO PUBLIC.labels_codelist_items (DESCRIPTION, langcode, VALID_FROM, VALID_TO, ITEM_ID) VALUES('Fejl: ''Toldstedskoden'' (17 02 001 000) skal udfyldes og må ikke være tom  ', 'DA',TO_TIMESTAMP('2020-01-01 00:00:00', 'YYYY-MM-DD HH24:MI:SS'), null, (SELECT id FROM codelist_items CI WHERE ITEMCODE = 'DK3076' AND CODELIST_ID = (SELECT id FROM codelists WHERE CODELISTKEY = '10249'))) ON CONFLICT (item_id, langcode, valid_to) DO UPDATE SET valid_from=EXCLUDED.valid_from, description=EXCLUDED.description;</v>
      </c>
      <c r="P228" s="10" t="str">
        <v>INSERT INTO PUBLIC.labels_codelist_items (DESCRIPTION, langcode, VALID_FROM, VALID_TO, ITEM_ID) VALUES('Error:  Customs office of export - Reference number (17 02 001 000) must be filled and cannot be empty', 'EN',TO_TIMESTAMP('2020-01-01 00:00:00', 'YYYY-MM-DD HH24:MI:SS'), null, (SELECT id FROM codelist_items CI WHERE ITEMCODE = 'DK3076' AND CODELIST_ID = (SELECT id FROM codelists WHERE CODELISTKEY = '10249'))) ON CONFLICT (item_id, langcode, valid_to) DO UPDATE SET valid_from=EXCLUDED.valid_from, description=EXCLUDED.description;</v>
      </c>
      <c r="Q22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28" s="10" t="str">
        <v>/*INSERT INTO PUBLIC.labels_codelist_items (DESCRIPTION, langcode, VALID_FROM, VALID_TO, ITEM_ID) VALUES('Fejl: ''Toldstedskoden'' (17 02 001 000) skal udfyldes og må ikke være tom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28" s="10" t="str">
        <v>/*INSERT INTO PUBLIC.labels_codelist_items (DESCRIPTION, langcode, VALID_FROM, VALID_TO, ITEM_ID) VALUES('Error:  Customs office of export - Reference number (17 02 001 000) must be filled and cannot be empty',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29" spans="1:19" ht="409.5" x14ac:dyDescent="0.25">
      <c r="A229"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229" t="str">
        <v>/*INSERT INTO PUBLIC.CODELIST_ITEM_LABEL (DESCRIPTION, VALID_FROM, VALID_TO, ITEM_ID, LANGUAGE_ID) VALUES('Error, when "Transport cost" (14 15 000 000)  are declared on goods item level, then all goods itims must be filled in with "tansport cost".', TO_TIMESTAMP('2020-01-01 00:00:00', 'YYYY-MM-DD HH24:MI:SS'), null, (SELECT id FROM CODELIST_ITEM CI WHERE ITEM_CODE = '' AND CODELIST_ID = (SELECT id FROM codelist WHERE CODELIST_KEY = '10080')), 1);*/</v>
      </c>
      <c r="D22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229" t="str">
        <v>/*INSERT INTO PUBLIC.CODELIST_ITEM_LABEL (DESCRIPTION, VALID_FROM, VALID_TO, ITEM_ID, LANGUAGE_ID) VALUES('Når den anmodet procedure (11 09 001 00) = 45, så skal autorisationsnummer være = DKOPO&lt;nr&gt;', TO_TIMESTAMP('2020-01-01 00:00:00', 'YYYY-MM-DD HH24:MI:SS'), null, (SELECT id FROM CODELIST_ITEM CI WHERE ITEM_CODE = '' AND CODELIST_ID = (SELECT id FROM codelist WHERE CODELIST_KEY = '10040')), 3);*/</v>
      </c>
      <c r="F229" t="str">
        <v>/*INSERT INTO PUBLIC.CODELIST_ITEM_LABEL (DESCRIPTION, VALID_FROM, VALID_TO, ITEM_ID, LANGUAGE_ID) VALUES('Error, when "Transport cost" (14 15 000 000)  are declared on goods item level, then all goods itims must be filled in with "tansport cost".', TO_TIMESTAMP('2020-01-01 00:00:00', 'YYYY-MM-DD HH24:MI:SS'), null, (SELECT id FROM CODELIST_ITEM CI WHERE ITEM_CODE = '' AND CODELIST_ID = (SELECT id FROM codelist WHERE CODELIST_KEY = '10040')), 1);*/</v>
      </c>
      <c r="G229"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29" t="str">
        <v>/*INSERT INTO PUBLIC.CODELIST_ITEM_LABEL (DESCRIPTION, VALID_FROM, VALID_TO, ITEM_ID, LANGUAGE_ID) VALUES('Når den anmodet procedure (11 09 001 00) = 45, så skal autorisationsnummer være = DKOPO&lt;nr&gt;', TO_TIMESTAMP('2020-01-01 00:00:00', 'YYYY-MM-DD HH24:MI:SS'), null, (SELECT id FROM CODELIST_ITEM CI WHERE ITEM_CODE = '' AND CODELIST_ID = (SELECT id FROM codelist WHERE CODELIST_KEY = '10075')), 3);*/</v>
      </c>
      <c r="I229" t="str">
        <v>/*INSERT INTO PUBLIC.CODELIST_ITEM_LABEL (DESCRIPTION, VALID_FROM, VALID_TO, ITEM_ID, LANGUAGE_ID) VALUES('Error, when "Transport cost" (14 15 000 000)  are declared on goods item level, then all goods itims must be filled in with "tansport cost".', TO_TIMESTAMP('2020-01-01 00:00:00', 'YYYY-MM-DD HH24:MI:SS'), null, (SELECT id FROM CODELIST_ITEM CI WHERE ITEM_CODE = '' AND CODELIST_ID = (SELECT id FROM codelist WHERE CODELIST_KEY = '10075')), 1);*/</v>
      </c>
      <c r="J22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29" t="str">
        <v>/*INSERT INTO PUBLIC.CODELIST_ITEM_LABEL (DESCRIPTION, VALID_FROM, VALID_TO, ITEM_ID, LANGUAGE_ID) VALUES('Når den anmodet procedure (11 09 001 00) = 45, så skal autorisationsnummer være = DKOPO&lt;nr&gt;', TO_TIMESTAMP('2020-01-01 00:00:00', 'YYYY-MM-DD HH24:MI:SS'), null, (SELECT id FROM CODELIST_ITEM CI WHERE ITEM_CODE = '' AND CODELIST_ID = (SELECT id FROM codelist WHERE CODELIST_KEY = '10040')), 3);*/</v>
      </c>
      <c r="L229" t="str">
        <v>/*INSERT INTO PUBLIC.CODELIST_ITEM_LABEL (DESCRIPTION, VALID_FROM, VALID_TO, ITEM_ID, LANGUAGE_ID) VALUES('Error, when "Transport cost" (14 15 000 000)  are declared on goods item level, then all goods itims must be filled in with "tansport cost".', TO_TIMESTAMP('2020-01-01 00:00:00', 'YYYY-MM-DD HH24:MI:SS'), null, (SELECT id FROM CODELIST_ITEM CI WHERE ITEM_CODE = '' AND CODELIST_ID = (SELECT id FROM codelist WHERE CODELIST_KEY = '10040')), 1);*/</v>
      </c>
      <c r="N22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229" s="10" t="str">
        <v>/*INSERT INTO PUBLIC.labels_codelist_items (DESCRIPTION, langcode, VALID_FROM, VALID_TO, ITEM_ID) VALUES('Når den anmodet procedure (11 09 001 00) = 45, så skal autorisationsnummer være = DKOPO&lt;nr&gt;',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229" s="10" t="str">
        <v>/*INSERT INTO PUBLIC.labels_codelist_items (DESCRIPTION, langcode, VALID_FROM, VALID_TO, ITEM_ID) VALUES('Error, when "Transport cost" (14 15 000 000)  are declared on goods item level, then all goods itims must be filled in with "tansport cost".',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22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29" s="10" t="str">
        <v>/*INSERT INTO PUBLIC.labels_codelist_items (DESCRIPTION, langcode, VALID_FROM, VALID_TO, ITEM_ID) VALUES('Når den anmodet procedure (11 09 001 00) = 45, så skal autorisationsnummer være = DKOPO&lt;nr&gt;',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29" s="10" t="str">
        <v>/*INSERT INTO PUBLIC.labels_codelist_items (DESCRIPTION, langcode, VALID_FROM, VALID_TO, ITEM_ID) VALUES('Error, when "Transport cost" (14 15 000 000)  are declared on goods item level, then all goods itims must be filled in with "tansport cost".',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30" spans="1:19" ht="409.5" x14ac:dyDescent="0.25">
      <c r="A230" t="str">
        <v>INSERT INTO public.codelist_item (item_code, uieditable, valid_from, valid_to, codelist_id) VALUES('DK1098', false, to_timestamp('2020-01-01 00:00:00', 'YYYY-MM-DD HH24:MI:SS'), null, (SELECT id FROM codelist WHERE CODELIST_KEY = '10080')) ON CONFLICT (codelist_id, item_code) DO UPDATE SET valid_from=EXCLUDED.valid_from, valid_to=EXCLUDED.valid_to;</v>
      </c>
      <c r="C230" t="str">
        <v>INSERT INTO PUBLIC.CODELIST_ITEM_LABEL (DESCRIPTION, VALID_FROM, VALID_TO, ITEM_ID, LANGUAGE_ID) VALUES('Error, when "previous procedure" (11 09 002 000)= 71, then "Identification of warehouse" Type (12 11 002 000) and Identifier (12 11 015 000) are mandatory', TO_TIMESTAMP('2020-01-01 00:00:00', 'YYYY-MM-DD HH24:MI:SS'), null, (SELECT id FROM CODELIST_ITEM CI WHERE ITEM_CODE = 'DK1098' AND CODELIST_ID = (SELECT id FROM codelist WHERE CODELIST_KEY = '10080')), 1);</v>
      </c>
      <c r="D230" t="str">
        <v>INSERT INTO public.codelist_item (item_code, uieditable, valid_from, valid_to, codelist_id) VALUES('DK1098', false, to_timestamp('2020-01-01 00:00:00', 'YYYY-MM-DD HH24:MI:SS'), null, (SELECT id FROM codelist WHERE CODELIST_KEY = '10040')) ON CONFLICT (codelist_id, item_code) DO UPDATE SET valid_from=EXCLUDED.valid_from, valid_to=EXCLUDED.valid_to;</v>
      </c>
      <c r="E230" t="str">
        <v>INSERT INTO PUBLIC.CODELIST_ITEM_LABEL (DESCRIPTION, VALID_FROM, VALID_TO, ITEM_ID, LANGUAGE_ID) VALUES('Fejl, hvis forudgående procedure (11 09 002 000) er 71, skal identificering af oplag (12 11 002 000 og 12 11 015 000) være udfyldt.', TO_TIMESTAMP('2020-01-01 00:00:00', 'YYYY-MM-DD HH24:MI:SS'), null, (SELECT id FROM CODELIST_ITEM CI WHERE ITEM_CODE = 'DK1098' AND CODELIST_ID = (SELECT id FROM codelist WHERE CODELIST_KEY = '10040')), 3);</v>
      </c>
      <c r="F230" t="str">
        <v>INSERT INTO PUBLIC.CODELIST_ITEM_LABEL (DESCRIPTION, VALID_FROM, VALID_TO, ITEM_ID, LANGUAGE_ID) VALUES('Error, when "previous procedure" (11 09 002 000)= 71, then "Identification of warehouse" Type (12 11 002 000) and Identifier (12 11 015 000) are mandatory', TO_TIMESTAMP('2020-01-01 00:00:00', 'YYYY-MM-DD HH24:MI:SS'), null, (SELECT id FROM CODELIST_ITEM CI WHERE ITEM_CODE = 'DK1098' AND CODELIST_ID = (SELECT id FROM codelist WHERE CODELIST_KEY = '10040')), 1);</v>
      </c>
      <c r="G230" t="str">
        <v>/*INSERT INTO public.codelist_item (item_code, uieditable, valid_from, valid_to, codelist_id) VALUES('', false, to_timestamp('2020-01-01 00:00:00', 'YYYY-MM-DD HH24:MI:SS'), null, (SELECT id FROM codelist WHERE CODELIST_KEY = 'DKW1098')) ON CONFLICT (codelist_id, item_code) DO UPDATE SET valid_from=EXCLUDED.valid_from, valid_to=EXCLUDED.valid_to;*/</v>
      </c>
      <c r="H230" t="str">
        <v>/*INSERT INTO PUBLIC.CODELIST_ITEM_LABEL (DESCRIPTION, VALID_FROM, VALID_TO, ITEM_ID, LANGUAGE_ID) VALUES('Fejl, hvis forudgående procedure (11 09 002 000) er 71, skal identificering af oplag (12 11 002 000 og 12 11 015 000) være udfyldt.', TO_TIMESTAMP('2020-01-01 00:00:00', 'YYYY-MM-DD HH24:MI:SS'), null, (SELECT id FROM CODELIST_ITEM CI WHERE ITEM_CODE = '' AND CODELIST_ID = (SELECT id FROM codelist WHERE CODELIST_KEY = 'DKW1098')), 3);*/</v>
      </c>
      <c r="I230" t="str">
        <v>/*INSERT INTO PUBLIC.CODELIST_ITEM_LABEL (DESCRIPTION, VALID_FROM, VALID_TO, ITEM_ID, LANGUAGE_ID) VALUES('Error, when "previous procedure" (11 09 002 000)= 71, then "Identification of warehouse" Type (12 11 002 000) and Identifier (12 11 015 000) are mandatory', TO_TIMESTAMP('2020-01-01 00:00:00', 'YYYY-MM-DD HH24:MI:SS'), null, (SELECT id FROM CODELIST_ITEM CI WHERE ITEM_CODE = '' AND CODELIST_ID = (SELECT id FROM codelist WHERE CODELIST_KEY = 'DKW1098')), 1);*/</v>
      </c>
      <c r="J23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30" t="str">
        <v>/*INSERT INTO PUBLIC.CODELIST_ITEM_LABEL (DESCRIPTION, VALID_FROM, VALID_TO, ITEM_ID, LANGUAGE_ID) VALUES('Fejl, hvis forudgående procedure (11 09 002 000) er 71, skal identificering af oplag (12 11 002 000 og 12 11 015 000) være udfyldt.', TO_TIMESTAMP('2020-01-01 00:00:00', 'YYYY-MM-DD HH24:MI:SS'), null, (SELECT id FROM CODELIST_ITEM CI WHERE ITEM_CODE = '' AND CODELIST_ID = (SELECT id FROM codelist WHERE CODELIST_KEY = '10040')), 3);*/</v>
      </c>
      <c r="L230" t="str">
        <v>/*INSERT INTO PUBLIC.CODELIST_ITEM_LABEL (DESCRIPTION, VALID_FROM, VALID_TO, ITEM_ID, LANGUAGE_ID) VALUES('Error, when "previous procedure" (11 09 002 000)= 71, then "Identification of warehouse" Type (12 11 002 000) and Identifier (12 11 015 000) are mandatory', TO_TIMESTAMP('2020-01-01 00:00:00', 'YYYY-MM-DD HH24:MI:SS'), null, (SELECT id FROM CODELIST_ITEM CI WHERE ITEM_CODE = '' AND CODELIST_ID = (SELECT id FROM codelist WHERE CODELIST_KEY = '10040')), 1);*/</v>
      </c>
      <c r="N230" s="10" t="str">
        <v>INSERT INTO public.codelist_items (itemcode, valid_from, valid_to, codelist_id, extensions_id) VALUES('DK1098', to_timestamp('2020-01-01 00:00:00', 'YYYY-MM-DD HH24:MI:SS'), null, (SELECT id FROM codelists WHERE CODELISTKEY = '10249'), null) ON CONFLICT (codelist_id, itemcode) DO UPDATE SET valid_from=EXCLUDED.valid_from, valid_to=EXCLUDED.valid_to;</v>
      </c>
      <c r="O230" s="10" t="str">
        <v>INSERT INTO PUBLIC.labels_codelist_items (DESCRIPTION, langcode, VALID_FROM, VALID_TO, ITEM_ID) VALUES('Fejl, hvis forudgående procedure (11 09 002 000) er 71, skal identificering af oplag (12 11 002 000 og 12 11 015 000) være udfyldt.', 'DA',TO_TIMESTAMP('2020-01-01 00:00:00', 'YYYY-MM-DD HH24:MI:SS'), null, (SELECT id FROM codelist_items CI WHERE ITEMCODE = 'DK1098' AND CODELIST_ID = (SELECT id FROM codelists WHERE CODELISTKEY = '10249'))) ON CONFLICT (item_id, langcode, valid_to) DO UPDATE SET valid_from=EXCLUDED.valid_from, description=EXCLUDED.description;</v>
      </c>
      <c r="P230" s="10" t="str">
        <v>INSERT INTO PUBLIC.labels_codelist_items (DESCRIPTION, langcode, VALID_FROM, VALID_TO, ITEM_ID) VALUES('Error, when "previous procedure" (11 09 002 000)= 71, then "Identification of warehouse" Type (12 11 002 000) and Identifier (12 11 015 000) are mandatory', 'EN',TO_TIMESTAMP('2020-01-01 00:00:00', 'YYYY-MM-DD HH24:MI:SS'), null, (SELECT id FROM codelist_items CI WHERE ITEMCODE = 'DK1098' AND CODELIST_ID = (SELECT id FROM codelists WHERE CODELISTKEY = '10249'))) ON CONFLICT (item_id, langcode, valid_to) DO UPDATE SET valid_from=EXCLUDED.valid_from, description=EXCLUDED.description;</v>
      </c>
      <c r="Q23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30" s="10" t="str">
        <v>/*INSERT INTO PUBLIC.labels_codelist_items (DESCRIPTION, langcode, VALID_FROM, VALID_TO, ITEM_ID) VALUES('Fejl, hvis forudgående procedure (11 09 002 000) er 71, skal identificering af oplag (12 11 002 000 og 12 11 015 000) være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30" s="10" t="str">
        <v>/*INSERT INTO PUBLIC.labels_codelist_items (DESCRIPTION, langcode, VALID_FROM, VALID_TO, ITEM_ID) VALUES('Error, when "previous procedure" (11 09 002 000)= 71, then "Identification of warehouse" Type (12 11 002 000) and Identifier (12 11 015 000) are mandatory',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31" spans="1:19" ht="409.5" x14ac:dyDescent="0.25">
      <c r="A231" t="str">
        <v>INSERT INTO public.codelist_item (item_code, uieditable, valid_from, valid_to, codelist_id) VALUES('DK1052', false, to_timestamp('2020-01-01 00:00:00', 'YYYY-MM-DD HH24:MI:SS'), null, (SELECT id FROM codelist WHERE CODELIST_KEY = '10080')) ON CONFLICT (codelist_id, item_code) DO UPDATE SET valid_from=EXCLUDED.valid_from, valid_to=EXCLUDED.valid_to;</v>
      </c>
      <c r="C231" t="str">
        <v>INSERT INTO PUBLIC.CODELIST_ITEM_LABEL (DESCRIPTION, VALID_FROM, VALID_TO, ITEM_ID, LANGUAGE_ID) VALUES('Error, when "Additional Reference Code" (12 02 008 000) is 00500, then the "importers identifications number" (13 04 017 000) and the "declarant identifications number" (13 05 017 000) must be the same.', TO_TIMESTAMP('2020-01-01 00:00:00', 'YYYY-MM-DD HH24:MI:SS'), null, (SELECT id FROM CODELIST_ITEM CI WHERE ITEM_CODE = 'DK1052' AND CODELIST_ID = (SELECT id FROM codelist WHERE CODELIST_KEY = '10080')), 1);</v>
      </c>
      <c r="D231" t="str">
        <v>INSERT INTO public.codelist_item (item_code, uieditable, valid_from, valid_to, codelist_id) VALUES('DK1052', false, to_timestamp('2020-01-01 00:00:00', 'YYYY-MM-DD HH24:MI:SS'), null, (SELECT id FROM codelist WHERE CODELIST_KEY = '10040')) ON CONFLICT (codelist_id, item_code) DO UPDATE SET valid_from=EXCLUDED.valid_from, valid_to=EXCLUDED.valid_to;</v>
      </c>
      <c r="E231" t="str">
        <v>INSERT INTO PUBLIC.CODELIST_ITEM_LABEL (DESCRIPTION, VALID_FROM, VALID_TO, ITEM_ID, LANGUAGE_ID) VALUES('Fejl, når "supplerende oplysninger" (12 02 008 000) er angivet med koden 00500, skal "importørens identifikationsnummer" (13 04 017 000) og klarerens identifikationsnummer (13 05 017 000) være det samme.', TO_TIMESTAMP('2020-01-01 00:00:00', 'YYYY-MM-DD HH24:MI:SS'), null, (SELECT id FROM CODELIST_ITEM CI WHERE ITEM_CODE = 'DK1052' AND CODELIST_ID = (SELECT id FROM codelist WHERE CODELIST_KEY = '10040')), 3);</v>
      </c>
      <c r="F231" t="str">
        <v>INSERT INTO PUBLIC.CODELIST_ITEM_LABEL (DESCRIPTION, VALID_FROM, VALID_TO, ITEM_ID, LANGUAGE_ID) VALUES('Error, when "Additional Reference Code" (12 02 008 000) is 00500, then the "importers identifications number" (13 04 017 000) and the "declarant identifications number" (13 05 017 000) must be the same.', TO_TIMESTAMP('2020-01-01 00:00:00', 'YYYY-MM-DD HH24:MI:SS'), null, (SELECT id FROM CODELIST_ITEM CI WHERE ITEM_CODE = 'DK1052' AND CODELIST_ID = (SELECT id FROM codelist WHERE CODELIST_KEY = '10040')), 1);</v>
      </c>
      <c r="G231"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31" t="str">
        <v>/*INSERT INTO PUBLIC.CODELIST_ITEM_LABEL (DESCRIPTION, VALID_FROM, VALID_TO, ITEM_ID, LANGUAGE_ID) VALUES('Fejl, når "supplerende oplysninger" (12 02 008 000) er angivet med koden 00500, skal "importørens identifikationsnummer" (13 04 017 000) og klarerens identifikationsnummer (13 05 017 000) være det samme.', TO_TIMESTAMP('2020-01-01 00:00:00', 'YYYY-MM-DD HH24:MI:SS'), null, (SELECT id FROM CODELIST_ITEM CI WHERE ITEM_CODE = '' AND CODELIST_ID = (SELECT id FROM codelist WHERE CODELIST_KEY = '10075')), 3);*/</v>
      </c>
      <c r="I231" t="str">
        <v>/*INSERT INTO PUBLIC.CODELIST_ITEM_LABEL (DESCRIPTION, VALID_FROM, VALID_TO, ITEM_ID, LANGUAGE_ID) VALUES('Error, when "Additional Reference Code" (12 02 008 000) is 00500, then the "importers identifications number" (13 04 017 000) and the "declarant identifications number" (13 05 017 000) must be the same.', TO_TIMESTAMP('2020-01-01 00:00:00', 'YYYY-MM-DD HH24:MI:SS'), null, (SELECT id FROM CODELIST_ITEM CI WHERE ITEM_CODE = '' AND CODELIST_ID = (SELECT id FROM codelist WHERE CODELIST_KEY = '10075')), 1);*/</v>
      </c>
      <c r="J23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31" t="str">
        <v>/*INSERT INTO PUBLIC.CODELIST_ITEM_LABEL (DESCRIPTION, VALID_FROM, VALID_TO, ITEM_ID, LANGUAGE_ID) VALUES('Fejl, når "supplerende oplysninger" (12 02 008 000) er angivet med koden 00500, skal "importørens identifikationsnummer" (13 04 017 000) og klarerens identifikationsnummer (13 05 017 000) være det samme.', TO_TIMESTAMP('2020-01-01 00:00:00', 'YYYY-MM-DD HH24:MI:SS'), null, (SELECT id FROM CODELIST_ITEM CI WHERE ITEM_CODE = '' AND CODELIST_ID = (SELECT id FROM codelist WHERE CODELIST_KEY = '10040')), 3);*/</v>
      </c>
      <c r="L231" t="str">
        <v>/*INSERT INTO PUBLIC.CODELIST_ITEM_LABEL (DESCRIPTION, VALID_FROM, VALID_TO, ITEM_ID, LANGUAGE_ID) VALUES('Error, when "Additional Reference Code" (12 02 008 000) is 00500, then the "importers identifications number" (13 04 017 000) and the "declarant identifications number" (13 05 017 000) must be the same.', TO_TIMESTAMP('2020-01-01 00:00:00', 'YYYY-MM-DD HH24:MI:SS'), null, (SELECT id FROM CODELIST_ITEM CI WHERE ITEM_CODE = '' AND CODELIST_ID = (SELECT id FROM codelist WHERE CODELIST_KEY = '10040')), 1);*/</v>
      </c>
      <c r="N231" s="10" t="str">
        <v>INSERT INTO public.codelist_items (itemcode, valid_from, valid_to, codelist_id, extensions_id) VALUES('DK1052', to_timestamp('2020-01-01 00:00:00', 'YYYY-MM-DD HH24:MI:SS'), null, (SELECT id FROM codelists WHERE CODELISTKEY = '10249'), null) ON CONFLICT (codelist_id, itemcode) DO UPDATE SET valid_from=EXCLUDED.valid_from, valid_to=EXCLUDED.valid_to;</v>
      </c>
      <c r="O231" s="10" t="str">
        <v>INSERT INTO PUBLIC.labels_codelist_items (DESCRIPTION, langcode, VALID_FROM, VALID_TO, ITEM_ID) VALUES('Fejl, når "supplerende oplysninger" (12 02 008 000) er angivet med koden 00500, skal "importørens identifikationsnummer" (13 04 017 000) og klarerens identifikationsnummer (13 05 017 000) være det samme.', 'DA',TO_TIMESTAMP('2020-01-01 00:00:00', 'YYYY-MM-DD HH24:MI:SS'), null, (SELECT id FROM codelist_items CI WHERE ITEMCODE = 'DK1052' AND CODELIST_ID = (SELECT id FROM codelists WHERE CODELISTKEY = '10249'))) ON CONFLICT (item_id, langcode, valid_to) DO UPDATE SET valid_from=EXCLUDED.valid_from, description=EXCLUDED.description;</v>
      </c>
      <c r="P231" s="10" t="str">
        <v>INSERT INTO PUBLIC.labels_codelist_items (DESCRIPTION, langcode, VALID_FROM, VALID_TO, ITEM_ID) VALUES('Error, when "Additional Reference Code" (12 02 008 000) is 00500, then the "importers identifications number" (13 04 017 000) and the "declarant identifications number" (13 05 017 000) must be the same.', 'EN',TO_TIMESTAMP('2020-01-01 00:00:00', 'YYYY-MM-DD HH24:MI:SS'), null, (SELECT id FROM codelist_items CI WHERE ITEMCODE = 'DK1052' AND CODELIST_ID = (SELECT id FROM codelists WHERE CODELISTKEY = '10249'))) ON CONFLICT (item_id, langcode, valid_to) DO UPDATE SET valid_from=EXCLUDED.valid_from, description=EXCLUDED.description;</v>
      </c>
      <c r="Q23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31" s="10" t="str">
        <v>/*INSERT INTO PUBLIC.labels_codelist_items (DESCRIPTION, langcode, VALID_FROM, VALID_TO, ITEM_ID) VALUES('Fejl, når "supplerende oplysninger" (12 02 008 000) er angivet med koden 00500, skal "importørens identifikationsnummer" (13 04 017 000) og klarerens identifikationsnummer (13 05 017 000) være det samme.',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31" s="10" t="str">
        <v>/*INSERT INTO PUBLIC.labels_codelist_items (DESCRIPTION, langcode, VALID_FROM, VALID_TO, ITEM_ID) VALUES('Error, when "Additional Reference Code" (12 02 008 000) is 00500, then the "importers identifications number" (13 04 017 000) and the "declarant identifications number" (13 05 017 000) must be the same.',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32" spans="1:19" ht="409.5" x14ac:dyDescent="0.25">
      <c r="A232" t="str">
        <v>INSERT INTO public.codelist_item (item_code, uieditable, valid_from, valid_to, codelist_id) VALUES('DK2002', false, to_timestamp('2020-01-01 00:00:00', 'YYYY-MM-DD HH24:MI:SS'), null, (SELECT id FROM codelist WHERE CODELIST_KEY = '10080')) ON CONFLICT (codelist_id, item_code) DO UPDATE SET valid_from=EXCLUDED.valid_from, valid_to=EXCLUDED.valid_to;</v>
      </c>
      <c r="C232" t="str">
        <v>INSERT INTO PUBLIC.CODELIST_ITEM_LABEL (DESCRIPTION, VALID_FROM, VALID_TO, ITEM_ID, LANGUAGE_ID) VALUES('Error, VAT identifikations number in "3/40" is not valid to use in
"Additional procedure" (1/11) F49.', TO_TIMESTAMP('2020-01-01 00:00:00', 'YYYY-MM-DD HH24:MI:SS'), null, (SELECT id FROM CODELIST_ITEM CI WHERE ITEM_CODE = 'DK2002' AND CODELIST_ID = (SELECT id FROM codelist WHERE CODELIST_KEY = '10080')), 1);</v>
      </c>
      <c r="D232" t="str">
        <v>INSERT INTO public.codelist_item (item_code, uieditable, valid_from, valid_to, codelist_id) VALUES('DK2002', false, to_timestamp('2020-01-01 00:00:00', 'YYYY-MM-DD HH24:MI:SS'), null, (SELECT id FROM codelist WHERE CODELIST_KEY = '10040')) ON CONFLICT (codelist_id, item_code) DO UPDATE SET valid_from=EXCLUDED.valid_from, valid_to=EXCLUDED.valid_to;</v>
      </c>
      <c r="E232" t="str">
        <v>INSERT INTO PUBLIC.CODELIST_ITEM_LABEL (DESCRIPTION, VALID_FROM, VALID_TO, ITEM_ID, LANGUAGE_ID) VALUES('Fejl, Moms identifikations nummer i "3/40", har ikke en valid bevilling/tilladelse til den "supplerende procedure" F49.', TO_TIMESTAMP('2020-01-01 00:00:00', 'YYYY-MM-DD HH24:MI:SS'), null, (SELECT id FROM CODELIST_ITEM CI WHERE ITEM_CODE = 'DK2002' AND CODELIST_ID = (SELECT id FROM codelist WHERE CODELIST_KEY = '10040')), 3);</v>
      </c>
      <c r="F232" t="str">
        <v>INSERT INTO PUBLIC.CODELIST_ITEM_LABEL (DESCRIPTION, VALID_FROM, VALID_TO, ITEM_ID, LANGUAGE_ID) VALUES('Error, VAT identifikations number in "3/40" is not valid to use in
"Additional procedure" (1/11) F49.', TO_TIMESTAMP('2020-01-01 00:00:00', 'YYYY-MM-DD HH24:MI:SS'), null, (SELECT id FROM CODELIST_ITEM CI WHERE ITEM_CODE = 'DK2002' AND CODELIST_ID = (SELECT id FROM codelist WHERE CODELIST_KEY = '10040')), 1);</v>
      </c>
      <c r="G232" t="str">
        <v>INSERT INTO public.codelist_item (item_code, uieditable, valid_from, valid_to, codelist_id) VALUES('UDGÅET', false, to_timestamp('2020-01-01 00:00:00', 'YYYY-MM-DD HH24:MI:SS'), null, (SELECT id FROM codelist WHERE CODELIST_KEY = '10075')) ON CONFLICT (codelist_id, item_code) DO UPDATE SET valid_from=EXCLUDED.valid_from, valid_to=EXCLUDED.valid_to;</v>
      </c>
      <c r="H232" t="str">
        <v>INSERT INTO PUBLIC.CODELIST_ITEM_LABEL (DESCRIPTION, VALID_FROM, VALID_TO, ITEM_ID, LANGUAGE_ID) VALUES('Fejl, Moms identifikations nummer i "3/40", har ikke en valid bevilling/tilladelse til den "supplerende procedure" F49.', TO_TIMESTAMP('2020-01-01 00:00:00', 'YYYY-MM-DD HH24:MI:SS'), null, (SELECT id FROM CODELIST_ITEM CI WHERE ITEM_CODE = 'UDGÅET' AND CODELIST_ID = (SELECT id FROM codelist WHERE CODELIST_KEY = '10075')), 3);</v>
      </c>
      <c r="I232" t="str">
        <v>INSERT INTO PUBLIC.CODELIST_ITEM_LABEL (DESCRIPTION, VALID_FROM, VALID_TO, ITEM_ID, LANGUAGE_ID) VALUES('Error, VAT identifikations number in "3/40" is not valid to use in
"Additional procedure" (1/11) F49.', TO_TIMESTAMP('2020-01-01 00:00:00', 'YYYY-MM-DD HH24:MI:SS'), null, (SELECT id FROM CODELIST_ITEM CI WHERE ITEM_CODE = 'UDGÅET' AND CODELIST_ID = (SELECT id FROM codelist WHERE CODELIST_KEY = '10075')), 1);</v>
      </c>
      <c r="J232" t="str">
        <v>INSERT INTO public.codelist_item (item_code, uieditable, valid_from, valid_to, codelist_id) VALUES('UDGÅET', false, to_timestamp('2020-01-01 00:00:00', 'YYYY-MM-DD HH24:MI:SS'), null, (SELECT id FROM codelist WHERE CODELIST_KEY = '10040')) ON CONFLICT (codelist_id, item_code) DO UPDATE SET valid_from=EXCLUDED.valid_from, valid_to=EXCLUDED.valid_to;</v>
      </c>
      <c r="K232" t="str">
        <v>INSERT INTO PUBLIC.CODELIST_ITEM_LABEL (DESCRIPTION, VALID_FROM, VALID_TO, ITEM_ID, LANGUAGE_ID) VALUES('Fejl, Moms identifikations nummer i "3/40", har ikke en valid bevilling/tilladelse til den "supplerende procedure" F49.', TO_TIMESTAMP('2020-01-01 00:00:00', 'YYYY-MM-DD HH24:MI:SS'), null, (SELECT id FROM CODELIST_ITEM CI WHERE ITEM_CODE = 'UDGÅET' AND CODELIST_ID = (SELECT id FROM codelist WHERE CODELIST_KEY = '10040')), 3);</v>
      </c>
      <c r="L232" t="str">
        <v>INSERT INTO PUBLIC.CODELIST_ITEM_LABEL (DESCRIPTION, VALID_FROM, VALID_TO, ITEM_ID, LANGUAGE_ID) VALUES('Error, VAT identifikations number in "3/40" is not valid to use in
"Additional procedure" (1/11) F49.', TO_TIMESTAMP('2020-01-01 00:00:00', 'YYYY-MM-DD HH24:MI:SS'), null, (SELECT id FROM CODELIST_ITEM CI WHERE ITEM_CODE = 'UDGÅET' AND CODELIST_ID = (SELECT id FROM codelist WHERE CODELIST_KEY = '10040')), 1);</v>
      </c>
      <c r="N232" s="10" t="str">
        <v>INSERT INTO public.codelist_items (itemcode, valid_from, valid_to, codelist_id, extensions_id) VALUES('DK2002', to_timestamp('2020-01-01 00:00:00', 'YYYY-MM-DD HH24:MI:SS'), null, (SELECT id FROM codelists WHERE CODELISTKEY = '10249'), null) ON CONFLICT (codelist_id, itemcode) DO UPDATE SET valid_from=EXCLUDED.valid_from, valid_to=EXCLUDED.valid_to;</v>
      </c>
      <c r="O232" s="10" t="str">
        <v>INSERT INTO PUBLIC.labels_codelist_items (DESCRIPTION, langcode, VALID_FROM, VALID_TO, ITEM_ID) VALUES('Fejl, Moms identifikations nummer i "3/40", har ikke en valid bevilling/tilladelse til den "supplerende procedure" F49.', 'DA',TO_TIMESTAMP('2020-01-01 00:00:00', 'YYYY-MM-DD HH24:MI:SS'), null, (SELECT id FROM codelist_items CI WHERE ITEMCODE = 'DK2002' AND CODELIST_ID = (SELECT id FROM codelists WHERE CODELISTKEY = '10249'))) ON CONFLICT (item_id, langcode, valid_to) DO UPDATE SET valid_from=EXCLUDED.valid_from, description=EXCLUDED.description;</v>
      </c>
      <c r="P232" s="10" t="str">
        <v>INSERT INTO PUBLIC.labels_codelist_items (DESCRIPTION, langcode, VALID_FROM, VALID_TO, ITEM_ID) VALUES('Error, VAT identifikations number in "3/40" is not valid to use in
"Additional procedure" (1/11) F49.', 'EN',TO_TIMESTAMP('2020-01-01 00:00:00', 'YYYY-MM-DD HH24:MI:SS'), null, (SELECT id FROM codelist_items CI WHERE ITEMCODE = 'DK2002' AND CODELIST_ID = (SELECT id FROM codelists WHERE CODELISTKEY = '10249'))) ON CONFLICT (item_id, langcode, valid_to) DO UPDATE SET valid_from=EXCLUDED.valid_from, description=EXCLUDED.description;</v>
      </c>
      <c r="Q232" s="10" t="str">
        <v>INSERT INTO public.codelist_items (itemcode, valid_from, valid_to, codelist_id, extensions_id) VALUES('UDGÅET', to_timestamp('2020-01-01 00:00:00', 'YYYY-MM-DD HH24:MI:SS'), null, (SELECT id FROM codelists WHERE CODELISTKEY = '10249'), null) ON CONFLICT (codelist_id, itemcode) DO UPDATE SET valid_from=EXCLUDED.valid_from, valid_to=EXCLUDED.valid_to;</v>
      </c>
      <c r="R232" s="10" t="str">
        <v>INSERT INTO PUBLIC.labels_codelist_items (DESCRIPTION, langcode, VALID_FROM, VALID_TO, ITEM_ID) VALUES('Fejl, Moms identifikations nummer i "3/40", har ikke en valid bevilling/tilladelse til den "supplerende procedure" F49.', 'DA',TO_TIMESTAMP('2020-01-01 00:00:00', 'YYYY-MM-DD HH24:MI:SS'), null, (SELECT id FROM codelist_items CI WHERE ITEMCODE = 'UDGÅET' AND CODELIST_ID = (SELECT id FROM codelists WHERE CODELISTKEY = '10249'))) ON CONFLICT (item_id, langcode, valid_to) DO UPDATE SET valid_from=EXCLUDED.valid_from, description=EXCLUDED.description;</v>
      </c>
      <c r="S232" s="10" t="str">
        <v>INSERT INTO PUBLIC.labels_codelist_items (DESCRIPTION, langcode, VALID_FROM, VALID_TO, ITEM_ID) VALUES('Error, VAT identifikations number in "3/40" is not valid to use in
"Additional procedure" (1/11) F49.', 'EN',TO_TIMESTAMP('2020-01-01 00:00:00', 'YYYY-MM-DD HH24:MI:SS'), null, (SELECT id FROM codelist_items CI WHERE ITEMCODE = 'UDGÅET' AND CODELIST_ID = (SELECT id FROM codelists WHERE CODELISTKEY = '10249'))) ON CONFLICT (item_id, langcode, valid_to) DO UPDATE SET valid_from=EXCLUDED.valid_from, description=EXCLUDED.description;</v>
      </c>
    </row>
    <row r="233" spans="1:19" ht="409.5" x14ac:dyDescent="0.25">
      <c r="A233" t="str">
        <v>INSERT INTO public.codelist_item (item_code, uieditable, valid_from, valid_to, codelist_id) VALUES('DK1279', false, to_timestamp('2020-01-01 00:00:00', 'YYYY-MM-DD HH24:MI:SS'), null, (SELECT id FROM codelist WHERE CODELIST_KEY = '10080')) ON CONFLICT (codelist_id, item_code) DO UPDATE SET valid_from=EXCLUDED.valid_from, valid_to=EXCLUDED.valid_to;</v>
      </c>
      <c r="C233" t="str">
        <v>INSERT INTO PUBLIC.CODELIST_ITEM_LABEL (DESCRIPTION, VALID_FROM, VALID_TO, ITEM_ID, LANGUAGE_ID) VALUES('Error, Supporting Document Type (12 03 002 000-GS) has to have value C034 or C039 or X001 or X035 or 0056 or 0062 or 0063 or 0064 or 0065 or 0091 to trigger manual release', TO_TIMESTAMP('2020-01-01 00:00:00', 'YYYY-MM-DD HH24:MI:SS'), null, (SELECT id FROM CODELIST_ITEM CI WHERE ITEM_CODE = 'DK1279' AND CODELIST_ID = (SELECT id FROM codelist WHERE CODELIST_KEY = '10080')), 1);</v>
      </c>
      <c r="D233" t="str">
        <v>INSERT INTO public.codelist_item (item_code, uieditable, valid_from, valid_to, codelist_id) VALUES('DK1279', false, to_timestamp('2020-01-01 00:00:00', 'YYYY-MM-DD HH24:MI:SS'), null, (SELECT id FROM codelist WHERE CODELIST_KEY = '10040')) ON CONFLICT (codelist_id, item_code) DO UPDATE SET valid_from=EXCLUDED.valid_from, valid_to=EXCLUDED.valid_to;</v>
      </c>
      <c r="E233" t="str">
        <v>INSERT INTO PUBLIC.CODELIST_ITEM_LABEL (DESCRIPTION, VALID_FROM, VALID_TO, ITEM_ID, LANGUAGE_ID) VALUES('Fejl, Supporting Document Type (12 03 002 000-GS) skal have værdi  C034, C039, X001, X035, 0056, 0062, 0063, 0064, 0065 eller 0091 for at trigger manual frigivelse', TO_TIMESTAMP('2020-01-01 00:00:00', 'YYYY-MM-DD HH24:MI:SS'), null, (SELECT id FROM CODELIST_ITEM CI WHERE ITEM_CODE = 'DK1279' AND CODELIST_ID = (SELECT id FROM codelist WHERE CODELIST_KEY = '10040')), 3);</v>
      </c>
      <c r="F233" t="str">
        <v>INSERT INTO PUBLIC.CODELIST_ITEM_LABEL (DESCRIPTION, VALID_FROM, VALID_TO, ITEM_ID, LANGUAGE_ID) VALUES('Error, Supporting Document Type (12 03 002 000-GS) has to have value C034 or C039 or X001 or X035 or 0056 or 0062 or 0063 or 0064 or 0065 or 0091 to trigger manual release', TO_TIMESTAMP('2020-01-01 00:00:00', 'YYYY-MM-DD HH24:MI:SS'), null, (SELECT id FROM CODELIST_ITEM CI WHERE ITEM_CODE = 'DK1279' AND CODELIST_ID = (SELECT id FROM codelist WHERE CODELIST_KEY = '10040')), 1);</v>
      </c>
      <c r="G23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33" t="str">
        <v>/*INSERT INTO PUBLIC.CODELIST_ITEM_LABEL (DESCRIPTION, VALID_FROM, VALID_TO, ITEM_ID, LANGUAGE_ID) VALUES('Fejl, Supporting Document Type (12 03 002 000-GS) skal have værdi  C034, C039, X001, X035, 0056, 0062, 0063, 0064, 0065 eller 0091 for at trigger manual frigivelse', TO_TIMESTAMP('2020-01-01 00:00:00', 'YYYY-MM-DD HH24:MI:SS'), null, (SELECT id FROM CODELIST_ITEM CI WHERE ITEM_CODE = '' AND CODELIST_ID = (SELECT id FROM codelist WHERE CODELIST_KEY = '')), 3);*/</v>
      </c>
      <c r="I233" t="str">
        <v>/*INSERT INTO PUBLIC.CODELIST_ITEM_LABEL (DESCRIPTION, VALID_FROM, VALID_TO, ITEM_ID, LANGUAGE_ID) VALUES('Error, Supporting Document Type (12 03 002 000-GS) has to have value C034 or C039 or X001 or X035 or 0056 or 0062 or 0063 or 0064 or 0065 or 0091 to trigger manual release', TO_TIMESTAMP('2020-01-01 00:00:00', 'YYYY-MM-DD HH24:MI:SS'), null, (SELECT id FROM CODELIST_ITEM CI WHERE ITEM_CODE = '' AND CODELIST_ID = (SELECT id FROM codelist WHERE CODELIST_KEY = '')), 1);*/</v>
      </c>
      <c r="J23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33" t="str">
        <v>/*INSERT INTO PUBLIC.CODELIST_ITEM_LABEL (DESCRIPTION, VALID_FROM, VALID_TO, ITEM_ID, LANGUAGE_ID) VALUES('Fejl, Supporting Document Type (12 03 002 000-GS) skal have værdi  C034, C039, X001, X035, 0056, 0062, 0063, 0064, 0065 eller 0091 for at trigger manual frigivelse', TO_TIMESTAMP('2020-01-01 00:00:00', 'YYYY-MM-DD HH24:MI:SS'), null, (SELECT id FROM CODELIST_ITEM CI WHERE ITEM_CODE = '' AND CODELIST_ID = (SELECT id FROM codelist WHERE CODELIST_KEY = '10040')), 3);*/</v>
      </c>
      <c r="L233" t="str">
        <v>/*INSERT INTO PUBLIC.CODELIST_ITEM_LABEL (DESCRIPTION, VALID_FROM, VALID_TO, ITEM_ID, LANGUAGE_ID) VALUES('Error, Supporting Document Type (12 03 002 000-GS) has to have value C034 or C039 or X001 or X035 or 0056 or 0062 or 0063 or 0064 or 0065 or 0091 to trigger manual release', TO_TIMESTAMP('2020-01-01 00:00:00', 'YYYY-MM-DD HH24:MI:SS'), null, (SELECT id FROM CODELIST_ITEM CI WHERE ITEM_CODE = '' AND CODELIST_ID = (SELECT id FROM codelist WHERE CODELIST_KEY = '10040')), 1);*/</v>
      </c>
      <c r="N233" s="10" t="str">
        <v>INSERT INTO public.codelist_items (itemcode, valid_from, valid_to, codelist_id, extensions_id) VALUES('DK1279', to_timestamp('2020-01-01 00:00:00', 'YYYY-MM-DD HH24:MI:SS'), null, (SELECT id FROM codelists WHERE CODELISTKEY = '10249'), null) ON CONFLICT (codelist_id, itemcode) DO UPDATE SET valid_from=EXCLUDED.valid_from, valid_to=EXCLUDED.valid_to;</v>
      </c>
      <c r="O233" s="10" t="str">
        <v>INSERT INTO PUBLIC.labels_codelist_items (DESCRIPTION, langcode, VALID_FROM, VALID_TO, ITEM_ID) VALUES('Fejl, Supporting Document Type (12 03 002 000-GS) skal have værdi  C034, C039, X001, X035, 0056, 0062, 0063, 0064, 0065 eller 0091 for at trigger manual frigivelse', 'DA',TO_TIMESTAMP('2020-01-01 00:00:00', 'YYYY-MM-DD HH24:MI:SS'), null, (SELECT id FROM codelist_items CI WHERE ITEMCODE = 'DK1279' AND CODELIST_ID = (SELECT id FROM codelists WHERE CODELISTKEY = '10249'))) ON CONFLICT (item_id, langcode, valid_to) DO UPDATE SET valid_from=EXCLUDED.valid_from, description=EXCLUDED.description;</v>
      </c>
      <c r="P233" s="10" t="str">
        <v>INSERT INTO PUBLIC.labels_codelist_items (DESCRIPTION, langcode, VALID_FROM, VALID_TO, ITEM_ID) VALUES('Error, Supporting Document Type (12 03 002 000-GS) has to have value C034 or C039 or X001 or X035 or 0056 or 0062 or 0063 or 0064 or 0065 or 0091 to trigger manual release', 'EN',TO_TIMESTAMP('2020-01-01 00:00:00', 'YYYY-MM-DD HH24:MI:SS'), null, (SELECT id FROM codelist_items CI WHERE ITEMCODE = 'DK1279' AND CODELIST_ID = (SELECT id FROM codelists WHERE CODELISTKEY = '10249'))) ON CONFLICT (item_id, langcode, valid_to) DO UPDATE SET valid_from=EXCLUDED.valid_from, description=EXCLUDED.description;</v>
      </c>
      <c r="Q23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33" s="10" t="str">
        <v>/*INSERT INTO PUBLIC.labels_codelist_items (DESCRIPTION, langcode, VALID_FROM, VALID_TO, ITEM_ID) VALUES('Fejl, Supporting Document Type (12 03 002 000-GS) skal have værdi  C034, C039, X001, X035, 0056, 0062, 0063, 0064, 0065 eller 0091 for at trigger manual frigivelse',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33" s="10" t="str">
        <v>/*INSERT INTO PUBLIC.labels_codelist_items (DESCRIPTION, langcode, VALID_FROM, VALID_TO, ITEM_ID) VALUES('Error, Supporting Document Type (12 03 002 000-GS) has to have value C034 or C039 or X001 or X035 or 0056 or 0062 or 0063 or 0064 or 0065 or 0091 to trigger manual release',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34" spans="1:19" ht="409.5" x14ac:dyDescent="0.25">
      <c r="A234"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234" t="str">
        <v>/*INSERT INTO PUBLIC.CODELIST_ITEM_LABEL (DESCRIPTION, VALID_FROM, VALID_TO, ITEM_ID, LANGUAGE_ID) VALUES('Error, ''Supporting document Reference number'' (12 03 001 000-GS/SI) REX number does not exist or is not valid.', TO_TIMESTAMP('2020-01-01 00:00:00', 'YYYY-MM-DD HH24:MI:SS'), null, (SELECT id FROM CODELIST_ITEM CI WHERE ITEM_CODE = '' AND CODELIST_ID = (SELECT id FROM codelist WHERE CODELIST_KEY = '10080')), 1);*/</v>
      </c>
      <c r="D23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234" t="str">
        <v>/*INSERT INTO PUBLIC.CODELIST_ITEM_LABEL (DESCRIPTION, VALID_FROM, VALID_TO, ITEM_ID, LANGUAGE_ID) VALUES('Fejl i ''Supporting document Reference number'' (12 03 001 000-GS/SI) REX nummer findes ikke eller er ikke validt.', TO_TIMESTAMP('2020-01-01 00:00:00', 'YYYY-MM-DD HH24:MI:SS'), null, (SELECT id FROM CODELIST_ITEM CI WHERE ITEM_CODE = '' AND CODELIST_ID = (SELECT id FROM codelist WHERE CODELIST_KEY = '10040')), 3);*/</v>
      </c>
      <c r="F234" t="str">
        <v>/*INSERT INTO PUBLIC.CODELIST_ITEM_LABEL (DESCRIPTION, VALID_FROM, VALID_TO, ITEM_ID, LANGUAGE_ID) VALUES('Error, ''Supporting document Reference number'' (12 03 001 000-GS/SI) REX number does not exist or is not valid.', TO_TIMESTAMP('2020-01-01 00:00:00', 'YYYY-MM-DD HH24:MI:SS'), null, (SELECT id FROM CODELIST_ITEM CI WHERE ITEM_CODE = '' AND CODELIST_ID = (SELECT id FROM codelist WHERE CODELIST_KEY = '10040')), 1);*/</v>
      </c>
      <c r="G23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34" t="str">
        <v>/*INSERT INTO PUBLIC.CODELIST_ITEM_LABEL (DESCRIPTION, VALID_FROM, VALID_TO, ITEM_ID, LANGUAGE_ID) VALUES('Fejl i ''Supporting document Reference number'' (12 03 001 000-GS/SI) REX nummer findes ikke eller er ikke validt.', TO_TIMESTAMP('2020-01-01 00:00:00', 'YYYY-MM-DD HH24:MI:SS'), null, (SELECT id FROM CODELIST_ITEM CI WHERE ITEM_CODE = '' AND CODELIST_ID = (SELECT id FROM codelist WHERE CODELIST_KEY = '')), 3);*/</v>
      </c>
      <c r="I234" t="str">
        <v>/*INSERT INTO PUBLIC.CODELIST_ITEM_LABEL (DESCRIPTION, VALID_FROM, VALID_TO, ITEM_ID, LANGUAGE_ID) VALUES('Error, ''Supporting document Reference number'' (12 03 001 000-GS/SI) REX number does not exist or is not valid.', TO_TIMESTAMP('2020-01-01 00:00:00', 'YYYY-MM-DD HH24:MI:SS'), null, (SELECT id FROM CODELIST_ITEM CI WHERE ITEM_CODE = '' AND CODELIST_ID = (SELECT id FROM codelist WHERE CODELIST_KEY = '')), 1);*/</v>
      </c>
      <c r="J23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34" t="str">
        <v>/*INSERT INTO PUBLIC.CODELIST_ITEM_LABEL (DESCRIPTION, VALID_FROM, VALID_TO, ITEM_ID, LANGUAGE_ID) VALUES('Fejl i ''Supporting document Reference number'' (12 03 001 000-GS/SI) REX nummer findes ikke eller er ikke validt.', TO_TIMESTAMP('2020-01-01 00:00:00', 'YYYY-MM-DD HH24:MI:SS'), null, (SELECT id FROM CODELIST_ITEM CI WHERE ITEM_CODE = '' AND CODELIST_ID = (SELECT id FROM codelist WHERE CODELIST_KEY = '10040')), 3);*/</v>
      </c>
      <c r="L234" t="str">
        <v>/*INSERT INTO PUBLIC.CODELIST_ITEM_LABEL (DESCRIPTION, VALID_FROM, VALID_TO, ITEM_ID, LANGUAGE_ID) VALUES('Error, ''Supporting document Reference number'' (12 03 001 000-GS/SI) REX number does not exist or is not valid.', TO_TIMESTAMP('2020-01-01 00:00:00', 'YYYY-MM-DD HH24:MI:SS'), null, (SELECT id FROM CODELIST_ITEM CI WHERE ITEM_CODE = '' AND CODELIST_ID = (SELECT id FROM codelist WHERE CODELIST_KEY = '10040')), 1);*/</v>
      </c>
      <c r="N23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234" s="10" t="str">
        <v>/*INSERT INTO PUBLIC.labels_codelist_items (DESCRIPTION, langcode, VALID_FROM, VALID_TO, ITEM_ID) VALUES('Fejl i ''Supporting document Reference number'' (12 03 001 000-GS/SI) REX nummer findes ikke eller er ikke validt.',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234" s="10" t="str">
        <v>/*INSERT INTO PUBLIC.labels_codelist_items (DESCRIPTION, langcode, VALID_FROM, VALID_TO, ITEM_ID) VALUES('Error, ''Supporting document Reference number'' (12 03 001 000-GS/SI) REX number does not exist or is not valid.',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23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34" s="10" t="str">
        <v>/*INSERT INTO PUBLIC.labels_codelist_items (DESCRIPTION, langcode, VALID_FROM, VALID_TO, ITEM_ID) VALUES('Fejl i ''Supporting document Reference number'' (12 03 001 000-GS/SI) REX nummer findes ikke eller er ikke validt.',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34" s="10" t="str">
        <v>/*INSERT INTO PUBLIC.labels_codelist_items (DESCRIPTION, langcode, VALID_FROM, VALID_TO, ITEM_ID) VALUES('Error, ''Supporting document Reference number'' (12 03 001 000-GS/SI) REX number does not exist or is not valid.',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35" spans="1:19" ht="409.5" x14ac:dyDescent="0.25">
      <c r="A235" t="str">
        <v>INSERT INTO public.codelist_item (item_code, uieditable, valid_from, valid_to, codelist_id) VALUES('DK1232', false, to_timestamp('2020-01-01 00:00:00', 'YYYY-MM-DD HH24:MI:SS'), null, (SELECT id FROM codelist WHERE CODELIST_KEY = '10080')) ON CONFLICT (codelist_id, item_code) DO UPDATE SET valid_from=EXCLUDED.valid_from, valid_to=EXCLUDED.valid_to;</v>
      </c>
      <c r="C235" t="str">
        <v>INSERT INTO PUBLIC.CODELIST_ITEM_LABEL (DESCRIPTION, VALID_FROM, VALID_TO, ITEM_ID, LANGUAGE_ID) VALUES('Error, payable duties in (VIII/8) Duty Types greater than declared duties.', TO_TIMESTAMP('2020-01-01 00:00:00', 'YYYY-MM-DD HH24:MI:SS'), null, (SELECT id FROM CODELIST_ITEM CI WHERE ITEM_CODE = 'DK1232' AND CODELIST_ID = (SELECT id FROM codelist WHERE CODELIST_KEY = '10080')), 1);</v>
      </c>
      <c r="D235" t="str">
        <v>INSERT INTO public.codelist_item (item_code, uieditable, valid_from, valid_to, codelist_id) VALUES('DK1232', false, to_timestamp('2020-01-01 00:00:00', 'YYYY-MM-DD HH24:MI:SS'), null, (SELECT id FROM codelist WHERE CODELIST_KEY = '10040')) ON CONFLICT (codelist_id, item_code) DO UPDATE SET valid_from=EXCLUDED.valid_from, valid_to=EXCLUDED.valid_to;</v>
      </c>
      <c r="E235" t="str">
        <v>INSERT INTO PUBLIC.CODELIST_ITEM_LABEL (DESCRIPTION, VALID_FROM, VALID_TO, ITEM_ID, LANGUAGE_ID) VALUES('Fejl, skyldige afgifter i (VIII/8) type import- eller eksportafgiftsbeløb er større end erklærede afgifter.', TO_TIMESTAMP('2020-01-01 00:00:00', 'YYYY-MM-DD HH24:MI:SS'), null, (SELECT id FROM CODELIST_ITEM CI WHERE ITEM_CODE = 'DK1232' AND CODELIST_ID = (SELECT id FROM codelist WHERE CODELIST_KEY = '10040')), 3);</v>
      </c>
      <c r="F235" t="str">
        <v>INSERT INTO PUBLIC.CODELIST_ITEM_LABEL (DESCRIPTION, VALID_FROM, VALID_TO, ITEM_ID, LANGUAGE_ID) VALUES('Error, payable duties in (VIII/8) Duty Types greater than declared duties.', TO_TIMESTAMP('2020-01-01 00:00:00', 'YYYY-MM-DD HH24:MI:SS'), null, (SELECT id FROM CODELIST_ITEM CI WHERE ITEM_CODE = 'DK1232' AND CODELIST_ID = (SELECT id FROM codelist WHERE CODELIST_KEY = '10040')), 1);</v>
      </c>
      <c r="G23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35" t="str">
        <v>/*INSERT INTO PUBLIC.CODELIST_ITEM_LABEL (DESCRIPTION, VALID_FROM, VALID_TO, ITEM_ID, LANGUAGE_ID) VALUES('Fejl, skyldige afgifter i (VIII/8) type import- eller eksportafgiftsbeløb er større end erklærede afgifter.', TO_TIMESTAMP('2020-01-01 00:00:00', 'YYYY-MM-DD HH24:MI:SS'), null, (SELECT id FROM CODELIST_ITEM CI WHERE ITEM_CODE = '' AND CODELIST_ID = (SELECT id FROM codelist WHERE CODELIST_KEY = '')), 3);*/</v>
      </c>
      <c r="I235" t="str">
        <v>/*INSERT INTO PUBLIC.CODELIST_ITEM_LABEL (DESCRIPTION, VALID_FROM, VALID_TO, ITEM_ID, LANGUAGE_ID) VALUES('Error, payable duties in (VIII/8) Duty Types greater than declared duties.', TO_TIMESTAMP('2020-01-01 00:00:00', 'YYYY-MM-DD HH24:MI:SS'), null, (SELECT id FROM CODELIST_ITEM CI WHERE ITEM_CODE = '' AND CODELIST_ID = (SELECT id FROM codelist WHERE CODELIST_KEY = '')), 1);*/</v>
      </c>
      <c r="J23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35" t="str">
        <v>/*INSERT INTO PUBLIC.CODELIST_ITEM_LABEL (DESCRIPTION, VALID_FROM, VALID_TO, ITEM_ID, LANGUAGE_ID) VALUES('Fejl, skyldige afgifter i (VIII/8) type import- eller eksportafgiftsbeløb er større end erklærede afgifter.', TO_TIMESTAMP('2020-01-01 00:00:00', 'YYYY-MM-DD HH24:MI:SS'), null, (SELECT id FROM CODELIST_ITEM CI WHERE ITEM_CODE = '' AND CODELIST_ID = (SELECT id FROM codelist WHERE CODELIST_KEY = '10040')), 3);*/</v>
      </c>
      <c r="L235" t="str">
        <v>/*INSERT INTO PUBLIC.CODELIST_ITEM_LABEL (DESCRIPTION, VALID_FROM, VALID_TO, ITEM_ID, LANGUAGE_ID) VALUES('Error, payable duties in (VIII/8) Duty Types greater than declared duties.', TO_TIMESTAMP('2020-01-01 00:00:00', 'YYYY-MM-DD HH24:MI:SS'), null, (SELECT id FROM CODELIST_ITEM CI WHERE ITEM_CODE = '' AND CODELIST_ID = (SELECT id FROM codelist WHERE CODELIST_KEY = '10040')), 1);*/</v>
      </c>
      <c r="N235" s="10" t="str">
        <v>INSERT INTO public.codelist_items (itemcode, valid_from, valid_to, codelist_id, extensions_id) VALUES('DK1232', to_timestamp('2020-01-01 00:00:00', 'YYYY-MM-DD HH24:MI:SS'), null, (SELECT id FROM codelists WHERE CODELISTKEY = '10249'), null) ON CONFLICT (codelist_id, itemcode) DO UPDATE SET valid_from=EXCLUDED.valid_from, valid_to=EXCLUDED.valid_to;</v>
      </c>
      <c r="O235" s="10" t="str">
        <v>INSERT INTO PUBLIC.labels_codelist_items (DESCRIPTION, langcode, VALID_FROM, VALID_TO, ITEM_ID) VALUES('Fejl, skyldige afgifter i (VIII/8) type import- eller eksportafgiftsbeløb er større end erklærede afgifter.', 'DA',TO_TIMESTAMP('2020-01-01 00:00:00', 'YYYY-MM-DD HH24:MI:SS'), null, (SELECT id FROM codelist_items CI WHERE ITEMCODE = 'DK1232' AND CODELIST_ID = (SELECT id FROM codelists WHERE CODELISTKEY = '10249'))) ON CONFLICT (item_id, langcode, valid_to) DO UPDATE SET valid_from=EXCLUDED.valid_from, description=EXCLUDED.description;</v>
      </c>
      <c r="P235" s="10" t="str">
        <v>INSERT INTO PUBLIC.labels_codelist_items (DESCRIPTION, langcode, VALID_FROM, VALID_TO, ITEM_ID) VALUES('Error, payable duties in (VIII/8) Duty Types greater than declared duties.', 'EN',TO_TIMESTAMP('2020-01-01 00:00:00', 'YYYY-MM-DD HH24:MI:SS'), null, (SELECT id FROM codelist_items CI WHERE ITEMCODE = 'DK1232' AND CODELIST_ID = (SELECT id FROM codelists WHERE CODELISTKEY = '10249'))) ON CONFLICT (item_id, langcode, valid_to) DO UPDATE SET valid_from=EXCLUDED.valid_from, description=EXCLUDED.description;</v>
      </c>
      <c r="Q23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35" s="10" t="str">
        <v>/*INSERT INTO PUBLIC.labels_codelist_items (DESCRIPTION, langcode, VALID_FROM, VALID_TO, ITEM_ID) VALUES('Fejl, skyldige afgifter i (VIII/8) type import- eller eksportafgiftsbeløb er større end erklærede afgifter.',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35" s="10" t="str">
        <v>/*INSERT INTO PUBLIC.labels_codelist_items (DESCRIPTION, langcode, VALID_FROM, VALID_TO, ITEM_ID) VALUES('Error, payable duties in (VIII/8) Duty Types greater than declared duties.',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36" spans="1:19" ht="409.5" x14ac:dyDescent="0.25">
      <c r="A236" t="str">
        <v>INSERT INTO public.codelist_item (item_code, uieditable, valid_from, valid_to, codelist_id) VALUES('DK1231', false, to_timestamp('2020-01-01 00:00:00', 'YYYY-MM-DD HH24:MI:SS'), null, (SELECT id FROM codelist WHERE CODELIST_KEY = '10080')) ON CONFLICT (codelist_id, item_code) DO UPDATE SET valid_from=EXCLUDED.valid_from, valid_to=EXCLUDED.valid_to;</v>
      </c>
      <c r="C236" t="str">
        <v>INSERT INTO PUBLIC.CODELIST_ITEM_LABEL (DESCRIPTION, VALID_FROM, VALID_TO, ITEM_ID, LANGUAGE_ID) VALUES('Error, national and union codes in (VIII/8) Duty Types not in declared duties.', TO_TIMESTAMP('2020-01-01 00:00:00', 'YYYY-MM-DD HH24:MI:SS'), null, (SELECT id FROM CODELIST_ITEM CI WHERE ITEM_CODE = 'DK1231' AND CODELIST_ID = (SELECT id FROM codelist WHERE CODELIST_KEY = '10080')), 1);</v>
      </c>
      <c r="D236" t="str">
        <v>INSERT INTO public.codelist_item (item_code, uieditable, valid_from, valid_to, codelist_id) VALUES('DK1231', false, to_timestamp('2020-01-01 00:00:00', 'YYYY-MM-DD HH24:MI:SS'), null, (SELECT id FROM codelist WHERE CODELIST_KEY = '10040')) ON CONFLICT (codelist_id, item_code) DO UPDATE SET valid_from=EXCLUDED.valid_from, valid_to=EXCLUDED.valid_to;</v>
      </c>
      <c r="E236" t="str">
        <v>INSERT INTO PUBLIC.CODELIST_ITEM_LABEL (DESCRIPTION, VALID_FROM, VALID_TO, ITEM_ID, LANGUAGE_ID) VALUES('Fejl, Nationale og EU koder i (VIII/8) type import- eller eksportafgiftsbeløb er ikke i de erklærede afgifter.', TO_TIMESTAMP('2020-01-01 00:00:00', 'YYYY-MM-DD HH24:MI:SS'), null, (SELECT id FROM CODELIST_ITEM CI WHERE ITEM_CODE = 'DK1231' AND CODELIST_ID = (SELECT id FROM codelist WHERE CODELIST_KEY = '10040')), 3);</v>
      </c>
      <c r="F236" t="str">
        <v>INSERT INTO PUBLIC.CODELIST_ITEM_LABEL (DESCRIPTION, VALID_FROM, VALID_TO, ITEM_ID, LANGUAGE_ID) VALUES('Error, national and union codes in (VIII/8) Duty Types not in declared duties.', TO_TIMESTAMP('2020-01-01 00:00:00', 'YYYY-MM-DD HH24:MI:SS'), null, (SELECT id FROM CODELIST_ITEM CI WHERE ITEM_CODE = 'DK1231' AND CODELIST_ID = (SELECT id FROM codelist WHERE CODELIST_KEY = '10040')), 1);</v>
      </c>
      <c r="G23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36" t="str">
        <v>/*INSERT INTO PUBLIC.CODELIST_ITEM_LABEL (DESCRIPTION, VALID_FROM, VALID_TO, ITEM_ID, LANGUAGE_ID) VALUES('Fejl, Nationale og EU koder i (VIII/8) type import- eller eksportafgiftsbeløb er ikke i de erklærede afgifter.', TO_TIMESTAMP('2020-01-01 00:00:00', 'YYYY-MM-DD HH24:MI:SS'), null, (SELECT id FROM CODELIST_ITEM CI WHERE ITEM_CODE = '' AND CODELIST_ID = (SELECT id FROM codelist WHERE CODELIST_KEY = '')), 3);*/</v>
      </c>
      <c r="I236" t="str">
        <v>/*INSERT INTO PUBLIC.CODELIST_ITEM_LABEL (DESCRIPTION, VALID_FROM, VALID_TO, ITEM_ID, LANGUAGE_ID) VALUES('Error, national and union codes in (VIII/8) Duty Types not in declared duties.', TO_TIMESTAMP('2020-01-01 00:00:00', 'YYYY-MM-DD HH24:MI:SS'), null, (SELECT id FROM CODELIST_ITEM CI WHERE ITEM_CODE = '' AND CODELIST_ID = (SELECT id FROM codelist WHERE CODELIST_KEY = '')), 1);*/</v>
      </c>
      <c r="J23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36" t="str">
        <v>/*INSERT INTO PUBLIC.CODELIST_ITEM_LABEL (DESCRIPTION, VALID_FROM, VALID_TO, ITEM_ID, LANGUAGE_ID) VALUES('Fejl, Nationale og EU koder i (VIII/8) type import- eller eksportafgiftsbeløb er ikke i de erklærede afgifter.', TO_TIMESTAMP('2020-01-01 00:00:00', 'YYYY-MM-DD HH24:MI:SS'), null, (SELECT id FROM CODELIST_ITEM CI WHERE ITEM_CODE = '' AND CODELIST_ID = (SELECT id FROM codelist WHERE CODELIST_KEY = '10040')), 3);*/</v>
      </c>
      <c r="L236" t="str">
        <v>/*INSERT INTO PUBLIC.CODELIST_ITEM_LABEL (DESCRIPTION, VALID_FROM, VALID_TO, ITEM_ID, LANGUAGE_ID) VALUES('Error, national and union codes in (VIII/8) Duty Types not in declared duties.', TO_TIMESTAMP('2020-01-01 00:00:00', 'YYYY-MM-DD HH24:MI:SS'), null, (SELECT id FROM CODELIST_ITEM CI WHERE ITEM_CODE = '' AND CODELIST_ID = (SELECT id FROM codelist WHERE CODELIST_KEY = '10040')), 1);*/</v>
      </c>
      <c r="N236" s="10" t="str">
        <v>INSERT INTO public.codelist_items (itemcode, valid_from, valid_to, codelist_id, extensions_id) VALUES('DK1231', to_timestamp('2020-01-01 00:00:00', 'YYYY-MM-DD HH24:MI:SS'), null, (SELECT id FROM codelists WHERE CODELISTKEY = '10249'), null) ON CONFLICT (codelist_id, itemcode) DO UPDATE SET valid_from=EXCLUDED.valid_from, valid_to=EXCLUDED.valid_to;</v>
      </c>
      <c r="O236" s="10" t="str">
        <v>INSERT INTO PUBLIC.labels_codelist_items (DESCRIPTION, langcode, VALID_FROM, VALID_TO, ITEM_ID) VALUES('Fejl, Nationale og EU koder i (VIII/8) type import- eller eksportafgiftsbeløb er ikke i de erklærede afgifter.', 'DA',TO_TIMESTAMP('2020-01-01 00:00:00', 'YYYY-MM-DD HH24:MI:SS'), null, (SELECT id FROM codelist_items CI WHERE ITEMCODE = 'DK1231' AND CODELIST_ID = (SELECT id FROM codelists WHERE CODELISTKEY = '10249'))) ON CONFLICT (item_id, langcode, valid_to) DO UPDATE SET valid_from=EXCLUDED.valid_from, description=EXCLUDED.description;</v>
      </c>
      <c r="P236" s="10" t="str">
        <v>INSERT INTO PUBLIC.labels_codelist_items (DESCRIPTION, langcode, VALID_FROM, VALID_TO, ITEM_ID) VALUES('Error, national and union codes in (VIII/8) Duty Types not in declared duties.', 'EN',TO_TIMESTAMP('2020-01-01 00:00:00', 'YYYY-MM-DD HH24:MI:SS'), null, (SELECT id FROM codelist_items CI WHERE ITEMCODE = 'DK1231' AND CODELIST_ID = (SELECT id FROM codelists WHERE CODELISTKEY = '10249'))) ON CONFLICT (item_id, langcode, valid_to) DO UPDATE SET valid_from=EXCLUDED.valid_from, description=EXCLUDED.description;</v>
      </c>
      <c r="Q23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36" s="10" t="str">
        <v>/*INSERT INTO PUBLIC.labels_codelist_items (DESCRIPTION, langcode, VALID_FROM, VALID_TO, ITEM_ID) VALUES('Fejl, Nationale og EU koder i (VIII/8) type import- eller eksportafgiftsbeløb er ikke i de erklærede afgifter.',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36" s="10" t="str">
        <v>/*INSERT INTO PUBLIC.labels_codelist_items (DESCRIPTION, langcode, VALID_FROM, VALID_TO, ITEM_ID) VALUES('Error, national and union codes in (VIII/8) Duty Types not in declared duties.',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37" spans="1:19" ht="409.5" x14ac:dyDescent="0.25">
      <c r="A237" t="str">
        <v>INSERT INTO public.codelist_item (item_code, uieditable, valid_from, valid_to, codelist_id) VALUES('DK2038', false, to_timestamp('2020-01-01 00:00:00', 'YYYY-MM-DD HH24:MI:SS'), null, (SELECT id FROM codelist WHERE CODELIST_KEY = '10080')) ON CONFLICT (codelist_id, item_code) DO UPDATE SET valid_from=EXCLUDED.valid_from, valid_to=EXCLUDED.valid_to;</v>
      </c>
      <c r="C237" t="str">
        <v>INSERT INTO PUBLIC.CODELIST_ITEM_LABEL (DESCRIPTION, VALID_FROM, VALID_TO, ITEM_ID, LANGUAGE_ID) VALUES('Error, in the Warehouse identifier (12 11 015 000), the identifier does not exist or is not valid when the Authorisation reference number (16 15 052 000) relates to either DKCWP, DKCW1 or DKCW2', TO_TIMESTAMP('2020-01-01 00:00:00', 'YYYY-MM-DD HH24:MI:SS'), null, (SELECT id FROM CODELIST_ITEM CI WHERE ITEM_CODE = 'DK2038' AND CODELIST_ID = (SELECT id FROM codelist WHERE CODELIST_KEY = '10080')), 1);</v>
      </c>
      <c r="D237" t="str">
        <v>INSERT INTO public.codelist_item (item_code, uieditable, valid_from, valid_to, codelist_id) VALUES('DK2038', false, to_timestamp('2020-01-01 00:00:00', 'YYYY-MM-DD HH24:MI:SS'), null, (SELECT id FROM codelist WHERE CODELIST_KEY = '10040')) ON CONFLICT (codelist_id, item_code) DO UPDATE SET valid_from=EXCLUDED.valid_from, valid_to=EXCLUDED.valid_to;</v>
      </c>
      <c r="E237" t="str">
        <v>INSERT INTO PUBLIC.CODELIST_ITEM_LABEL (DESCRIPTION, VALID_FROM, VALID_TO, ITEM_ID, LANGUAGE_ID) VALUES('Fejl i Oplagsnummer (12 11 015 000), nummeret eksisterer ikke eller er ikke gyldigt, når Bevillingsnummeret (16 15 052 000) relaterer til enten DKCWP, DKCW1 eller DKCW2', TO_TIMESTAMP('2020-01-01 00:00:00', 'YYYY-MM-DD HH24:MI:SS'), null, (SELECT id FROM CODELIST_ITEM CI WHERE ITEM_CODE = 'DK2038' AND CODELIST_ID = (SELECT id FROM codelist WHERE CODELIST_KEY = '10040')), 3);</v>
      </c>
      <c r="F237" t="str">
        <v>INSERT INTO PUBLIC.CODELIST_ITEM_LABEL (DESCRIPTION, VALID_FROM, VALID_TO, ITEM_ID, LANGUAGE_ID) VALUES('Error, in the Warehouse identifier (12 11 015 000), the identifier does not exist or is not valid when the Authorisation reference number (16 15 052 000) relates to either DKCWP, DKCW1 or DKCW2', TO_TIMESTAMP('2020-01-01 00:00:00', 'YYYY-MM-DD HH24:MI:SS'), null, (SELECT id FROM CODELIST_ITEM CI WHERE ITEM_CODE = 'DK2038' AND CODELIST_ID = (SELECT id FROM codelist WHERE CODELIST_KEY = '10040')), 1);</v>
      </c>
      <c r="G237" t="str">
        <v>INSERT INTO public.codelist_item (item_code, uieditable, valid_from, valid_to, codelist_id) VALUES('DKW2038', false, to_timestamp('2020-01-01 00:00:00', 'YYYY-MM-DD HH24:MI:SS'), null, (SELECT id FROM codelist WHERE CODELIST_KEY = '10075')) ON CONFLICT (codelist_id, item_code) DO UPDATE SET valid_from=EXCLUDED.valid_from, valid_to=EXCLUDED.valid_to;</v>
      </c>
      <c r="H237" t="str">
        <v>INSERT INTO PUBLIC.CODELIST_ITEM_LABEL (DESCRIPTION, VALID_FROM, VALID_TO, ITEM_ID, LANGUAGE_ID) VALUES('Fejl i Oplagsnummer (12 11 015 000), nummeret eksisterer ikke eller er ikke gyldigt, når Bevillingsnummeret (16 15 052 000) relaterer til enten DKCWP, DKCW1 eller DKCW2', TO_TIMESTAMP('2020-01-01 00:00:00', 'YYYY-MM-DD HH24:MI:SS'), null, (SELECT id FROM CODELIST_ITEM CI WHERE ITEM_CODE = 'DKW2038' AND CODELIST_ID = (SELECT id FROM codelist WHERE CODELIST_KEY = '10075')), 3);</v>
      </c>
      <c r="I237" t="str">
        <v>INSERT INTO PUBLIC.CODELIST_ITEM_LABEL (DESCRIPTION, VALID_FROM, VALID_TO, ITEM_ID, LANGUAGE_ID) VALUES('Error, in the Warehouse identifier (12 11 015 000), the identifier does not exist or is not valid when the Authorisation reference number (16 15 052 000) relates to either DKCWP, DKCW1 or DKCW2', TO_TIMESTAMP('2020-01-01 00:00:00', 'YYYY-MM-DD HH24:MI:SS'), null, (SELECT id FROM CODELIST_ITEM CI WHERE ITEM_CODE = 'DKW2038' AND CODELIST_ID = (SELECT id FROM codelist WHERE CODELIST_KEY = '10075')), 1);</v>
      </c>
      <c r="J237" t="str">
        <v>INSERT INTO public.codelist_item (item_code, uieditable, valid_from, valid_to, codelist_id) VALUES('DKW2038', false, to_timestamp('2020-01-01 00:00:00', 'YYYY-MM-DD HH24:MI:SS'), null, (SELECT id FROM codelist WHERE CODELIST_KEY = '10040')) ON CONFLICT (codelist_id, item_code) DO UPDATE SET valid_from=EXCLUDED.valid_from, valid_to=EXCLUDED.valid_to;</v>
      </c>
      <c r="K237" t="str">
        <v>INSERT INTO PUBLIC.CODELIST_ITEM_LABEL (DESCRIPTION, VALID_FROM, VALID_TO, ITEM_ID, LANGUAGE_ID) VALUES('Fejl i Oplagsnummer (12 11 015 000), nummeret eksisterer ikke eller er ikke gyldigt, når Bevillingsnummeret (16 15 052 000) relaterer til enten DKCWP, DKCW1 eller DKCW2', TO_TIMESTAMP('2020-01-01 00:00:00', 'YYYY-MM-DD HH24:MI:SS'), null, (SELECT id FROM CODELIST_ITEM CI WHERE ITEM_CODE = 'DKW2038' AND CODELIST_ID = (SELECT id FROM codelist WHERE CODELIST_KEY = '10040')), 3);</v>
      </c>
      <c r="L237" t="str">
        <v>INSERT INTO PUBLIC.CODELIST_ITEM_LABEL (DESCRIPTION, VALID_FROM, VALID_TO, ITEM_ID, LANGUAGE_ID) VALUES('Error, in the Warehouse identifier (12 11 015 000), the identifier does not exist or is not valid when the Authorisation reference number (16 15 052 000) relates to either DKCWP, DKCW1 or DKCW2', TO_TIMESTAMP('2020-01-01 00:00:00', 'YYYY-MM-DD HH24:MI:SS'), null, (SELECT id FROM CODELIST_ITEM CI WHERE ITEM_CODE = 'DKW2038' AND CODELIST_ID = (SELECT id FROM codelist WHERE CODELIST_KEY = '10040')), 1);</v>
      </c>
      <c r="N237" s="10" t="str">
        <v>INSERT INTO public.codelist_items (itemcode, valid_from, valid_to, codelist_id, extensions_id) VALUES('DK2038', to_timestamp('2020-01-01 00:00:00', 'YYYY-MM-DD HH24:MI:SS'), null, (SELECT id FROM codelists WHERE CODELISTKEY = '10249'), null) ON CONFLICT (codelist_id, itemcode) DO UPDATE SET valid_from=EXCLUDED.valid_from, valid_to=EXCLUDED.valid_to;</v>
      </c>
      <c r="O237" s="10" t="str">
        <v>INSERT INTO PUBLIC.labels_codelist_items (DESCRIPTION, langcode, VALID_FROM, VALID_TO, ITEM_ID) VALUES('Fejl i Oplagsnummer (12 11 015 000), nummeret eksisterer ikke eller er ikke gyldigt, når Bevillingsnummeret (16 15 052 000) relaterer til enten DKCWP, DKCW1 eller DKCW2', 'DA',TO_TIMESTAMP('2020-01-01 00:00:00', 'YYYY-MM-DD HH24:MI:SS'), null, (SELECT id FROM codelist_items CI WHERE ITEMCODE = 'DK2038' AND CODELIST_ID = (SELECT id FROM codelists WHERE CODELISTKEY = '10249'))) ON CONFLICT (item_id, langcode, valid_to) DO UPDATE SET valid_from=EXCLUDED.valid_from, description=EXCLUDED.description;</v>
      </c>
      <c r="P237" s="10" t="str">
        <v>INSERT INTO PUBLIC.labels_codelist_items (DESCRIPTION, langcode, VALID_FROM, VALID_TO, ITEM_ID) VALUES('Error, in the Warehouse identifier (12 11 015 000), the identifier does not exist or is not valid when the Authorisation reference number (16 15 052 000) relates to either DKCWP, DKCW1 or DKCW2', 'EN',TO_TIMESTAMP('2020-01-01 00:00:00', 'YYYY-MM-DD HH24:MI:SS'), null, (SELECT id FROM codelist_items CI WHERE ITEMCODE = 'DK2038' AND CODELIST_ID = (SELECT id FROM codelists WHERE CODELISTKEY = '10249'))) ON CONFLICT (item_id, langcode, valid_to) DO UPDATE SET valid_from=EXCLUDED.valid_from, description=EXCLUDED.description;</v>
      </c>
      <c r="Q237" s="10" t="str">
        <v>INSERT INTO public.codelist_items (itemcode, valid_from, valid_to, codelist_id, extensions_id) VALUES('DKW2038', to_timestamp('2020-01-01 00:00:00', 'YYYY-MM-DD HH24:MI:SS'), null, (SELECT id FROM codelists WHERE CODELISTKEY = '10249'), null) ON CONFLICT (codelist_id, itemcode) DO UPDATE SET valid_from=EXCLUDED.valid_from, valid_to=EXCLUDED.valid_to;</v>
      </c>
      <c r="R237" s="10" t="str">
        <v>INSERT INTO PUBLIC.labels_codelist_items (DESCRIPTION, langcode, VALID_FROM, VALID_TO, ITEM_ID) VALUES('Fejl i Oplagsnummer (12 11 015 000), nummeret eksisterer ikke eller er ikke gyldigt, når Bevillingsnummeret (16 15 052 000) relaterer til enten DKCWP, DKCW1 eller DKCW2', 'DA',TO_TIMESTAMP('2020-01-01 00:00:00', 'YYYY-MM-DD HH24:MI:SS'), null, (SELECT id FROM codelist_items CI WHERE ITEMCODE = 'DKW2038' AND CODELIST_ID = (SELECT id FROM codelists WHERE CODELISTKEY = '10249'))) ON CONFLICT (item_id, langcode, valid_to) DO UPDATE SET valid_from=EXCLUDED.valid_from, description=EXCLUDED.description;</v>
      </c>
      <c r="S237" s="10" t="str">
        <v>INSERT INTO PUBLIC.labels_codelist_items (DESCRIPTION, langcode, VALID_FROM, VALID_TO, ITEM_ID) VALUES('Error, in the Warehouse identifier (12 11 015 000), the identifier does not exist or is not valid when the Authorisation reference number (16 15 052 000) relates to either DKCWP, DKCW1 or DKCW2', 'EN',TO_TIMESTAMP('2020-01-01 00:00:00', 'YYYY-MM-DD HH24:MI:SS'), null, (SELECT id FROM codelist_items CI WHERE ITEMCODE = 'DKW2038' AND CODELIST_ID = (SELECT id FROM codelists WHERE CODELISTKEY = '10249'))) ON CONFLICT (item_id, langcode, valid_to) DO UPDATE SET valid_from=EXCLUDED.valid_from, description=EXCLUDED.description;</v>
      </c>
    </row>
    <row r="238" spans="1:19" ht="409.5" x14ac:dyDescent="0.25">
      <c r="A238" t="str">
        <v>INSERT INTO public.codelist_item (item_code, uieditable, valid_from, valid_to, codelist_id) VALUES('DK2011', false, to_timestamp('2020-01-01 00:00:00', 'YYYY-MM-DD HH24:MI:SS'), null, (SELECT id FROM codelist WHERE CODELIST_KEY = '10080')) ON CONFLICT (codelist_id, item_code) DO UPDATE SET valid_from=EXCLUDED.valid_from, valid_to=EXCLUDED.valid_to;</v>
      </c>
      <c r="C238" t="str">
        <v>INSERT INTO PUBLIC.CODELIST_ITEM_LABEL (DESCRIPTION, VALID_FROM, VALID_TO, ITEM_ID, LANGUAGE_ID) VALUES('Error, in ''Declarant identification No.'' (13 05 017 000), the declarant must be registered as an importer in DK.', TO_TIMESTAMP('2020-01-01 00:00:00', 'YYYY-MM-DD HH24:MI:SS'), null, (SELECT id FROM CODELIST_ITEM CI WHERE ITEM_CODE = 'DK2011' AND CODELIST_ID = (SELECT id FROM codelist WHERE CODELIST_KEY = '10080')), 1);</v>
      </c>
      <c r="D238" t="str">
        <v>INSERT INTO public.codelist_item (item_code, uieditable, valid_from, valid_to, codelist_id) VALUES('DK2011', false, to_timestamp('2020-01-01 00:00:00', 'YYYY-MM-DD HH24:MI:SS'), null, (SELECT id FROM codelist WHERE CODELIST_KEY = '10040')) ON CONFLICT (codelist_id, item_code) DO UPDATE SET valid_from=EXCLUDED.valid_from, valid_to=EXCLUDED.valid_to;</v>
      </c>
      <c r="E238" t="str">
        <v>INSERT INTO PUBLIC.CODELIST_ITEM_LABEL (DESCRIPTION, VALID_FROM, VALID_TO, ITEM_ID, LANGUAGE_ID) VALUES('Fejl i ''Deklarant identifikations nr.'' (13 05 017 000), deklaranten skal være importørregistreret i DK.', TO_TIMESTAMP('2020-01-01 00:00:00', 'YYYY-MM-DD HH24:MI:SS'), null, (SELECT id FROM CODELIST_ITEM CI WHERE ITEM_CODE = 'DK2011' AND CODELIST_ID = (SELECT id FROM codelist WHERE CODELIST_KEY = '10040')), 3);</v>
      </c>
      <c r="F238" t="str">
        <v>INSERT INTO PUBLIC.CODELIST_ITEM_LABEL (DESCRIPTION, VALID_FROM, VALID_TO, ITEM_ID, LANGUAGE_ID) VALUES('Error, in ''Declarant identification No.'' (13 05 017 000), the declarant must be registered as an importer in DK.', TO_TIMESTAMP('2020-01-01 00:00:00', 'YYYY-MM-DD HH24:MI:SS'), null, (SELECT id FROM CODELIST_ITEM CI WHERE ITEM_CODE = 'DK2011' AND CODELIST_ID = (SELECT id FROM codelist WHERE CODELIST_KEY = '10040')), 1);</v>
      </c>
      <c r="G238" t="str">
        <v>INSERT INTO public.codelist_item (item_code, uieditable, valid_from, valid_to, codelist_id) VALUES('DKW2011', false, to_timestamp('2020-01-01 00:00:00', 'YYYY-MM-DD HH24:MI:SS'), null, (SELECT id FROM codelist WHERE CODELIST_KEY = '10075')) ON CONFLICT (codelist_id, item_code) DO UPDATE SET valid_from=EXCLUDED.valid_from, valid_to=EXCLUDED.valid_to;</v>
      </c>
      <c r="H238" t="str">
        <v>INSERT INTO PUBLIC.CODELIST_ITEM_LABEL (DESCRIPTION, VALID_FROM, VALID_TO, ITEM_ID, LANGUAGE_ID) VALUES('Fejl i ''Deklarant identifikations nr.'' (13 05 017 000), deklaranten skal være importørregistreret i DK.', TO_TIMESTAMP('2020-01-01 00:00:00', 'YYYY-MM-DD HH24:MI:SS'), null, (SELECT id FROM CODELIST_ITEM CI WHERE ITEM_CODE = 'DKW2011' AND CODELIST_ID = (SELECT id FROM codelist WHERE CODELIST_KEY = '10075')), 3);</v>
      </c>
      <c r="I238" t="str">
        <v>INSERT INTO PUBLIC.CODELIST_ITEM_LABEL (DESCRIPTION, VALID_FROM, VALID_TO, ITEM_ID, LANGUAGE_ID) VALUES('Error, in ''Declarant identification No.'' (13 05 017 000), the declarant must be registered as an importer in DK.', TO_TIMESTAMP('2020-01-01 00:00:00', 'YYYY-MM-DD HH24:MI:SS'), null, (SELECT id FROM CODELIST_ITEM CI WHERE ITEM_CODE = 'DKW2011' AND CODELIST_ID = (SELECT id FROM codelist WHERE CODELIST_KEY = '10075')), 1);</v>
      </c>
      <c r="J238" t="str">
        <v>INSERT INTO public.codelist_item (item_code, uieditable, valid_from, valid_to, codelist_id) VALUES('DKW2011', false, to_timestamp('2020-01-01 00:00:00', 'YYYY-MM-DD HH24:MI:SS'), null, (SELECT id FROM codelist WHERE CODELIST_KEY = '10040')) ON CONFLICT (codelist_id, item_code) DO UPDATE SET valid_from=EXCLUDED.valid_from, valid_to=EXCLUDED.valid_to;</v>
      </c>
      <c r="K238" t="str">
        <v>INSERT INTO PUBLIC.CODELIST_ITEM_LABEL (DESCRIPTION, VALID_FROM, VALID_TO, ITEM_ID, LANGUAGE_ID) VALUES('Fejl i ''Deklarant identifikations nr.'' (13 05 017 000), deklaranten skal være importørregistreret i DK.', TO_TIMESTAMP('2020-01-01 00:00:00', 'YYYY-MM-DD HH24:MI:SS'), null, (SELECT id FROM CODELIST_ITEM CI WHERE ITEM_CODE = 'DKW2011' AND CODELIST_ID = (SELECT id FROM codelist WHERE CODELIST_KEY = '10040')), 3);</v>
      </c>
      <c r="L238" t="str">
        <v>INSERT INTO PUBLIC.CODELIST_ITEM_LABEL (DESCRIPTION, VALID_FROM, VALID_TO, ITEM_ID, LANGUAGE_ID) VALUES('Error, in ''Declarant identification No.'' (13 05 017 000), the declarant must be registered as an importer in DK.', TO_TIMESTAMP('2020-01-01 00:00:00', 'YYYY-MM-DD HH24:MI:SS'), null, (SELECT id FROM CODELIST_ITEM CI WHERE ITEM_CODE = 'DKW2011' AND CODELIST_ID = (SELECT id FROM codelist WHERE CODELIST_KEY = '10040')), 1);</v>
      </c>
      <c r="N238" s="10" t="str">
        <v>INSERT INTO public.codelist_items (itemcode, valid_from, valid_to, codelist_id, extensions_id) VALUES('DK2011', to_timestamp('2020-01-01 00:00:00', 'YYYY-MM-DD HH24:MI:SS'), null, (SELECT id FROM codelists WHERE CODELISTKEY = '10249'), null) ON CONFLICT (codelist_id, itemcode) DO UPDATE SET valid_from=EXCLUDED.valid_from, valid_to=EXCLUDED.valid_to;</v>
      </c>
      <c r="O238" s="10" t="str">
        <v>INSERT INTO PUBLIC.labels_codelist_items (DESCRIPTION, langcode, VALID_FROM, VALID_TO, ITEM_ID) VALUES('Fejl i ''Deklarant identifikations nr.'' (13 05 017 000), deklaranten skal være importørregistreret i DK.', 'DA',TO_TIMESTAMP('2020-01-01 00:00:00', 'YYYY-MM-DD HH24:MI:SS'), null, (SELECT id FROM codelist_items CI WHERE ITEMCODE = 'DK2011' AND CODELIST_ID = (SELECT id FROM codelists WHERE CODELISTKEY = '10249'))) ON CONFLICT (item_id, langcode, valid_to) DO UPDATE SET valid_from=EXCLUDED.valid_from, description=EXCLUDED.description;</v>
      </c>
      <c r="P238" s="10" t="str">
        <v>INSERT INTO PUBLIC.labels_codelist_items (DESCRIPTION, langcode, VALID_FROM, VALID_TO, ITEM_ID) VALUES('Error, in ''Declarant identification No.'' (13 05 017 000), the declarant must be registered as an importer in DK.', 'EN',TO_TIMESTAMP('2020-01-01 00:00:00', 'YYYY-MM-DD HH24:MI:SS'), null, (SELECT id FROM codelist_items CI WHERE ITEMCODE = 'DK2011' AND CODELIST_ID = (SELECT id FROM codelists WHERE CODELISTKEY = '10249'))) ON CONFLICT (item_id, langcode, valid_to) DO UPDATE SET valid_from=EXCLUDED.valid_from, description=EXCLUDED.description;</v>
      </c>
      <c r="Q238" s="10" t="str">
        <v>INSERT INTO public.codelist_items (itemcode, valid_from, valid_to, codelist_id, extensions_id) VALUES('DKW2011', to_timestamp('2020-01-01 00:00:00', 'YYYY-MM-DD HH24:MI:SS'), null, (SELECT id FROM codelists WHERE CODELISTKEY = '10249'), null) ON CONFLICT (codelist_id, itemcode) DO UPDATE SET valid_from=EXCLUDED.valid_from, valid_to=EXCLUDED.valid_to;</v>
      </c>
      <c r="R238" s="10" t="str">
        <v>INSERT INTO PUBLIC.labels_codelist_items (DESCRIPTION, langcode, VALID_FROM, VALID_TO, ITEM_ID) VALUES('Fejl i ''Deklarant identifikations nr.'' (13 05 017 000), deklaranten skal være importørregistreret i DK.', 'DA',TO_TIMESTAMP('2020-01-01 00:00:00', 'YYYY-MM-DD HH24:MI:SS'), null, (SELECT id FROM codelist_items CI WHERE ITEMCODE = 'DKW2011' AND CODELIST_ID = (SELECT id FROM codelists WHERE CODELISTKEY = '10249'))) ON CONFLICT (item_id, langcode, valid_to) DO UPDATE SET valid_from=EXCLUDED.valid_from, description=EXCLUDED.description;</v>
      </c>
      <c r="S238" s="10" t="str">
        <v>INSERT INTO PUBLIC.labels_codelist_items (DESCRIPTION, langcode, VALID_FROM, VALID_TO, ITEM_ID) VALUES('Error, in ''Declarant identification No.'' (13 05 017 000), the declarant must be registered as an importer in DK.', 'EN',TO_TIMESTAMP('2020-01-01 00:00:00', 'YYYY-MM-DD HH24:MI:SS'), null, (SELECT id FROM codelist_items CI WHERE ITEMCODE = 'DKW2011' AND CODELIST_ID = (SELECT id FROM codelists WHERE CODELISTKEY = '10249'))) ON CONFLICT (item_id, langcode, valid_to) DO UPDATE SET valid_from=EXCLUDED.valid_from, description=EXCLUDED.description;</v>
      </c>
    </row>
    <row r="239" spans="1:19" ht="409.5" x14ac:dyDescent="0.25">
      <c r="A239" t="str">
        <v>INSERT INTO public.codelist_item (item_code, uieditable, valid_from, valid_to, codelist_id) VALUES('DK2039', false, to_timestamp('2020-01-01 00:00:00', 'YYYY-MM-DD HH24:MI:SS'), null, (SELECT id FROM codelist WHERE CODELIST_KEY = '10080')) ON CONFLICT (codelist_id, item_code) DO UPDATE SET valid_from=EXCLUDED.valid_from, valid_to=EXCLUDED.valid_to;</v>
      </c>
      <c r="C239" t="str">
        <v>INSERT INTO PUBLIC.CODELIST_ITEM_LABEL (DESCRIPTION, VALID_FROM, VALID_TO, ITEM_ID, LANGUAGE_ID) VALUES('Error, in Authorisation - Reference number (12 12 001 000), the authorisation do not contain any guarantees and no other guarantee from has been given in Additional Information - Code (12 02 008 000)', TO_TIMESTAMP('2020-01-01 00:00:00', 'YYYY-MM-DD HH24:MI:SS'), null, (SELECT id FROM CODELIST_ITEM CI WHERE ITEM_CODE = 'DK2039' AND CODELIST_ID = (SELECT id FROM codelist WHERE CODELIST_KEY = '10080')), 1);</v>
      </c>
      <c r="D239" t="str">
        <v>INSERT INTO public.codelist_item (item_code, uieditable, valid_from, valid_to, codelist_id) VALUES('DK2039', false, to_timestamp('2020-01-01 00:00:00', 'YYYY-MM-DD HH24:MI:SS'), null, (SELECT id FROM codelist WHERE CODELIST_KEY = '10040')) ON CONFLICT (codelist_id, item_code) DO UPDATE SET valid_from=EXCLUDED.valid_from, valid_to=EXCLUDED.valid_to;</v>
      </c>
      <c r="E239" t="str">
        <v>INSERT INTO PUBLIC.CODELIST_ITEM_LABEL (DESCRIPTION, VALID_FROM, VALID_TO, ITEM_ID, LANGUAGE_ID) VALUES('Fejl i Bevillingsnummer (12 12 001 000), Bevillingsnummeret indeholder ikke nogen gyldig sikkerhedstillelse og der er ikke stillet nogen anden sikkerhed i Kode for Supplerende oplysninger (12 02 008 000)', TO_TIMESTAMP('2020-01-01 00:00:00', 'YYYY-MM-DD HH24:MI:SS'), null, (SELECT id FROM CODELIST_ITEM CI WHERE ITEM_CODE = 'DK2039' AND CODELIST_ID = (SELECT id FROM codelist WHERE CODELIST_KEY = '10040')), 3);</v>
      </c>
      <c r="F239" t="str">
        <v>INSERT INTO PUBLIC.CODELIST_ITEM_LABEL (DESCRIPTION, VALID_FROM, VALID_TO, ITEM_ID, LANGUAGE_ID) VALUES('Error, in Authorisation - Reference number (12 12 001 000), the authorisation do not contain any guarantees and no other guarantee from has been given in Additional Information - Code (12 02 008 000)', TO_TIMESTAMP('2020-01-01 00:00:00', 'YYYY-MM-DD HH24:MI:SS'), null, (SELECT id FROM CODELIST_ITEM CI WHERE ITEM_CODE = 'DK2039' AND CODELIST_ID = (SELECT id FROM codelist WHERE CODELIST_KEY = '10040')), 1);</v>
      </c>
      <c r="G239" t="str">
        <v>INSERT INTO public.codelist_item (item_code, uieditable, valid_from, valid_to, codelist_id) VALUES('DKW2039', false, to_timestamp('2020-01-01 00:00:00', 'YYYY-MM-DD HH24:MI:SS'), null, (SELECT id FROM codelist WHERE CODELIST_KEY = '10075')) ON CONFLICT (codelist_id, item_code) DO UPDATE SET valid_from=EXCLUDED.valid_from, valid_to=EXCLUDED.valid_to;</v>
      </c>
      <c r="H239" t="str">
        <v>INSERT INTO PUBLIC.CODELIST_ITEM_LABEL (DESCRIPTION, VALID_FROM, VALID_TO, ITEM_ID, LANGUAGE_ID) VALUES('Fejl i Bevillingsnummer (12 12 001 000), Bevillingsnummeret indeholder ikke nogen gyldig sikkerhedstillelse og der er ikke stillet nogen anden sikkerhed i Kode for Supplerende oplysninger (12 02 008 000)', TO_TIMESTAMP('2020-01-01 00:00:00', 'YYYY-MM-DD HH24:MI:SS'), null, (SELECT id FROM CODELIST_ITEM CI WHERE ITEM_CODE = 'DKW2039' AND CODELIST_ID = (SELECT id FROM codelist WHERE CODELIST_KEY = '10075')), 3);</v>
      </c>
      <c r="I239" t="str">
        <v>INSERT INTO PUBLIC.CODELIST_ITEM_LABEL (DESCRIPTION, VALID_FROM, VALID_TO, ITEM_ID, LANGUAGE_ID) VALUES('Error, in Authorisation - Reference number (12 12 001 000), the authorisation do not contain any guarantees and no other guarantee from has been given in Additional Information - Code (12 02 008 000)', TO_TIMESTAMP('2020-01-01 00:00:00', 'YYYY-MM-DD HH24:MI:SS'), null, (SELECT id FROM CODELIST_ITEM CI WHERE ITEM_CODE = 'DKW2039' AND CODELIST_ID = (SELECT id FROM codelist WHERE CODELIST_KEY = '10075')), 1);</v>
      </c>
      <c r="J239" t="str">
        <v>INSERT INTO public.codelist_item (item_code, uieditable, valid_from, valid_to, codelist_id) VALUES('DKW2039', false, to_timestamp('2020-01-01 00:00:00', 'YYYY-MM-DD HH24:MI:SS'), null, (SELECT id FROM codelist WHERE CODELIST_KEY = '10040')) ON CONFLICT (codelist_id, item_code) DO UPDATE SET valid_from=EXCLUDED.valid_from, valid_to=EXCLUDED.valid_to;</v>
      </c>
      <c r="K239" t="str">
        <v>INSERT INTO PUBLIC.CODELIST_ITEM_LABEL (DESCRIPTION, VALID_FROM, VALID_TO, ITEM_ID, LANGUAGE_ID) VALUES('Fejl i Bevillingsnummer (12 12 001 000), Bevillingsnummeret indeholder ikke nogen gyldig sikkerhedstillelse og der er ikke stillet nogen anden sikkerhed i Kode for Supplerende oplysninger (12 02 008 000)', TO_TIMESTAMP('2020-01-01 00:00:00', 'YYYY-MM-DD HH24:MI:SS'), null, (SELECT id FROM CODELIST_ITEM CI WHERE ITEM_CODE = 'DKW2039' AND CODELIST_ID = (SELECT id FROM codelist WHERE CODELIST_KEY = '10040')), 3);</v>
      </c>
      <c r="L239" t="str">
        <v>INSERT INTO PUBLIC.CODELIST_ITEM_LABEL (DESCRIPTION, VALID_FROM, VALID_TO, ITEM_ID, LANGUAGE_ID) VALUES('Error, in Authorisation - Reference number (12 12 001 000), the authorisation do not contain any guarantees and no other guarantee from has been given in Additional Information - Code (12 02 008 000)', TO_TIMESTAMP('2020-01-01 00:00:00', 'YYYY-MM-DD HH24:MI:SS'), null, (SELECT id FROM CODELIST_ITEM CI WHERE ITEM_CODE = 'DKW2039' AND CODELIST_ID = (SELECT id FROM codelist WHERE CODELIST_KEY = '10040')), 1);</v>
      </c>
      <c r="N239" s="10" t="str">
        <v>INSERT INTO public.codelist_items (itemcode, valid_from, valid_to, codelist_id, extensions_id) VALUES('DK2039', to_timestamp('2020-01-01 00:00:00', 'YYYY-MM-DD HH24:MI:SS'), null, (SELECT id FROM codelists WHERE CODELISTKEY = '10249'), null) ON CONFLICT (codelist_id, itemcode) DO UPDATE SET valid_from=EXCLUDED.valid_from, valid_to=EXCLUDED.valid_to;</v>
      </c>
      <c r="O239" s="10" t="str">
        <v>INSERT INTO PUBLIC.labels_codelist_items (DESCRIPTION, langcode, VALID_FROM, VALID_TO, ITEM_ID) VALUES('Fejl i Bevillingsnummer (12 12 001 000), Bevillingsnummeret indeholder ikke nogen gyldig sikkerhedstillelse og der er ikke stillet nogen anden sikkerhed i Kode for Supplerende oplysninger (12 02 008 000)', 'DA',TO_TIMESTAMP('2020-01-01 00:00:00', 'YYYY-MM-DD HH24:MI:SS'), null, (SELECT id FROM codelist_items CI WHERE ITEMCODE = 'DK2039' AND CODELIST_ID = (SELECT id FROM codelists WHERE CODELISTKEY = '10249'))) ON CONFLICT (item_id, langcode, valid_to) DO UPDATE SET valid_from=EXCLUDED.valid_from, description=EXCLUDED.description;</v>
      </c>
      <c r="P239" s="10" t="str">
        <v>INSERT INTO PUBLIC.labels_codelist_items (DESCRIPTION, langcode, VALID_FROM, VALID_TO, ITEM_ID) VALUES('Error, in Authorisation - Reference number (12 12 001 000), the authorisation do not contain any guarantees and no other guarantee from has been given in Additional Information - Code (12 02 008 000)', 'EN',TO_TIMESTAMP('2020-01-01 00:00:00', 'YYYY-MM-DD HH24:MI:SS'), null, (SELECT id FROM codelist_items CI WHERE ITEMCODE = 'DK2039' AND CODELIST_ID = (SELECT id FROM codelists WHERE CODELISTKEY = '10249'))) ON CONFLICT (item_id, langcode, valid_to) DO UPDATE SET valid_from=EXCLUDED.valid_from, description=EXCLUDED.description;</v>
      </c>
      <c r="Q239" s="10" t="str">
        <v>INSERT INTO public.codelist_items (itemcode, valid_from, valid_to, codelist_id, extensions_id) VALUES('DKW2039', to_timestamp('2020-01-01 00:00:00', 'YYYY-MM-DD HH24:MI:SS'), null, (SELECT id FROM codelists WHERE CODELISTKEY = '10249'), null) ON CONFLICT (codelist_id, itemcode) DO UPDATE SET valid_from=EXCLUDED.valid_from, valid_to=EXCLUDED.valid_to;</v>
      </c>
      <c r="R239" s="10" t="str">
        <v>INSERT INTO PUBLIC.labels_codelist_items (DESCRIPTION, langcode, VALID_FROM, VALID_TO, ITEM_ID) VALUES('Fejl i Bevillingsnummer (12 12 001 000), Bevillingsnummeret indeholder ikke nogen gyldig sikkerhedstillelse og der er ikke stillet nogen anden sikkerhed i Kode for Supplerende oplysninger (12 02 008 000)', 'DA',TO_TIMESTAMP('2020-01-01 00:00:00', 'YYYY-MM-DD HH24:MI:SS'), null, (SELECT id FROM codelist_items CI WHERE ITEMCODE = 'DKW2039' AND CODELIST_ID = (SELECT id FROM codelists WHERE CODELISTKEY = '10249'))) ON CONFLICT (item_id, langcode, valid_to) DO UPDATE SET valid_from=EXCLUDED.valid_from, description=EXCLUDED.description;</v>
      </c>
      <c r="S239" s="10" t="str">
        <v>INSERT INTO PUBLIC.labels_codelist_items (DESCRIPTION, langcode, VALID_FROM, VALID_TO, ITEM_ID) VALUES('Error, in Authorisation - Reference number (12 12 001 000), the authorisation do not contain any guarantees and no other guarantee from has been given in Additional Information - Code (12 02 008 000)', 'EN',TO_TIMESTAMP('2020-01-01 00:00:00', 'YYYY-MM-DD HH24:MI:SS'), null, (SELECT id FROM codelist_items CI WHERE ITEMCODE = 'DKW2039' AND CODELIST_ID = (SELECT id FROM codelists WHERE CODELISTKEY = '10249'))) ON CONFLICT (item_id, langcode, valid_to) DO UPDATE SET valid_from=EXCLUDED.valid_from, description=EXCLUDED.description;</v>
      </c>
    </row>
    <row r="240" spans="1:19" ht="409.5" x14ac:dyDescent="0.25">
      <c r="A240" t="str">
        <v>INSERT INTO public.codelist_item (item_code, uieditable, valid_from, valid_to, codelist_id) VALUES('DK2003', false, to_timestamp('2020-01-01 00:00:00', 'YYYY-MM-DD HH24:MI:SS'), null, (SELECT id FROM codelist WHERE CODELIST_KEY = '10080')) ON CONFLICT (codelist_id, item_code) DO UPDATE SET valid_from=EXCLUDED.valid_from, valid_to=EXCLUDED.valid_to;</v>
      </c>
      <c r="C240" t="str">
        <v>INSERT INTO PUBLIC.CODELIST_ITEM_LABEL (DESCRIPTION, VALID_FROM, VALID_TO, ITEM_ID, LANGUAGE_ID) VALUES('Error, in "Representative status"(13 06 030 000) , if the code is "3", then the representative must be registered as an importer in DK.', TO_TIMESTAMP('2020-01-01 00:00:00', 'YYYY-MM-DD HH24:MI:SS'), null, (SELECT id FROM CODELIST_ITEM CI WHERE ITEM_CODE = 'DK2003' AND CODELIST_ID = (SELECT id FROM codelist WHERE CODELIST_KEY = '10080')), 1);</v>
      </c>
      <c r="D240" t="str">
        <v>INSERT INTO public.codelist_item (item_code, uieditable, valid_from, valid_to, codelist_id) VALUES('DK2003', false, to_timestamp('2020-01-01 00:00:00', 'YYYY-MM-DD HH24:MI:SS'), null, (SELECT id FROM codelist WHERE CODELIST_KEY = '10040')) ON CONFLICT (codelist_id, item_code) DO UPDATE SET valid_from=EXCLUDED.valid_from, valid_to=EXCLUDED.valid_to;</v>
      </c>
      <c r="E240" t="str">
        <v>INSERT INTO PUBLIC.CODELIST_ITEM_LABEL (DESCRIPTION, VALID_FROM, VALID_TO, ITEM_ID, LANGUAGE_ID) VALUES('Fejl i "repræsentant status kode" (13 06 030 000) , hvis koden er angivet med 3 (indirekte repræsentant), skal repræsentanten være importørregistreret i DK.', TO_TIMESTAMP('2020-01-01 00:00:00', 'YYYY-MM-DD HH24:MI:SS'), null, (SELECT id FROM CODELIST_ITEM CI WHERE ITEM_CODE = 'DK2003' AND CODELIST_ID = (SELECT id FROM codelist WHERE CODELIST_KEY = '10040')), 3);</v>
      </c>
      <c r="F240" t="str">
        <v>INSERT INTO PUBLIC.CODELIST_ITEM_LABEL (DESCRIPTION, VALID_FROM, VALID_TO, ITEM_ID, LANGUAGE_ID) VALUES('Error, in "Representative status"(13 06 030 000) , if the code is "3", then the representative must be registered as an importer in DK.', TO_TIMESTAMP('2020-01-01 00:00:00', 'YYYY-MM-DD HH24:MI:SS'), null, (SELECT id FROM CODELIST_ITEM CI WHERE ITEM_CODE = 'DK2003' AND CODELIST_ID = (SELECT id FROM codelist WHERE CODELIST_KEY = '10040')), 1);</v>
      </c>
      <c r="G240" t="str">
        <v>INSERT INTO public.codelist_item (item_code, uieditable, valid_from, valid_to, codelist_id) VALUES('DKW2003', false, to_timestamp('2020-01-01 00:00:00', 'YYYY-MM-DD HH24:MI:SS'), null, (SELECT id FROM codelist WHERE CODELIST_KEY = '10075')) ON CONFLICT (codelist_id, item_code) DO UPDATE SET valid_from=EXCLUDED.valid_from, valid_to=EXCLUDED.valid_to;</v>
      </c>
      <c r="H240" t="str">
        <v>INSERT INTO PUBLIC.CODELIST_ITEM_LABEL (DESCRIPTION, VALID_FROM, VALID_TO, ITEM_ID, LANGUAGE_ID) VALUES('Fejl i "repræsentant status kode" (13 06 030 000) , hvis koden er angivet med 3 (indirekte repræsentant), skal repræsentanten være importørregistreret i DK.', TO_TIMESTAMP('2020-01-01 00:00:00', 'YYYY-MM-DD HH24:MI:SS'), null, (SELECT id FROM CODELIST_ITEM CI WHERE ITEM_CODE = 'DKW2003' AND CODELIST_ID = (SELECT id FROM codelist WHERE CODELIST_KEY = '10075')), 3);</v>
      </c>
      <c r="I240" t="str">
        <v>INSERT INTO PUBLIC.CODELIST_ITEM_LABEL (DESCRIPTION, VALID_FROM, VALID_TO, ITEM_ID, LANGUAGE_ID) VALUES('Error, in "Representative status"(13 06 030 000) , if the code is "3", then the representative must be registered as an importer in DK.', TO_TIMESTAMP('2020-01-01 00:00:00', 'YYYY-MM-DD HH24:MI:SS'), null, (SELECT id FROM CODELIST_ITEM CI WHERE ITEM_CODE = 'DKW2003' AND CODELIST_ID = (SELECT id FROM codelist WHERE CODELIST_KEY = '10075')), 1);</v>
      </c>
      <c r="J240" t="str">
        <v>INSERT INTO public.codelist_item (item_code, uieditable, valid_from, valid_to, codelist_id) VALUES('DKW2003', false, to_timestamp('2020-01-01 00:00:00', 'YYYY-MM-DD HH24:MI:SS'), null, (SELECT id FROM codelist WHERE CODELIST_KEY = '10040')) ON CONFLICT (codelist_id, item_code) DO UPDATE SET valid_from=EXCLUDED.valid_from, valid_to=EXCLUDED.valid_to;</v>
      </c>
      <c r="K240" t="str">
        <v>INSERT INTO PUBLIC.CODELIST_ITEM_LABEL (DESCRIPTION, VALID_FROM, VALID_TO, ITEM_ID, LANGUAGE_ID) VALUES('Fejl i "repræsentant status kode" (13 06 030 000) , hvis koden er angivet med 3 (indirekte repræsentant), skal repræsentanten være importørregistreret i DK.', TO_TIMESTAMP('2020-01-01 00:00:00', 'YYYY-MM-DD HH24:MI:SS'), null, (SELECT id FROM CODELIST_ITEM CI WHERE ITEM_CODE = 'DKW2003' AND CODELIST_ID = (SELECT id FROM codelist WHERE CODELIST_KEY = '10040')), 3);</v>
      </c>
      <c r="L240" t="str">
        <v>INSERT INTO PUBLIC.CODELIST_ITEM_LABEL (DESCRIPTION, VALID_FROM, VALID_TO, ITEM_ID, LANGUAGE_ID) VALUES('Error, in "Representative status"(13 06 030 000) , if the code is "3", then the representative must be registered as an importer in DK.', TO_TIMESTAMP('2020-01-01 00:00:00', 'YYYY-MM-DD HH24:MI:SS'), null, (SELECT id FROM CODELIST_ITEM CI WHERE ITEM_CODE = 'DKW2003' AND CODELIST_ID = (SELECT id FROM codelist WHERE CODELIST_KEY = '10040')), 1);</v>
      </c>
      <c r="N240" s="10" t="str">
        <v>INSERT INTO public.codelist_items (itemcode, valid_from, valid_to, codelist_id, extensions_id) VALUES('DK2003', to_timestamp('2020-01-01 00:00:00', 'YYYY-MM-DD HH24:MI:SS'), null, (SELECT id FROM codelists WHERE CODELISTKEY = '10249'), null) ON CONFLICT (codelist_id, itemcode) DO UPDATE SET valid_from=EXCLUDED.valid_from, valid_to=EXCLUDED.valid_to;</v>
      </c>
      <c r="O240" s="10" t="str">
        <v>INSERT INTO PUBLIC.labels_codelist_items (DESCRIPTION, langcode, VALID_FROM, VALID_TO, ITEM_ID) VALUES('Fejl i "repræsentant status kode" (13 06 030 000) , hvis koden er angivet med 3 (indirekte repræsentant), skal repræsentanten være importørregistreret i DK.', 'DA',TO_TIMESTAMP('2020-01-01 00:00:00', 'YYYY-MM-DD HH24:MI:SS'), null, (SELECT id FROM codelist_items CI WHERE ITEMCODE = 'DK2003' AND CODELIST_ID = (SELECT id FROM codelists WHERE CODELISTKEY = '10249'))) ON CONFLICT (item_id, langcode, valid_to) DO UPDATE SET valid_from=EXCLUDED.valid_from, description=EXCLUDED.description;</v>
      </c>
      <c r="P240" s="10" t="str">
        <v>INSERT INTO PUBLIC.labels_codelist_items (DESCRIPTION, langcode, VALID_FROM, VALID_TO, ITEM_ID) VALUES('Error, in "Representative status"(13 06 030 000) , if the code is "3", then the representative must be registered as an importer in DK.', 'EN',TO_TIMESTAMP('2020-01-01 00:00:00', 'YYYY-MM-DD HH24:MI:SS'), null, (SELECT id FROM codelist_items CI WHERE ITEMCODE = 'DK2003' AND CODELIST_ID = (SELECT id FROM codelists WHERE CODELISTKEY = '10249'))) ON CONFLICT (item_id, langcode, valid_to) DO UPDATE SET valid_from=EXCLUDED.valid_from, description=EXCLUDED.description;</v>
      </c>
      <c r="Q240" s="10" t="str">
        <v>INSERT INTO public.codelist_items (itemcode, valid_from, valid_to, codelist_id, extensions_id) VALUES('DKW2003', to_timestamp('2020-01-01 00:00:00', 'YYYY-MM-DD HH24:MI:SS'), null, (SELECT id FROM codelists WHERE CODELISTKEY = '10249'), null) ON CONFLICT (codelist_id, itemcode) DO UPDATE SET valid_from=EXCLUDED.valid_from, valid_to=EXCLUDED.valid_to;</v>
      </c>
      <c r="R240" s="10" t="str">
        <v>INSERT INTO PUBLIC.labels_codelist_items (DESCRIPTION, langcode, VALID_FROM, VALID_TO, ITEM_ID) VALUES('Fejl i "repræsentant status kode" (13 06 030 000) , hvis koden er angivet med 3 (indirekte repræsentant), skal repræsentanten være importørregistreret i DK.', 'DA',TO_TIMESTAMP('2020-01-01 00:00:00', 'YYYY-MM-DD HH24:MI:SS'), null, (SELECT id FROM codelist_items CI WHERE ITEMCODE = 'DKW2003' AND CODELIST_ID = (SELECT id FROM codelists WHERE CODELISTKEY = '10249'))) ON CONFLICT (item_id, langcode, valid_to) DO UPDATE SET valid_from=EXCLUDED.valid_from, description=EXCLUDED.description;</v>
      </c>
      <c r="S240" s="10" t="str">
        <v>INSERT INTO PUBLIC.labels_codelist_items (DESCRIPTION, langcode, VALID_FROM, VALID_TO, ITEM_ID) VALUES('Error, in "Representative status"(13 06 030 000) , if the code is "3", then the representative must be registered as an importer in DK.', 'EN',TO_TIMESTAMP('2020-01-01 00:00:00', 'YYYY-MM-DD HH24:MI:SS'), null, (SELECT id FROM codelist_items CI WHERE ITEMCODE = 'DKW2003' AND CODELIST_ID = (SELECT id FROM codelists WHERE CODELISTKEY = '10249'))) ON CONFLICT (item_id, langcode, valid_to) DO UPDATE SET valid_from=EXCLUDED.valid_from, description=EXCLUDED.description;</v>
      </c>
    </row>
    <row r="241" spans="1:19" ht="409.5" x14ac:dyDescent="0.25">
      <c r="A241" t="str">
        <v>INSERT INTO public.codelist_item (item_code, uieditable, valid_from, valid_to, codelist_id) VALUES('DK2012', false, to_timestamp('2020-01-01 00:00:00', 'YYYY-MM-DD HH24:MI:SS'), null, (SELECT id FROM codelist WHERE CODELIST_KEY = '10080')) ON CONFLICT (codelist_id, item_code) DO UPDATE SET valid_from=EXCLUDED.valid_from, valid_to=EXCLUDED.valid_to;</v>
      </c>
      <c r="C241" t="str">
        <v>INSERT INTO PUBLIC.CODELIST_ITEM_LABEL (DESCRIPTION, VALID_FROM, VALID_TO, ITEM_ID, LANGUAGE_ID) VALUES('Error, in "Importer identification No." (13 04 017 000) , the importer must be registered as an importer in DK.', TO_TIMESTAMP('2020-01-01 00:00:00', 'YYYY-MM-DD HH24:MI:SS'), null, (SELECT id FROM CODELIST_ITEM CI WHERE ITEM_CODE = 'DK2012' AND CODELIST_ID = (SELECT id FROM codelist WHERE CODELIST_KEY = '10080')), 1);</v>
      </c>
      <c r="D241" t="str">
        <v>INSERT INTO public.codelist_item (item_code, uieditable, valid_from, valid_to, codelist_id) VALUES('DK2012', false, to_timestamp('2020-01-01 00:00:00', 'YYYY-MM-DD HH24:MI:SS'), null, (SELECT id FROM codelist WHERE CODELIST_KEY = '10040')) ON CONFLICT (codelist_id, item_code) DO UPDATE SET valid_from=EXCLUDED.valid_from, valid_to=EXCLUDED.valid_to;</v>
      </c>
      <c r="E241" t="str">
        <v>INSERT INTO PUBLIC.CODELIST_ITEM_LABEL (DESCRIPTION, VALID_FROM, VALID_TO, ITEM_ID, LANGUAGE_ID) VALUES('Fejl i "Importør identifikations Nr." (13 04 017 000) , importøren skal være importørregistreret i DK.', TO_TIMESTAMP('2020-01-01 00:00:00', 'YYYY-MM-DD HH24:MI:SS'), null, (SELECT id FROM CODELIST_ITEM CI WHERE ITEM_CODE = 'DK2012' AND CODELIST_ID = (SELECT id FROM codelist WHERE CODELIST_KEY = '10040')), 3);</v>
      </c>
      <c r="F241" t="str">
        <v>INSERT INTO PUBLIC.CODELIST_ITEM_LABEL (DESCRIPTION, VALID_FROM, VALID_TO, ITEM_ID, LANGUAGE_ID) VALUES('Error, in "Importer identification No." (13 04 017 000) , the importer must be registered as an importer in DK.', TO_TIMESTAMP('2020-01-01 00:00:00', 'YYYY-MM-DD HH24:MI:SS'), null, (SELECT id FROM CODELIST_ITEM CI WHERE ITEM_CODE = 'DK2012' AND CODELIST_ID = (SELECT id FROM codelist WHERE CODELIST_KEY = '10040')), 1);</v>
      </c>
      <c r="G241" t="str">
        <v>INSERT INTO public.codelist_item (item_code, uieditable, valid_from, valid_to, codelist_id) VALUES('DKW2012', false, to_timestamp('2020-01-01 00:00:00', 'YYYY-MM-DD HH24:MI:SS'), null, (SELECT id FROM codelist WHERE CODELIST_KEY = '10075')) ON CONFLICT (codelist_id, item_code) DO UPDATE SET valid_from=EXCLUDED.valid_from, valid_to=EXCLUDED.valid_to;</v>
      </c>
      <c r="H241" t="str">
        <v>INSERT INTO PUBLIC.CODELIST_ITEM_LABEL (DESCRIPTION, VALID_FROM, VALID_TO, ITEM_ID, LANGUAGE_ID) VALUES('Fejl i "Importør identifikations Nr." (13 04 017 000) , importøren skal være importørregistreret i DK.', TO_TIMESTAMP('2020-01-01 00:00:00', 'YYYY-MM-DD HH24:MI:SS'), null, (SELECT id FROM CODELIST_ITEM CI WHERE ITEM_CODE = 'DKW2012' AND CODELIST_ID = (SELECT id FROM codelist WHERE CODELIST_KEY = '10075')), 3);</v>
      </c>
      <c r="I241" t="str">
        <v>INSERT INTO PUBLIC.CODELIST_ITEM_LABEL (DESCRIPTION, VALID_FROM, VALID_TO, ITEM_ID, LANGUAGE_ID) VALUES('Error, in "Importer identification No." (13 04 017 000) , the importer must be registered as an importer in DK.', TO_TIMESTAMP('2020-01-01 00:00:00', 'YYYY-MM-DD HH24:MI:SS'), null, (SELECT id FROM CODELIST_ITEM CI WHERE ITEM_CODE = 'DKW2012' AND CODELIST_ID = (SELECT id FROM codelist WHERE CODELIST_KEY = '10075')), 1);</v>
      </c>
      <c r="J241" t="str">
        <v>INSERT INTO public.codelist_item (item_code, uieditable, valid_from, valid_to, codelist_id) VALUES('DKW2012', false, to_timestamp('2020-01-01 00:00:00', 'YYYY-MM-DD HH24:MI:SS'), null, (SELECT id FROM codelist WHERE CODELIST_KEY = '10040')) ON CONFLICT (codelist_id, item_code) DO UPDATE SET valid_from=EXCLUDED.valid_from, valid_to=EXCLUDED.valid_to;</v>
      </c>
      <c r="K241" t="str">
        <v>INSERT INTO PUBLIC.CODELIST_ITEM_LABEL (DESCRIPTION, VALID_FROM, VALID_TO, ITEM_ID, LANGUAGE_ID) VALUES('Fejl i "Importør identifikations Nr." (13 04 017 000) , importøren skal være importørregistreret i DK.', TO_TIMESTAMP('2020-01-01 00:00:00', 'YYYY-MM-DD HH24:MI:SS'), null, (SELECT id FROM CODELIST_ITEM CI WHERE ITEM_CODE = 'DKW2012' AND CODELIST_ID = (SELECT id FROM codelist WHERE CODELIST_KEY = '10040')), 3);</v>
      </c>
      <c r="L241" t="str">
        <v>INSERT INTO PUBLIC.CODELIST_ITEM_LABEL (DESCRIPTION, VALID_FROM, VALID_TO, ITEM_ID, LANGUAGE_ID) VALUES('Error, in "Importer identification No." (13 04 017 000) , the importer must be registered as an importer in DK.', TO_TIMESTAMP('2020-01-01 00:00:00', 'YYYY-MM-DD HH24:MI:SS'), null, (SELECT id FROM CODELIST_ITEM CI WHERE ITEM_CODE = 'DKW2012' AND CODELIST_ID = (SELECT id FROM codelist WHERE CODELIST_KEY = '10040')), 1);</v>
      </c>
      <c r="N241" s="10" t="str">
        <v>INSERT INTO public.codelist_items (itemcode, valid_from, valid_to, codelist_id, extensions_id) VALUES('DK2012', to_timestamp('2020-01-01 00:00:00', 'YYYY-MM-DD HH24:MI:SS'), null, (SELECT id FROM codelists WHERE CODELISTKEY = '10249'), null) ON CONFLICT (codelist_id, itemcode) DO UPDATE SET valid_from=EXCLUDED.valid_from, valid_to=EXCLUDED.valid_to;</v>
      </c>
      <c r="O241" s="10" t="str">
        <v>INSERT INTO PUBLIC.labels_codelist_items (DESCRIPTION, langcode, VALID_FROM, VALID_TO, ITEM_ID) VALUES('Fejl i "Importør identifikations Nr." (13 04 017 000) , importøren skal være importørregistreret i DK.', 'DA',TO_TIMESTAMP('2020-01-01 00:00:00', 'YYYY-MM-DD HH24:MI:SS'), null, (SELECT id FROM codelist_items CI WHERE ITEMCODE = 'DK2012' AND CODELIST_ID = (SELECT id FROM codelists WHERE CODELISTKEY = '10249'))) ON CONFLICT (item_id, langcode, valid_to) DO UPDATE SET valid_from=EXCLUDED.valid_from, description=EXCLUDED.description;</v>
      </c>
      <c r="P241" s="10" t="str">
        <v>INSERT INTO PUBLIC.labels_codelist_items (DESCRIPTION, langcode, VALID_FROM, VALID_TO, ITEM_ID) VALUES('Error, in "Importer identification No." (13 04 017 000) , the importer must be registered as an importer in DK.', 'EN',TO_TIMESTAMP('2020-01-01 00:00:00', 'YYYY-MM-DD HH24:MI:SS'), null, (SELECT id FROM codelist_items CI WHERE ITEMCODE = 'DK2012' AND CODELIST_ID = (SELECT id FROM codelists WHERE CODELISTKEY = '10249'))) ON CONFLICT (item_id, langcode, valid_to) DO UPDATE SET valid_from=EXCLUDED.valid_from, description=EXCLUDED.description;</v>
      </c>
      <c r="Q241" s="10" t="str">
        <v>INSERT INTO public.codelist_items (itemcode, valid_from, valid_to, codelist_id, extensions_id) VALUES('DKW2012', to_timestamp('2020-01-01 00:00:00', 'YYYY-MM-DD HH24:MI:SS'), null, (SELECT id FROM codelists WHERE CODELISTKEY = '10249'), null) ON CONFLICT (codelist_id, itemcode) DO UPDATE SET valid_from=EXCLUDED.valid_from, valid_to=EXCLUDED.valid_to;</v>
      </c>
      <c r="R241" s="10" t="str">
        <v>INSERT INTO PUBLIC.labels_codelist_items (DESCRIPTION, langcode, VALID_FROM, VALID_TO, ITEM_ID) VALUES('Fejl i "Importør identifikations Nr." (13 04 017 000) , importøren skal være importørregistreret i DK.', 'DA',TO_TIMESTAMP('2020-01-01 00:00:00', 'YYYY-MM-DD HH24:MI:SS'), null, (SELECT id FROM codelist_items CI WHERE ITEMCODE = 'DKW2012' AND CODELIST_ID = (SELECT id FROM codelists WHERE CODELISTKEY = '10249'))) ON CONFLICT (item_id, langcode, valid_to) DO UPDATE SET valid_from=EXCLUDED.valid_from, description=EXCLUDED.description;</v>
      </c>
      <c r="S241" s="10" t="str">
        <v>INSERT INTO PUBLIC.labels_codelist_items (DESCRIPTION, langcode, VALID_FROM, VALID_TO, ITEM_ID) VALUES('Error, in "Importer identification No." (13 04 017 000) , the importer must be registered as an importer in DK.', 'EN',TO_TIMESTAMP('2020-01-01 00:00:00', 'YYYY-MM-DD HH24:MI:SS'), null, (SELECT id FROM codelist_items CI WHERE ITEMCODE = 'DKW2012' AND CODELIST_ID = (SELECT id FROM codelists WHERE CODELISTKEY = '10249'))) ON CONFLICT (item_id, langcode, valid_to) DO UPDATE SET valid_from=EXCLUDED.valid_from, description=EXCLUDED.description;</v>
      </c>
    </row>
    <row r="242" spans="1:19" ht="409.5" x14ac:dyDescent="0.25">
      <c r="A242" t="str">
        <v>INSERT INTO public.codelist_item (item_code, uieditable, valid_from, valid_to, codelist_id) VALUES('DK1039', false, to_timestamp('2020-01-01 00:00:00', 'YYYY-MM-DD HH24:MI:SS'), null, (SELECT id FROM codelist WHERE CODELIST_KEY = '10080')) ON CONFLICT (codelist_id, item_code) DO UPDATE SET valid_from=EXCLUDED.valid_from, valid_to=EXCLUDED.valid_to;</v>
      </c>
      <c r="C242" t="str">
        <v>INSERT INTO PUBLIC.CODELIST_ITEM_LABEL (DESCRIPTION, VALID_FROM, VALID_TO, ITEM_ID, LANGUAGE_ID) VALUES('Error, Importer - Country Code (13 04 018 020) must be an EU country code, when an IOSS number is present  in D.E. 13 16 034 000', TO_TIMESTAMP('2020-01-01 00:00:00', 'YYYY-MM-DD HH24:MI:SS'), null, (SELECT id FROM CODELIST_ITEM CI WHERE ITEM_CODE = 'DK1039' AND CODELIST_ID = (SELECT id FROM codelist WHERE CODELIST_KEY = '10080')), 1);</v>
      </c>
      <c r="D242" t="str">
        <v>INSERT INTO public.codelist_item (item_code, uieditable, valid_from, valid_to, codelist_id) VALUES('DK1039', false, to_timestamp('2020-01-01 00:00:00', 'YYYY-MM-DD HH24:MI:SS'), null, (SELECT id FROM codelist WHERE CODELIST_KEY = '10040')) ON CONFLICT (codelist_id, item_code) DO UPDATE SET valid_from=EXCLUDED.valid_from, valid_to=EXCLUDED.valid_to;</v>
      </c>
      <c r="E242" t="str">
        <v>INSERT INTO PUBLIC.CODELIST_ITEM_LABEL (DESCRIPTION, VALID_FROM, VALID_TO, ITEM_ID, LANGUAGE_ID) VALUES('Fejl, Importør - Landekode (13 04 018 020) skal være et EU land, hvis et IOSS nummer er tilstede i D.E. 13 16 034 000', TO_TIMESTAMP('2020-01-01 00:00:00', 'YYYY-MM-DD HH24:MI:SS'), null, (SELECT id FROM CODELIST_ITEM CI WHERE ITEM_CODE = 'DK1039' AND CODELIST_ID = (SELECT id FROM codelist WHERE CODELIST_KEY = '10040')), 3);</v>
      </c>
      <c r="F242" t="str">
        <v>INSERT INTO PUBLIC.CODELIST_ITEM_LABEL (DESCRIPTION, VALID_FROM, VALID_TO, ITEM_ID, LANGUAGE_ID) VALUES('Error, Importer - Country Code (13 04 018 020) must be an EU country code, when an IOSS number is present  in D.E. 13 16 034 000', TO_TIMESTAMP('2020-01-01 00:00:00', 'YYYY-MM-DD HH24:MI:SS'), null, (SELECT id FROM CODELIST_ITEM CI WHERE ITEM_CODE = 'DK1039' AND CODELIST_ID = (SELECT id FROM codelist WHERE CODELIST_KEY = '10040')), 1);</v>
      </c>
      <c r="G24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42" t="str">
        <v>/*INSERT INTO PUBLIC.CODELIST_ITEM_LABEL (DESCRIPTION, VALID_FROM, VALID_TO, ITEM_ID, LANGUAGE_ID) VALUES('Fejl, Importør - Landekode (13 04 018 020) skal være et EU land, hvis et IOSS nummer er tilstede i D.E. 13 16 034 000', TO_TIMESTAMP('2020-01-01 00:00:00', 'YYYY-MM-DD HH24:MI:SS'), null, (SELECT id FROM CODELIST_ITEM CI WHERE ITEM_CODE = '' AND CODELIST_ID = (SELECT id FROM codelist WHERE CODELIST_KEY = '')), 3);*/</v>
      </c>
      <c r="I242" t="str">
        <v>/*INSERT INTO PUBLIC.CODELIST_ITEM_LABEL (DESCRIPTION, VALID_FROM, VALID_TO, ITEM_ID, LANGUAGE_ID) VALUES('Error, Importer - Country Code (13 04 018 020) must be an EU country code, when an IOSS number is present  in D.E. 13 16 034 000', TO_TIMESTAMP('2020-01-01 00:00:00', 'YYYY-MM-DD HH24:MI:SS'), null, (SELECT id FROM CODELIST_ITEM CI WHERE ITEM_CODE = '' AND CODELIST_ID = (SELECT id FROM codelist WHERE CODELIST_KEY = '')), 1);*/</v>
      </c>
      <c r="J24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42" t="str">
        <v>/*INSERT INTO PUBLIC.CODELIST_ITEM_LABEL (DESCRIPTION, VALID_FROM, VALID_TO, ITEM_ID, LANGUAGE_ID) VALUES('Fejl, Importør - Landekode (13 04 018 020) skal være et EU land, hvis et IOSS nummer er tilstede i D.E. 13 16 034 000', TO_TIMESTAMP('2020-01-01 00:00:00', 'YYYY-MM-DD HH24:MI:SS'), null, (SELECT id FROM CODELIST_ITEM CI WHERE ITEM_CODE = '' AND CODELIST_ID = (SELECT id FROM codelist WHERE CODELIST_KEY = '10040')), 3);*/</v>
      </c>
      <c r="L242" t="str">
        <v>/*INSERT INTO PUBLIC.CODELIST_ITEM_LABEL (DESCRIPTION, VALID_FROM, VALID_TO, ITEM_ID, LANGUAGE_ID) VALUES('Error, Importer - Country Code (13 04 018 020) must be an EU country code, when an IOSS number is present  in D.E. 13 16 034 000', TO_TIMESTAMP('2020-01-01 00:00:00', 'YYYY-MM-DD HH24:MI:SS'), null, (SELECT id FROM CODELIST_ITEM CI WHERE ITEM_CODE = '' AND CODELIST_ID = (SELECT id FROM codelist WHERE CODELIST_KEY = '10040')), 1);*/</v>
      </c>
      <c r="N242" s="10" t="str">
        <v>INSERT INTO public.codelist_items (itemcode, valid_from, valid_to, codelist_id, extensions_id) VALUES('DK1039', to_timestamp('2020-01-01 00:00:00', 'YYYY-MM-DD HH24:MI:SS'), null, (SELECT id FROM codelists WHERE CODELISTKEY = '10249'), null) ON CONFLICT (codelist_id, itemcode) DO UPDATE SET valid_from=EXCLUDED.valid_from, valid_to=EXCLUDED.valid_to;</v>
      </c>
      <c r="O242" s="10" t="str">
        <v>INSERT INTO PUBLIC.labels_codelist_items (DESCRIPTION, langcode, VALID_FROM, VALID_TO, ITEM_ID) VALUES('Fejl, Importør - Landekode (13 04 018 020) skal være et EU land, hvis et IOSS nummer er tilstede i D.E. 13 16 034 000', 'DA',TO_TIMESTAMP('2020-01-01 00:00:00', 'YYYY-MM-DD HH24:MI:SS'), null, (SELECT id FROM codelist_items CI WHERE ITEMCODE = 'DK1039' AND CODELIST_ID = (SELECT id FROM codelists WHERE CODELISTKEY = '10249'))) ON CONFLICT (item_id, langcode, valid_to) DO UPDATE SET valid_from=EXCLUDED.valid_from, description=EXCLUDED.description;</v>
      </c>
      <c r="P242" s="10" t="str">
        <v>INSERT INTO PUBLIC.labels_codelist_items (DESCRIPTION, langcode, VALID_FROM, VALID_TO, ITEM_ID) VALUES('Error, Importer - Country Code (13 04 018 020) must be an EU country code, when an IOSS number is present  in D.E. 13 16 034 000', 'EN',TO_TIMESTAMP('2020-01-01 00:00:00', 'YYYY-MM-DD HH24:MI:SS'), null, (SELECT id FROM codelist_items CI WHERE ITEMCODE = 'DK1039' AND CODELIST_ID = (SELECT id FROM codelists WHERE CODELISTKEY = '10249'))) ON CONFLICT (item_id, langcode, valid_to) DO UPDATE SET valid_from=EXCLUDED.valid_from, description=EXCLUDED.description;</v>
      </c>
      <c r="Q24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42" s="10" t="str">
        <v>/*INSERT INTO PUBLIC.labels_codelist_items (DESCRIPTION, langcode, VALID_FROM, VALID_TO, ITEM_ID) VALUES('Fejl, Importør - Landekode (13 04 018 020) skal være et EU land, hvis et IOSS nummer er tilstede i D.E. 13 16 034 000',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42" s="10" t="str">
        <v>/*INSERT INTO PUBLIC.labels_codelist_items (DESCRIPTION, langcode, VALID_FROM, VALID_TO, ITEM_ID) VALUES('Error, Importer - Country Code (13 04 018 020) must be an EU country code, when an IOSS number is present  in D.E. 13 16 034 000',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43" spans="1:19" ht="409.5" x14ac:dyDescent="0.25">
      <c r="A243" t="str">
        <v>INSERT INTO public.codelist_item (item_code, uieditable, valid_from, valid_to, codelist_id) VALUES('DK1291', false, to_timestamp('2020-01-01 00:00:00', 'YYYY-MM-DD HH24:MI:SS'), null, (SELECT id FROM codelist WHERE CODELIST_KEY = '10080')) ON CONFLICT (codelist_id, item_code) DO UPDATE SET valid_from=EXCLUDED.valid_from, valid_to=EXCLUDED.valid_to;</v>
      </c>
      <c r="C243" t="str">
        <v>INSERT INTO PUBLIC.CODELIST_ITEM_LABEL (DESCRIPTION, VALID_FROM, VALID_TO, ITEM_ID, LANGUAGE_ID) VALUES('Error, if the first digit of "Preference" (14 11 001 000) is "2", "3", "4" or "5", then "Country of preferential origin" (16 09 001 000) must be filled in ', TO_TIMESTAMP('2020-01-01 00:00:00', 'YYYY-MM-DD HH24:MI:SS'), null, (SELECT id FROM CODELIST_ITEM CI WHERE ITEM_CODE = 'DK1291' AND CODELIST_ID = (SELECT id FROM codelist WHERE CODELIST_KEY = '10080')), 1);</v>
      </c>
      <c r="D243" t="str">
        <v>INSERT INTO public.codelist_item (item_code, uieditable, valid_from, valid_to, codelist_id) VALUES('DK1291', false, to_timestamp('2020-01-01 00:00:00', 'YYYY-MM-DD HH24:MI:SS'), null, (SELECT id FROM codelist WHERE CODELIST_KEY = '10040')) ON CONFLICT (codelist_id, item_code) DO UPDATE SET valid_from=EXCLUDED.valid_from, valid_to=EXCLUDED.valid_to;</v>
      </c>
      <c r="E243" t="str">
        <v>INSERT INTO PUBLIC.CODELIST_ITEM_LABEL (DESCRIPTION, VALID_FROM, VALID_TO, ITEM_ID, LANGUAGE_ID) VALUES('Fejl, hvis det første ciffer i præference er "2", "3", "4" eller "5", skal "præferenceoprindelsesland" være udfyldt.', TO_TIMESTAMP('2020-01-01 00:00:00', 'YYYY-MM-DD HH24:MI:SS'), null, (SELECT id FROM CODELIST_ITEM CI WHERE ITEM_CODE = 'DK1291' AND CODELIST_ID = (SELECT id FROM codelist WHERE CODELIST_KEY = '10040')), 3);</v>
      </c>
      <c r="F243" t="str">
        <v>INSERT INTO PUBLIC.CODELIST_ITEM_LABEL (DESCRIPTION, VALID_FROM, VALID_TO, ITEM_ID, LANGUAGE_ID) VALUES('Error, if the first digit of "Preference" (14 11 001 000) is "2", "3", "4" or "5", then "Country of preferential origin" (16 09 001 000) must be filled in ', TO_TIMESTAMP('2020-01-01 00:00:00', 'YYYY-MM-DD HH24:MI:SS'), null, (SELECT id FROM CODELIST_ITEM CI WHERE ITEM_CODE = 'DK1291' AND CODELIST_ID = (SELECT id FROM codelist WHERE CODELIST_KEY = '10040')), 1);</v>
      </c>
      <c r="G243" t="str">
        <v>INSERT INTO public.codelist_item (item_code, uieditable, valid_from, valid_to, codelist_id) VALUES('DKW1277', false, to_timestamp('2020-01-01 00:00:00', 'YYYY-MM-DD HH24:MI:SS'), null, (SELECT id FROM codelist WHERE CODELIST_KEY = '10075')) ON CONFLICT (codelist_id, item_code) DO UPDATE SET valid_from=EXCLUDED.valid_from, valid_to=EXCLUDED.valid_to;</v>
      </c>
      <c r="H243" t="str">
        <v>INSERT INTO PUBLIC.CODELIST_ITEM_LABEL (DESCRIPTION, VALID_FROM, VALID_TO, ITEM_ID, LANGUAGE_ID) VALUES('Fejl, hvis det første ciffer i præference er "2", "3", "4" eller "5", skal "præferenceoprindelsesland" være udfyldt.', TO_TIMESTAMP('2020-01-01 00:00:00', 'YYYY-MM-DD HH24:MI:SS'), null, (SELECT id FROM CODELIST_ITEM CI WHERE ITEM_CODE = 'DKW1277' AND CODELIST_ID = (SELECT id FROM codelist WHERE CODELIST_KEY = '10075')), 3);</v>
      </c>
      <c r="I243" t="str">
        <v>INSERT INTO PUBLIC.CODELIST_ITEM_LABEL (DESCRIPTION, VALID_FROM, VALID_TO, ITEM_ID, LANGUAGE_ID) VALUES('Error, if the first digit of "Preference" (14 11 001 000) is "2", "3", "4" or "5", then "Country of preferential origin" (16 09 001 000) must be filled in ', TO_TIMESTAMP('2020-01-01 00:00:00', 'YYYY-MM-DD HH24:MI:SS'), null, (SELECT id FROM CODELIST_ITEM CI WHERE ITEM_CODE = 'DKW1277' AND CODELIST_ID = (SELECT id FROM codelist WHERE CODELIST_KEY = '10075')), 1);</v>
      </c>
      <c r="J243" t="str">
        <v>INSERT INTO public.codelist_item (item_code, uieditable, valid_from, valid_to, codelist_id) VALUES('DKW1277', false, to_timestamp('2020-01-01 00:00:00', 'YYYY-MM-DD HH24:MI:SS'), null, (SELECT id FROM codelist WHERE CODELIST_KEY = '10040')) ON CONFLICT (codelist_id, item_code) DO UPDATE SET valid_from=EXCLUDED.valid_from, valid_to=EXCLUDED.valid_to;</v>
      </c>
      <c r="K243" t="str">
        <v>INSERT INTO PUBLIC.CODELIST_ITEM_LABEL (DESCRIPTION, VALID_FROM, VALID_TO, ITEM_ID, LANGUAGE_ID) VALUES('Fejl, hvis det første ciffer i præference er "2", "3", "4" eller "5", skal "præferenceoprindelsesland" være udfyldt.', TO_TIMESTAMP('2020-01-01 00:00:00', 'YYYY-MM-DD HH24:MI:SS'), null, (SELECT id FROM CODELIST_ITEM CI WHERE ITEM_CODE = 'DKW1277' AND CODELIST_ID = (SELECT id FROM codelist WHERE CODELIST_KEY = '10040')), 3);</v>
      </c>
      <c r="L243" t="str">
        <v>INSERT INTO PUBLIC.CODELIST_ITEM_LABEL (DESCRIPTION, VALID_FROM, VALID_TO, ITEM_ID, LANGUAGE_ID) VALUES('Error, if the first digit of "Preference" (14 11 001 000) is "2", "3", "4" or "5", then "Country of preferential origin" (16 09 001 000) must be filled in ', TO_TIMESTAMP('2020-01-01 00:00:00', 'YYYY-MM-DD HH24:MI:SS'), null, (SELECT id FROM CODELIST_ITEM CI WHERE ITEM_CODE = 'DKW1277' AND CODELIST_ID = (SELECT id FROM codelist WHERE CODELIST_KEY = '10040')), 1);</v>
      </c>
      <c r="N243" s="10" t="str">
        <v>INSERT INTO public.codelist_items (itemcode, valid_from, valid_to, codelist_id, extensions_id) VALUES('DK1291', to_timestamp('2020-01-01 00:00:00', 'YYYY-MM-DD HH24:MI:SS'), null, (SELECT id FROM codelists WHERE CODELISTKEY = '10249'), null) ON CONFLICT (codelist_id, itemcode) DO UPDATE SET valid_from=EXCLUDED.valid_from, valid_to=EXCLUDED.valid_to;</v>
      </c>
      <c r="O243" s="10" t="str">
        <v>INSERT INTO PUBLIC.labels_codelist_items (DESCRIPTION, langcode, VALID_FROM, VALID_TO, ITEM_ID) VALUES('Fejl, hvis det første ciffer i præference er "2", "3", "4" eller "5", skal "præferenceoprindelsesland" være udfyldt.', 'DA',TO_TIMESTAMP('2020-01-01 00:00:00', 'YYYY-MM-DD HH24:MI:SS'), null, (SELECT id FROM codelist_items CI WHERE ITEMCODE = 'DK1291' AND CODELIST_ID = (SELECT id FROM codelists WHERE CODELISTKEY = '10249'))) ON CONFLICT (item_id, langcode, valid_to) DO UPDATE SET valid_from=EXCLUDED.valid_from, description=EXCLUDED.description;</v>
      </c>
      <c r="P243" s="10" t="str">
        <v>INSERT INTO PUBLIC.labels_codelist_items (DESCRIPTION, langcode, VALID_FROM, VALID_TO, ITEM_ID) VALUES('Error, if the first digit of "Preference" (14 11 001 000) is "2", "3", "4" or "5", then "Country of preferential origin" (16 09 001 000) must be filled in ', 'EN',TO_TIMESTAMP('2020-01-01 00:00:00', 'YYYY-MM-DD HH24:MI:SS'), null, (SELECT id FROM codelist_items CI WHERE ITEMCODE = 'DK1291' AND CODELIST_ID = (SELECT id FROM codelists WHERE CODELISTKEY = '10249'))) ON CONFLICT (item_id, langcode, valid_to) DO UPDATE SET valid_from=EXCLUDED.valid_from, description=EXCLUDED.description;</v>
      </c>
      <c r="Q243" s="10" t="str">
        <v>INSERT INTO public.codelist_items (itemcode, valid_from, valid_to, codelist_id, extensions_id) VALUES('DKW1277', to_timestamp('2020-01-01 00:00:00', 'YYYY-MM-DD HH24:MI:SS'), null, (SELECT id FROM codelists WHERE CODELISTKEY = '10249'), null) ON CONFLICT (codelist_id, itemcode) DO UPDATE SET valid_from=EXCLUDED.valid_from, valid_to=EXCLUDED.valid_to;</v>
      </c>
      <c r="R243" s="10" t="str">
        <v>INSERT INTO PUBLIC.labels_codelist_items (DESCRIPTION, langcode, VALID_FROM, VALID_TO, ITEM_ID) VALUES('Fejl, hvis det første ciffer i præference er "2", "3", "4" eller "5", skal "præferenceoprindelsesland" være udfyldt.', 'DA',TO_TIMESTAMP('2020-01-01 00:00:00', 'YYYY-MM-DD HH24:MI:SS'), null, (SELECT id FROM codelist_items CI WHERE ITEMCODE = 'DKW1277' AND CODELIST_ID = (SELECT id FROM codelists WHERE CODELISTKEY = '10249'))) ON CONFLICT (item_id, langcode, valid_to) DO UPDATE SET valid_from=EXCLUDED.valid_from, description=EXCLUDED.description;</v>
      </c>
      <c r="S243" s="10" t="str">
        <v>INSERT INTO PUBLIC.labels_codelist_items (DESCRIPTION, langcode, VALID_FROM, VALID_TO, ITEM_ID) VALUES('Error, if the first digit of "Preference" (14 11 001 000) is "2", "3", "4" or "5", then "Country of preferential origin" (16 09 001 000) must be filled in ', 'EN',TO_TIMESTAMP('2020-01-01 00:00:00', 'YYYY-MM-DD HH24:MI:SS'), null, (SELECT id FROM codelist_items CI WHERE ITEMCODE = 'DKW1277' AND CODELIST_ID = (SELECT id FROM codelists WHERE CODELISTKEY = '10249'))) ON CONFLICT (item_id, langcode, valid_to) DO UPDATE SET valid_from=EXCLUDED.valid_from, description=EXCLUDED.description;</v>
      </c>
    </row>
    <row r="244" spans="1:19" ht="409.5" x14ac:dyDescent="0.25">
      <c r="A244" t="str">
        <v>INSERT INTO public.codelist_item (item_code, uieditable, valid_from, valid_to, codelist_id) VALUES('DK1293', false, to_timestamp('2020-01-01 00:00:00', 'YYYY-MM-DD HH24:MI:SS'), null, (SELECT id FROM codelist WHERE CODELIST_KEY = '10080')) ON CONFLICT (codelist_id, item_code) DO UPDATE SET valid_from=EXCLUDED.valid_from, valid_to=EXCLUDED.valid_to;</v>
      </c>
      <c r="C244" t="str">
        <v>INSERT INTO PUBLIC.CODELIST_ITEM_LABEL (DESCRIPTION, VALID_FROM, VALID_TO, ITEM_ID, LANGUAGE_ID) VALUES('Error, if Supporting Document Type (12 03 002 000-GS/SI) = C100, then REX (Registered Exporter Reference number) must be in provided in (12 03 001 000-GS/SI) and Additional Information code (12 02 008 000-GS/SI) must be = REXDT', TO_TIMESTAMP('2020-01-01 00:00:00', 'YYYY-MM-DD HH24:MI:SS'), null, (SELECT id FROM CODELIST_ITEM CI WHERE ITEM_CODE = 'DK1293' AND CODELIST_ID = (SELECT id FROM codelist WHERE CODELIST_KEY = '10080')), 1);</v>
      </c>
      <c r="D244" t="str">
        <v>INSERT INTO public.codelist_item (item_code, uieditable, valid_from, valid_to, codelist_id) VALUES('DK1293', false, to_timestamp('2020-01-01 00:00:00', 'YYYY-MM-DD HH24:MI:SS'), null, (SELECT id FROM codelist WHERE CODELIST_KEY = '10040')) ON CONFLICT (codelist_id, item_code) DO UPDATE SET valid_from=EXCLUDED.valid_from, valid_to=EXCLUDED.valid_to;</v>
      </c>
      <c r="E244" t="str">
        <v>INSERT INTO PUBLIC.CODELIST_ITEM_LABEL (DESCRIPTION, VALID_FROM, VALID_TO, ITEM_ID, LANGUAGE_ID) VALUES('Fejl, hvis supplerende document type (12 03 002 000-GS/SI) = C100, så skal REX (Registreret Exporter nummer) være angivet i (12 03 001 000-GS/SI) og ekstra informations kode (12 02 008 000-GS/SI) skal være = REXDT', TO_TIMESTAMP('2020-01-01 00:00:00', 'YYYY-MM-DD HH24:MI:SS'), null, (SELECT id FROM CODELIST_ITEM CI WHERE ITEM_CODE = 'DK1293' AND CODELIST_ID = (SELECT id FROM codelist WHERE CODELIST_KEY = '10040')), 3);</v>
      </c>
      <c r="F244" t="str">
        <v>INSERT INTO PUBLIC.CODELIST_ITEM_LABEL (DESCRIPTION, VALID_FROM, VALID_TO, ITEM_ID, LANGUAGE_ID) VALUES('Error, if Supporting Document Type (12 03 002 000-GS/SI) = C100, then REX (Registered Exporter Reference number) must be in provided in (12 03 001 000-GS/SI) and Additional Information code (12 02 008 000-GS/SI) must be = REXDT', TO_TIMESTAMP('2020-01-01 00:00:00', 'YYYY-MM-DD HH24:MI:SS'), null, (SELECT id FROM CODELIST_ITEM CI WHERE ITEM_CODE = 'DK1293' AND CODELIST_ID = (SELECT id FROM codelist WHERE CODELIST_KEY = '10040')), 1);</v>
      </c>
      <c r="G24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44" t="str">
        <v>/*INSERT INTO PUBLIC.CODELIST_ITEM_LABEL (DESCRIPTION, VALID_FROM, VALID_TO, ITEM_ID, LANGUAGE_ID) VALUES('Fejl, hvis supplerende document type (12 03 002 000-GS/SI) = C100, så skal REX (Registreret Exporter nummer) være angivet i (12 03 001 000-GS/SI) og ekstra informations kode (12 02 008 000-GS/SI) skal være = REXDT', TO_TIMESTAMP('2020-01-01 00:00:00', 'YYYY-MM-DD HH24:MI:SS'), null, (SELECT id FROM CODELIST_ITEM CI WHERE ITEM_CODE = '' AND CODELIST_ID = (SELECT id FROM codelist WHERE CODELIST_KEY = '')), 3);*/</v>
      </c>
      <c r="I244" t="str">
        <v>/*INSERT INTO PUBLIC.CODELIST_ITEM_LABEL (DESCRIPTION, VALID_FROM, VALID_TO, ITEM_ID, LANGUAGE_ID) VALUES('Error, if Supporting Document Type (12 03 002 000-GS/SI) = C100, then REX (Registered Exporter Reference number) must be in provided in (12 03 001 000-GS/SI) and Additional Information code (12 02 008 000-GS/SI) must be = REXDT', TO_TIMESTAMP('2020-01-01 00:00:00', 'YYYY-MM-DD HH24:MI:SS'), null, (SELECT id FROM CODELIST_ITEM CI WHERE ITEM_CODE = '' AND CODELIST_ID = (SELECT id FROM codelist WHERE CODELIST_KEY = '')), 1);*/</v>
      </c>
      <c r="J24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44" t="str">
        <v>/*INSERT INTO PUBLIC.CODELIST_ITEM_LABEL (DESCRIPTION, VALID_FROM, VALID_TO, ITEM_ID, LANGUAGE_ID) VALUES('Fejl, hvis supplerende document type (12 03 002 000-GS/SI) = C100, så skal REX (Registreret Exporter nummer) være angivet i (12 03 001 000-GS/SI) og ekstra informations kode (12 02 008 000-GS/SI) skal være = REXDT', TO_TIMESTAMP('2020-01-01 00:00:00', 'YYYY-MM-DD HH24:MI:SS'), null, (SELECT id FROM CODELIST_ITEM CI WHERE ITEM_CODE = '' AND CODELIST_ID = (SELECT id FROM codelist WHERE CODELIST_KEY = '10040')), 3);*/</v>
      </c>
      <c r="L244" t="str">
        <v>/*INSERT INTO PUBLIC.CODELIST_ITEM_LABEL (DESCRIPTION, VALID_FROM, VALID_TO, ITEM_ID, LANGUAGE_ID) VALUES('Error, if Supporting Document Type (12 03 002 000-GS/SI) = C100, then REX (Registered Exporter Reference number) must be in provided in (12 03 001 000-GS/SI) and Additional Information code (12 02 008 000-GS/SI) must be = REXDT', TO_TIMESTAMP('2020-01-01 00:00:00', 'YYYY-MM-DD HH24:MI:SS'), null, (SELECT id FROM CODELIST_ITEM CI WHERE ITEM_CODE = '' AND CODELIST_ID = (SELECT id FROM codelist WHERE CODELIST_KEY = '10040')), 1);*/</v>
      </c>
      <c r="N244" s="10" t="str">
        <v>INSERT INTO public.codelist_items (itemcode, valid_from, valid_to, codelist_id, extensions_id) VALUES('DK1293', to_timestamp('2020-01-01 00:00:00', 'YYYY-MM-DD HH24:MI:SS'), null, (SELECT id FROM codelists WHERE CODELISTKEY = '10249'), null) ON CONFLICT (codelist_id, itemcode) DO UPDATE SET valid_from=EXCLUDED.valid_from, valid_to=EXCLUDED.valid_to;</v>
      </c>
      <c r="O244" s="10" t="str">
        <v>INSERT INTO PUBLIC.labels_codelist_items (DESCRIPTION, langcode, VALID_FROM, VALID_TO, ITEM_ID) VALUES('Fejl, hvis supplerende document type (12 03 002 000-GS/SI) = C100, så skal REX (Registreret Exporter nummer) være angivet i (12 03 001 000-GS/SI) og ekstra informations kode (12 02 008 000-GS/SI) skal være = REXDT', 'DA',TO_TIMESTAMP('2020-01-01 00:00:00', 'YYYY-MM-DD HH24:MI:SS'), null, (SELECT id FROM codelist_items CI WHERE ITEMCODE = 'DK1293' AND CODELIST_ID = (SELECT id FROM codelists WHERE CODELISTKEY = '10249'))) ON CONFLICT (item_id, langcode, valid_to) DO UPDATE SET valid_from=EXCLUDED.valid_from, description=EXCLUDED.description;</v>
      </c>
      <c r="P244" s="10" t="str">
        <v>INSERT INTO PUBLIC.labels_codelist_items (DESCRIPTION, langcode, VALID_FROM, VALID_TO, ITEM_ID) VALUES('Error, if Supporting Document Type (12 03 002 000-GS/SI) = C100, then REX (Registered Exporter Reference number) must be in provided in (12 03 001 000-GS/SI) and Additional Information code (12 02 008 000-GS/SI) must be = REXDT', 'EN',TO_TIMESTAMP('2020-01-01 00:00:00', 'YYYY-MM-DD HH24:MI:SS'), null, (SELECT id FROM codelist_items CI WHERE ITEMCODE = 'DK1293' AND CODELIST_ID = (SELECT id FROM codelists WHERE CODELISTKEY = '10249'))) ON CONFLICT (item_id, langcode, valid_to) DO UPDATE SET valid_from=EXCLUDED.valid_from, description=EXCLUDED.description;</v>
      </c>
      <c r="Q24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44" s="10" t="str">
        <v>/*INSERT INTO PUBLIC.labels_codelist_items (DESCRIPTION, langcode, VALID_FROM, VALID_TO, ITEM_ID) VALUES('Fejl, hvis supplerende document type (12 03 002 000-GS/SI) = C100, så skal REX (Registreret Exporter nummer) være angivet i (12 03 001 000-GS/SI) og ekstra informations kode (12 02 008 000-GS/SI) skal være = REXDT',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44" s="10" t="str">
        <v>/*INSERT INTO PUBLIC.labels_codelist_items (DESCRIPTION, langcode, VALID_FROM, VALID_TO, ITEM_ID) VALUES('Error, if Supporting Document Type (12 03 002 000-GS/SI) = C100, then REX (Registered Exporter Reference number) must be in provided in (12 03 001 000-GS/SI) and Additional Information code (12 02 008 000-GS/SI) must be = REXDT',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45" spans="1:19" ht="409.5" x14ac:dyDescent="0.25">
      <c r="A245"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245" t="str">
        <v>/*INSERT INTO PUBLIC.CODELIST_ITEM_LABEL (DESCRIPTION, VALID_FROM, VALID_TO, ITEM_ID, LANGUAGE_ID) VALUES('Error, If requested procedure (11 09 001 000) = 71, then Quota order number (99 01 001 000) must not be filled in.', TO_TIMESTAMP('2020-01-01 00:00:00', 'YYYY-MM-DD HH24:MI:SS'), null, (SELECT id FROM CODELIST_ITEM CI WHERE ITEM_CODE = '' AND CODELIST_ID = (SELECT id FROM codelist WHERE CODELIST_KEY = '10080')), 1);*/</v>
      </c>
      <c r="D24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245" t="str">
        <v>/*INSERT INTO PUBLIC.CODELIST_ITEM_LABEL (DESCRIPTION, VALID_FROM, VALID_TO, ITEM_ID, LANGUAGE_ID) VALUES('Fejl, hvis anmodede procedure (11 09 001 000) = 71, må Quota order number (99 01 001 000) ikke være udfyldt.', TO_TIMESTAMP('2020-01-01 00:00:00', 'YYYY-MM-DD HH24:MI:SS'), null, (SELECT id FROM CODELIST_ITEM CI WHERE ITEM_CODE = '' AND CODELIST_ID = (SELECT id FROM codelist WHERE CODELIST_KEY = '10040')), 3);*/</v>
      </c>
      <c r="F245" t="str">
        <v>/*INSERT INTO PUBLIC.CODELIST_ITEM_LABEL (DESCRIPTION, VALID_FROM, VALID_TO, ITEM_ID, LANGUAGE_ID) VALUES('Error, If requested procedure (11 09 001 000) = 71, then Quota order number (99 01 001 000) must not be filled in.', TO_TIMESTAMP('2020-01-01 00:00:00', 'YYYY-MM-DD HH24:MI:SS'), null, (SELECT id FROM CODELIST_ITEM CI WHERE ITEM_CODE = '' AND CODELIST_ID = (SELECT id FROM codelist WHERE CODELIST_KEY = '10040')), 1);*/</v>
      </c>
      <c r="G24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45" t="str">
        <v>/*INSERT INTO PUBLIC.CODELIST_ITEM_LABEL (DESCRIPTION, VALID_FROM, VALID_TO, ITEM_ID, LANGUAGE_ID) VALUES('Fejl, hvis anmodede procedure (11 09 001 000) = 71, må Quota order number (99 01 001 000) ikke være udfyldt.', TO_TIMESTAMP('2020-01-01 00:00:00', 'YYYY-MM-DD HH24:MI:SS'), null, (SELECT id FROM CODELIST_ITEM CI WHERE ITEM_CODE = '' AND CODELIST_ID = (SELECT id FROM codelist WHERE CODELIST_KEY = '')), 3);*/</v>
      </c>
      <c r="I245" t="str">
        <v>/*INSERT INTO PUBLIC.CODELIST_ITEM_LABEL (DESCRIPTION, VALID_FROM, VALID_TO, ITEM_ID, LANGUAGE_ID) VALUES('Error, If requested procedure (11 09 001 000) = 71, then Quota order number (99 01 001 000) must not be filled in.', TO_TIMESTAMP('2020-01-01 00:00:00', 'YYYY-MM-DD HH24:MI:SS'), null, (SELECT id FROM CODELIST_ITEM CI WHERE ITEM_CODE = '' AND CODELIST_ID = (SELECT id FROM codelist WHERE CODELIST_KEY = '')), 1);*/</v>
      </c>
      <c r="J24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45" t="str">
        <v>/*INSERT INTO PUBLIC.CODELIST_ITEM_LABEL (DESCRIPTION, VALID_FROM, VALID_TO, ITEM_ID, LANGUAGE_ID) VALUES('Fejl, hvis anmodede procedure (11 09 001 000) = 71, må Quota order number (99 01 001 000) ikke være udfyldt.', TO_TIMESTAMP('2020-01-01 00:00:00', 'YYYY-MM-DD HH24:MI:SS'), null, (SELECT id FROM CODELIST_ITEM CI WHERE ITEM_CODE = '' AND CODELIST_ID = (SELECT id FROM codelist WHERE CODELIST_KEY = '10040')), 3);*/</v>
      </c>
      <c r="L245" t="str">
        <v>/*INSERT INTO PUBLIC.CODELIST_ITEM_LABEL (DESCRIPTION, VALID_FROM, VALID_TO, ITEM_ID, LANGUAGE_ID) VALUES('Error, If requested procedure (11 09 001 000) = 71, then Quota order number (99 01 001 000) must not be filled in.', TO_TIMESTAMP('2020-01-01 00:00:00', 'YYYY-MM-DD HH24:MI:SS'), null, (SELECT id FROM CODELIST_ITEM CI WHERE ITEM_CODE = '' AND CODELIST_ID = (SELECT id FROM codelist WHERE CODELIST_KEY = '10040')), 1);*/</v>
      </c>
      <c r="N24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245" s="10" t="str">
        <v>/*INSERT INTO PUBLIC.labels_codelist_items (DESCRIPTION, langcode, VALID_FROM, VALID_TO, ITEM_ID) VALUES('Fejl, hvis anmodede procedure (11 09 001 000) = 71, må Quota order number (99 01 001 000) ikke være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245" s="10" t="str">
        <v>/*INSERT INTO PUBLIC.labels_codelist_items (DESCRIPTION, langcode, VALID_FROM, VALID_TO, ITEM_ID) VALUES('Error, If requested procedure (11 09 001 000) = 71, then Quota order number (99 01 001 000) must not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24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45" s="10" t="str">
        <v>/*INSERT INTO PUBLIC.labels_codelist_items (DESCRIPTION, langcode, VALID_FROM, VALID_TO, ITEM_ID) VALUES('Fejl, hvis anmodede procedure (11 09 001 000) = 71, må Quota order number (99 01 001 000) ikke være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45" s="10" t="str">
        <v>/*INSERT INTO PUBLIC.labels_codelist_items (DESCRIPTION, langcode, VALID_FROM, VALID_TO, ITEM_ID) VALUES('Error, If requested procedure (11 09 001 000) = 71, then Quota order number (99 01 001 000) must not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46" spans="1:19" ht="409.5" x14ac:dyDescent="0.25">
      <c r="A246"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246" t="str">
        <v>/*INSERT INTO PUBLIC.CODELIST_ITEM_LABEL (DESCRIPTION, VALID_FROM, VALID_TO, ITEM_ID, LANGUAGE_ID) VALUES('Error, If requested procedure (11 09 001 000) = 71, then Authorisation Type (12 12 002 000) must be C517, C518 or C519', TO_TIMESTAMP('2020-01-01 00:00:00', 'YYYY-MM-DD HH24:MI:SS'), null, (SELECT id FROM CODELIST_ITEM CI WHERE ITEM_CODE = '' AND CODELIST_ID = (SELECT id FROM codelist WHERE CODELIST_KEY = '10080')), 1);*/</v>
      </c>
      <c r="D24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246" t="str">
        <v>/*INSERT INTO PUBLIC.CODELIST_ITEM_LABEL (DESCRIPTION, VALID_FROM, VALID_TO, ITEM_ID, LANGUAGE_ID) VALUES('Fejl, når ''Anmodede procedurekode'' (11 09 001 000) er 71 skal ''Bevillingstype'' (12 12 001 000) være C517, C518 or C519.', TO_TIMESTAMP('2020-01-01 00:00:00', 'YYYY-MM-DD HH24:MI:SS'), null, (SELECT id FROM CODELIST_ITEM CI WHERE ITEM_CODE = '' AND CODELIST_ID = (SELECT id FROM codelist WHERE CODELIST_KEY = '10040')), 3);*/</v>
      </c>
      <c r="F246" t="str">
        <v>/*INSERT INTO PUBLIC.CODELIST_ITEM_LABEL (DESCRIPTION, VALID_FROM, VALID_TO, ITEM_ID, LANGUAGE_ID) VALUES('Error, If requested procedure (11 09 001 000) = 71, then Authorisation Type (12 12 002 000) must be C517, C518 or C519', TO_TIMESTAMP('2020-01-01 00:00:00', 'YYYY-MM-DD HH24:MI:SS'), null, (SELECT id FROM CODELIST_ITEM CI WHERE ITEM_CODE = '' AND CODELIST_ID = (SELECT id FROM codelist WHERE CODELIST_KEY = '10040')), 1);*/</v>
      </c>
      <c r="G24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46" t="str">
        <v>/*INSERT INTO PUBLIC.CODELIST_ITEM_LABEL (DESCRIPTION, VALID_FROM, VALID_TO, ITEM_ID, LANGUAGE_ID) VALUES('Fejl, når ''Anmodede procedurekode'' (11 09 001 000) er 71 skal ''Bevillingstype'' (12 12 001 000) være C517, C518 or C519.', TO_TIMESTAMP('2020-01-01 00:00:00', 'YYYY-MM-DD HH24:MI:SS'), null, (SELECT id FROM CODELIST_ITEM CI WHERE ITEM_CODE = '' AND CODELIST_ID = (SELECT id FROM codelist WHERE CODELIST_KEY = '')), 3);*/</v>
      </c>
      <c r="I246" t="str">
        <v>/*INSERT INTO PUBLIC.CODELIST_ITEM_LABEL (DESCRIPTION, VALID_FROM, VALID_TO, ITEM_ID, LANGUAGE_ID) VALUES('Error, If requested procedure (11 09 001 000) = 71, then Authorisation Type (12 12 002 000) must be C517, C518 or C519', TO_TIMESTAMP('2020-01-01 00:00:00', 'YYYY-MM-DD HH24:MI:SS'), null, (SELECT id FROM CODELIST_ITEM CI WHERE ITEM_CODE = '' AND CODELIST_ID = (SELECT id FROM codelist WHERE CODELIST_KEY = '')), 1);*/</v>
      </c>
      <c r="J24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46" t="str">
        <v>/*INSERT INTO PUBLIC.CODELIST_ITEM_LABEL (DESCRIPTION, VALID_FROM, VALID_TO, ITEM_ID, LANGUAGE_ID) VALUES('Fejl, når ''Anmodede procedurekode'' (11 09 001 000) er 71 skal ''Bevillingstype'' (12 12 001 000) være C517, C518 or C519.', TO_TIMESTAMP('2020-01-01 00:00:00', 'YYYY-MM-DD HH24:MI:SS'), null, (SELECT id FROM CODELIST_ITEM CI WHERE ITEM_CODE = '' AND CODELIST_ID = (SELECT id FROM codelist WHERE CODELIST_KEY = '10040')), 3);*/</v>
      </c>
      <c r="L246" t="str">
        <v>/*INSERT INTO PUBLIC.CODELIST_ITEM_LABEL (DESCRIPTION, VALID_FROM, VALID_TO, ITEM_ID, LANGUAGE_ID) VALUES('Error, If requested procedure (11 09 001 000) = 71, then Authorisation Type (12 12 002 000) must be C517, C518 or C519', TO_TIMESTAMP('2020-01-01 00:00:00', 'YYYY-MM-DD HH24:MI:SS'), null, (SELECT id FROM CODELIST_ITEM CI WHERE ITEM_CODE = '' AND CODELIST_ID = (SELECT id FROM codelist WHERE CODELIST_KEY = '10040')), 1);*/</v>
      </c>
      <c r="N24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246" s="10" t="str">
        <v>/*INSERT INTO PUBLIC.labels_codelist_items (DESCRIPTION, langcode, VALID_FROM, VALID_TO, ITEM_ID) VALUES('Fejl, når ''Anmodede procedurekode'' (11 09 001 000) er 71 skal ''Bevillingstype'' (12 12 001 000) være C517, C518 or C519.',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246" s="10" t="str">
        <v>/*INSERT INTO PUBLIC.labels_codelist_items (DESCRIPTION, langcode, VALID_FROM, VALID_TO, ITEM_ID) VALUES('Error, If requested procedure (11 09 001 000) = 71, then Authorisation Type (12 12 002 000) must be C517, C518 or C519',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24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46" s="10" t="str">
        <v>/*INSERT INTO PUBLIC.labels_codelist_items (DESCRIPTION, langcode, VALID_FROM, VALID_TO, ITEM_ID) VALUES('Fejl, når ''Anmodede procedurekode'' (11 09 001 000) er 71 skal ''Bevillingstype'' (12 12 001 000) være C517, C518 or C519.',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46" s="10" t="str">
        <v>/*INSERT INTO PUBLIC.labels_codelist_items (DESCRIPTION, langcode, VALID_FROM, VALID_TO, ITEM_ID) VALUES('Error, If requested procedure (11 09 001 000) = 71, then Authorisation Type (12 12 002 000) must be C517, C518 or C519',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47" spans="1:19" ht="409.5" x14ac:dyDescent="0.25">
      <c r="A247"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247" t="str">
        <v>/*INSERT INTO PUBLIC.CODELIST_ITEM_LABEL (DESCRIPTION, VALID_FROM, VALID_TO, ITEM_ID, LANGUAGE_ID) VALUES('Error, If Authorisation type (12 12 002 000) = C519, then Reference number (12 12 001 000) must be = ''DKCWP'' with Journal-number', TO_TIMESTAMP('2020-01-01 00:00:00', 'YYYY-MM-DD HH24:MI:SS'), null, (SELECT id FROM CODELIST_ITEM CI WHERE ITEM_CODE = '' AND CODELIST_ID = (SELECT id FROM codelist WHERE CODELIST_KEY = '10080')), 1);*/</v>
      </c>
      <c r="D24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247" t="str">
        <v>/*INSERT INTO PUBLIC.CODELIST_ITEM_LABEL (DESCRIPTION, VALID_FROM, VALID_TO, ITEM_ID, LANGUAGE_ID) VALUES('Fejl, hvis bevillingstype (12 12 002 000) = C519, skal bevillings reference nummer (12 12 001 000) være = ''DKCWP'' med Journal-number', TO_TIMESTAMP('2020-01-01 00:00:00', 'YYYY-MM-DD HH24:MI:SS'), null, (SELECT id FROM CODELIST_ITEM CI WHERE ITEM_CODE = '' AND CODELIST_ID = (SELECT id FROM codelist WHERE CODELIST_KEY = '10040')), 3);*/</v>
      </c>
      <c r="F247" t="str">
        <v>/*INSERT INTO PUBLIC.CODELIST_ITEM_LABEL (DESCRIPTION, VALID_FROM, VALID_TO, ITEM_ID, LANGUAGE_ID) VALUES('Error, If Authorisation type (12 12 002 000) = C519, then Reference number (12 12 001 000) must be = ''DKCWP'' with Journal-number', TO_TIMESTAMP('2020-01-01 00:00:00', 'YYYY-MM-DD HH24:MI:SS'), null, (SELECT id FROM CODELIST_ITEM CI WHERE ITEM_CODE = '' AND CODELIST_ID = (SELECT id FROM codelist WHERE CODELIST_KEY = '10040')), 1);*/</v>
      </c>
      <c r="G24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47" t="str">
        <v>/*INSERT INTO PUBLIC.CODELIST_ITEM_LABEL (DESCRIPTION, VALID_FROM, VALID_TO, ITEM_ID, LANGUAGE_ID) VALUES('Fejl, hvis bevillingstype (12 12 002 000) = C519, skal bevillings reference nummer (12 12 001 000) være = ''DKCWP'' med Journal-number', TO_TIMESTAMP('2020-01-01 00:00:00', 'YYYY-MM-DD HH24:MI:SS'), null, (SELECT id FROM CODELIST_ITEM CI WHERE ITEM_CODE = '' AND CODELIST_ID = (SELECT id FROM codelist WHERE CODELIST_KEY = '')), 3);*/</v>
      </c>
      <c r="I247" t="str">
        <v>/*INSERT INTO PUBLIC.CODELIST_ITEM_LABEL (DESCRIPTION, VALID_FROM, VALID_TO, ITEM_ID, LANGUAGE_ID) VALUES('Error, If Authorisation type (12 12 002 000) = C519, then Reference number (12 12 001 000) must be = ''DKCWP'' with Journal-number', TO_TIMESTAMP('2020-01-01 00:00:00', 'YYYY-MM-DD HH24:MI:SS'), null, (SELECT id FROM CODELIST_ITEM CI WHERE ITEM_CODE = '' AND CODELIST_ID = (SELECT id FROM codelist WHERE CODELIST_KEY = '')), 1);*/</v>
      </c>
      <c r="J24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47" t="str">
        <v>/*INSERT INTO PUBLIC.CODELIST_ITEM_LABEL (DESCRIPTION, VALID_FROM, VALID_TO, ITEM_ID, LANGUAGE_ID) VALUES('Fejl, hvis bevillingstype (12 12 002 000) = C519, skal bevillings reference nummer (12 12 001 000) være = ''DKCWP'' med Journal-number', TO_TIMESTAMP('2020-01-01 00:00:00', 'YYYY-MM-DD HH24:MI:SS'), null, (SELECT id FROM CODELIST_ITEM CI WHERE ITEM_CODE = '' AND CODELIST_ID = (SELECT id FROM codelist WHERE CODELIST_KEY = '10040')), 3);*/</v>
      </c>
      <c r="L247" t="str">
        <v>/*INSERT INTO PUBLIC.CODELIST_ITEM_LABEL (DESCRIPTION, VALID_FROM, VALID_TO, ITEM_ID, LANGUAGE_ID) VALUES('Error, If Authorisation type (12 12 002 000) = C519, then Reference number (12 12 001 000) must be = ''DKCWP'' with Journal-number', TO_TIMESTAMP('2020-01-01 00:00:00', 'YYYY-MM-DD HH24:MI:SS'), null, (SELECT id FROM CODELIST_ITEM CI WHERE ITEM_CODE = '' AND CODELIST_ID = (SELECT id FROM codelist WHERE CODELIST_KEY = '10040')), 1);*/</v>
      </c>
      <c r="N24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247" s="10" t="str">
        <v>/*INSERT INTO PUBLIC.labels_codelist_items (DESCRIPTION, langcode, VALID_FROM, VALID_TO, ITEM_ID) VALUES('Fejl, hvis bevillingstype (12 12 002 000) = C519, skal bevillings reference nummer (12 12 001 000) være = ''DKCWP'' med Journal-number',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247" s="10" t="str">
        <v>/*INSERT INTO PUBLIC.labels_codelist_items (DESCRIPTION, langcode, VALID_FROM, VALID_TO, ITEM_ID) VALUES('Error, If Authorisation type (12 12 002 000) = C519, then Reference number (12 12 001 000) must be = ''DKCWP'' with Journal-number',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24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47" s="10" t="str">
        <v>/*INSERT INTO PUBLIC.labels_codelist_items (DESCRIPTION, langcode, VALID_FROM, VALID_TO, ITEM_ID) VALUES('Fejl, hvis bevillingstype (12 12 002 000) = C519, skal bevillings reference nummer (12 12 001 000) være = ''DKCWP'' med Journal-number',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47" s="10" t="str">
        <v>/*INSERT INTO PUBLIC.labels_codelist_items (DESCRIPTION, langcode, VALID_FROM, VALID_TO, ITEM_ID) VALUES('Error, If Authorisation type (12 12 002 000) = C519, then Reference number (12 12 001 000) must be = ''DKCWP'' with Journal-number',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48" spans="1:19" ht="409.5" x14ac:dyDescent="0.25">
      <c r="A248"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248" t="str">
        <v>/*INSERT INTO PUBLIC.CODELIST_ITEM_LABEL (DESCRIPTION, VALID_FROM, VALID_TO, ITEM_ID, LANGUAGE_ID) VALUES('Error, If Authorisation type (12 12 002 000) = C518, then Reference number (12 12 001 000) must be = ''DKCW2'' with Journal-number', TO_TIMESTAMP('2020-01-01 00:00:00', 'YYYY-MM-DD HH24:MI:SS'), null, (SELECT id FROM CODELIST_ITEM CI WHERE ITEM_CODE = '' AND CODELIST_ID = (SELECT id FROM codelist WHERE CODELIST_KEY = '10080')), 1);*/</v>
      </c>
      <c r="D24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248" t="str">
        <v>/*INSERT INTO PUBLIC.CODELIST_ITEM_LABEL (DESCRIPTION, VALID_FROM, VALID_TO, ITEM_ID, LANGUAGE_ID) VALUES('Fejl, hvis bevillingstype (12 12 002 000) = C518, skal bevillings reference nummer (12 12 001 000) være = ''DKCW2'' med Journal-number', TO_TIMESTAMP('2020-01-01 00:00:00', 'YYYY-MM-DD HH24:MI:SS'), null, (SELECT id FROM CODELIST_ITEM CI WHERE ITEM_CODE = '' AND CODELIST_ID = (SELECT id FROM codelist WHERE CODELIST_KEY = '10040')), 3);*/</v>
      </c>
      <c r="F248" t="str">
        <v>/*INSERT INTO PUBLIC.CODELIST_ITEM_LABEL (DESCRIPTION, VALID_FROM, VALID_TO, ITEM_ID, LANGUAGE_ID) VALUES('Error, If Authorisation type (12 12 002 000) = C518, then Reference number (12 12 001 000) must be = ''DKCW2'' with Journal-number', TO_TIMESTAMP('2020-01-01 00:00:00', 'YYYY-MM-DD HH24:MI:SS'), null, (SELECT id FROM CODELIST_ITEM CI WHERE ITEM_CODE = '' AND CODELIST_ID = (SELECT id FROM codelist WHERE CODELIST_KEY = '10040')), 1);*/</v>
      </c>
      <c r="G24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48" t="str">
        <v>/*INSERT INTO PUBLIC.CODELIST_ITEM_LABEL (DESCRIPTION, VALID_FROM, VALID_TO, ITEM_ID, LANGUAGE_ID) VALUES('Fejl, hvis bevillingstype (12 12 002 000) = C518, skal bevillings reference nummer (12 12 001 000) være = ''DKCW2'' med Journal-number', TO_TIMESTAMP('2020-01-01 00:00:00', 'YYYY-MM-DD HH24:MI:SS'), null, (SELECT id FROM CODELIST_ITEM CI WHERE ITEM_CODE = '' AND CODELIST_ID = (SELECT id FROM codelist WHERE CODELIST_KEY = '')), 3);*/</v>
      </c>
      <c r="I248" t="str">
        <v>/*INSERT INTO PUBLIC.CODELIST_ITEM_LABEL (DESCRIPTION, VALID_FROM, VALID_TO, ITEM_ID, LANGUAGE_ID) VALUES('Error, If Authorisation type (12 12 002 000) = C518, then Reference number (12 12 001 000) must be = ''DKCW2'' with Journal-number', TO_TIMESTAMP('2020-01-01 00:00:00', 'YYYY-MM-DD HH24:MI:SS'), null, (SELECT id FROM CODELIST_ITEM CI WHERE ITEM_CODE = '' AND CODELIST_ID = (SELECT id FROM codelist WHERE CODELIST_KEY = '')), 1);*/</v>
      </c>
      <c r="J24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48" t="str">
        <v>/*INSERT INTO PUBLIC.CODELIST_ITEM_LABEL (DESCRIPTION, VALID_FROM, VALID_TO, ITEM_ID, LANGUAGE_ID) VALUES('Fejl, hvis bevillingstype (12 12 002 000) = C518, skal bevillings reference nummer (12 12 001 000) være = ''DKCW2'' med Journal-number', TO_TIMESTAMP('2020-01-01 00:00:00', 'YYYY-MM-DD HH24:MI:SS'), null, (SELECT id FROM CODELIST_ITEM CI WHERE ITEM_CODE = '' AND CODELIST_ID = (SELECT id FROM codelist WHERE CODELIST_KEY = '10040')), 3);*/</v>
      </c>
      <c r="L248" t="str">
        <v>/*INSERT INTO PUBLIC.CODELIST_ITEM_LABEL (DESCRIPTION, VALID_FROM, VALID_TO, ITEM_ID, LANGUAGE_ID) VALUES('Error, If Authorisation type (12 12 002 000) = C518, then Reference number (12 12 001 000) must be = ''DKCW2'' with Journal-number', TO_TIMESTAMP('2020-01-01 00:00:00', 'YYYY-MM-DD HH24:MI:SS'), null, (SELECT id FROM CODELIST_ITEM CI WHERE ITEM_CODE = '' AND CODELIST_ID = (SELECT id FROM codelist WHERE CODELIST_KEY = '10040')), 1);*/</v>
      </c>
      <c r="N24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248" s="10" t="str">
        <v>/*INSERT INTO PUBLIC.labels_codelist_items (DESCRIPTION, langcode, VALID_FROM, VALID_TO, ITEM_ID) VALUES('Fejl, hvis bevillingstype (12 12 002 000) = C518, skal bevillings reference nummer (12 12 001 000) være = ''DKCW2'' med Journal-number',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248" s="10" t="str">
        <v>/*INSERT INTO PUBLIC.labels_codelist_items (DESCRIPTION, langcode, VALID_FROM, VALID_TO, ITEM_ID) VALUES('Error, If Authorisation type (12 12 002 000) = C518, then Reference number (12 12 001 000) must be = ''DKCW2'' with Journal-number',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24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48" s="10" t="str">
        <v>/*INSERT INTO PUBLIC.labels_codelist_items (DESCRIPTION, langcode, VALID_FROM, VALID_TO, ITEM_ID) VALUES('Fejl, hvis bevillingstype (12 12 002 000) = C518, skal bevillings reference nummer (12 12 001 000) være = ''DKCW2'' med Journal-number',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48" s="10" t="str">
        <v>/*INSERT INTO PUBLIC.labels_codelist_items (DESCRIPTION, langcode, VALID_FROM, VALID_TO, ITEM_ID) VALUES('Error, If Authorisation type (12 12 002 000) = C518, then Reference number (12 12 001 000) must be = ''DKCW2'' with Journal-number',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49" spans="1:19" ht="409.5" x14ac:dyDescent="0.25">
      <c r="A249"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249" t="str">
        <v>/*INSERT INTO PUBLIC.CODELIST_ITEM_LABEL (DESCRIPTION, VALID_FROM, VALID_TO, ITEM_ID, LANGUAGE_ID) VALUES('Error, If Authorisation type (12 12 002 000) = C517, then Reference number (12 12 001 000) must be = ''DKCW1'' with Journal-number', TO_TIMESTAMP('2020-01-01 00:00:00', 'YYYY-MM-DD HH24:MI:SS'), null, (SELECT id FROM CODELIST_ITEM CI WHERE ITEM_CODE = '' AND CODELIST_ID = (SELECT id FROM codelist WHERE CODELIST_KEY = '10080')), 1);*/</v>
      </c>
      <c r="D24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249" t="str">
        <v>/*INSERT INTO PUBLIC.CODELIST_ITEM_LABEL (DESCRIPTION, VALID_FROM, VALID_TO, ITEM_ID, LANGUAGE_ID) VALUES('Fejl, hvis bevillingstype (12 12 002 000) = C517, skal bevillings reference nummer (12 12 001 000) være = ''DKCW1'' med Journal-number', TO_TIMESTAMP('2020-01-01 00:00:00', 'YYYY-MM-DD HH24:MI:SS'), null, (SELECT id FROM CODELIST_ITEM CI WHERE ITEM_CODE = '' AND CODELIST_ID = (SELECT id FROM codelist WHERE CODELIST_KEY = '10040')), 3);*/</v>
      </c>
      <c r="F249" t="str">
        <v>/*INSERT INTO PUBLIC.CODELIST_ITEM_LABEL (DESCRIPTION, VALID_FROM, VALID_TO, ITEM_ID, LANGUAGE_ID) VALUES('Error, If Authorisation type (12 12 002 000) = C517, then Reference number (12 12 001 000) must be = ''DKCW1'' with Journal-number', TO_TIMESTAMP('2020-01-01 00:00:00', 'YYYY-MM-DD HH24:MI:SS'), null, (SELECT id FROM CODELIST_ITEM CI WHERE ITEM_CODE = '' AND CODELIST_ID = (SELECT id FROM codelist WHERE CODELIST_KEY = '10040')), 1);*/</v>
      </c>
      <c r="G24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49" t="str">
        <v>/*INSERT INTO PUBLIC.CODELIST_ITEM_LABEL (DESCRIPTION, VALID_FROM, VALID_TO, ITEM_ID, LANGUAGE_ID) VALUES('Fejl, hvis bevillingstype (12 12 002 000) = C517, skal bevillings reference nummer (12 12 001 000) være = ''DKCW1'' med Journal-number', TO_TIMESTAMP('2020-01-01 00:00:00', 'YYYY-MM-DD HH24:MI:SS'), null, (SELECT id FROM CODELIST_ITEM CI WHERE ITEM_CODE = '' AND CODELIST_ID = (SELECT id FROM codelist WHERE CODELIST_KEY = '')), 3);*/</v>
      </c>
      <c r="I249" t="str">
        <v>/*INSERT INTO PUBLIC.CODELIST_ITEM_LABEL (DESCRIPTION, VALID_FROM, VALID_TO, ITEM_ID, LANGUAGE_ID) VALUES('Error, If Authorisation type (12 12 002 000) = C517, then Reference number (12 12 001 000) must be = ''DKCW1'' with Journal-number', TO_TIMESTAMP('2020-01-01 00:00:00', 'YYYY-MM-DD HH24:MI:SS'), null, (SELECT id FROM CODELIST_ITEM CI WHERE ITEM_CODE = '' AND CODELIST_ID = (SELECT id FROM codelist WHERE CODELIST_KEY = '')), 1);*/</v>
      </c>
      <c r="J24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49" t="str">
        <v>/*INSERT INTO PUBLIC.CODELIST_ITEM_LABEL (DESCRIPTION, VALID_FROM, VALID_TO, ITEM_ID, LANGUAGE_ID) VALUES('Fejl, hvis bevillingstype (12 12 002 000) = C517, skal bevillings reference nummer (12 12 001 000) være = ''DKCW1'' med Journal-number', TO_TIMESTAMP('2020-01-01 00:00:00', 'YYYY-MM-DD HH24:MI:SS'), null, (SELECT id FROM CODELIST_ITEM CI WHERE ITEM_CODE = '' AND CODELIST_ID = (SELECT id FROM codelist WHERE CODELIST_KEY = '10040')), 3);*/</v>
      </c>
      <c r="L249" t="str">
        <v>/*INSERT INTO PUBLIC.CODELIST_ITEM_LABEL (DESCRIPTION, VALID_FROM, VALID_TO, ITEM_ID, LANGUAGE_ID) VALUES('Error, If Authorisation type (12 12 002 000) = C517, then Reference number (12 12 001 000) must be = ''DKCW1'' with Journal-number', TO_TIMESTAMP('2020-01-01 00:00:00', 'YYYY-MM-DD HH24:MI:SS'), null, (SELECT id FROM CODELIST_ITEM CI WHERE ITEM_CODE = '' AND CODELIST_ID = (SELECT id FROM codelist WHERE CODELIST_KEY = '10040')), 1);*/</v>
      </c>
      <c r="N24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249" s="10" t="str">
        <v>/*INSERT INTO PUBLIC.labels_codelist_items (DESCRIPTION, langcode, VALID_FROM, VALID_TO, ITEM_ID) VALUES('Fejl, hvis bevillingstype (12 12 002 000) = C517, skal bevillings reference nummer (12 12 001 000) være = ''DKCW1'' med Journal-number',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249" s="10" t="str">
        <v>/*INSERT INTO PUBLIC.labels_codelist_items (DESCRIPTION, langcode, VALID_FROM, VALID_TO, ITEM_ID) VALUES('Error, If Authorisation type (12 12 002 000) = C517, then Reference number (12 12 001 000) must be = ''DKCW1'' with Journal-number',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24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49" s="10" t="str">
        <v>/*INSERT INTO PUBLIC.labels_codelist_items (DESCRIPTION, langcode, VALID_FROM, VALID_TO, ITEM_ID) VALUES('Fejl, hvis bevillingstype (12 12 002 000) = C517, skal bevillings reference nummer (12 12 001 000) være = ''DKCW1'' med Journal-number',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49" s="10" t="str">
        <v>/*INSERT INTO PUBLIC.labels_codelist_items (DESCRIPTION, langcode, VALID_FROM, VALID_TO, ITEM_ID) VALUES('Error, If Authorisation type (12 12 002 000) = C517, then Reference number (12 12 001 000) must be = ''DKCW1'' with Journal-number',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50" spans="1:19" ht="409.5" x14ac:dyDescent="0.25">
      <c r="A250" t="str">
        <v>INSERT INTO public.codelist_item (item_code, uieditable, valid_from, valid_to, codelist_id) VALUES('DK1287', false, to_timestamp('2020-01-01 00:00:00', 'YYYY-MM-DD HH24:MI:SS'), null, (SELECT id FROM codelist WHERE CODELIST_KEY = '10080')) ON CONFLICT (codelist_id, item_code) DO UPDATE SET valid_from=EXCLUDED.valid_from, valid_to=EXCLUDED.valid_to;</v>
      </c>
      <c r="C250" t="str">
        <v>INSERT INTO PUBLIC.CODELIST_ITEM_LABEL (DESCRIPTION, VALID_FROM, VALID_TO, ITEM_ID, LANGUAGE_ID) VALUES('Error, if "Warehouse Identifier" (12 11 015 000) is filled in, then "Previous Document" (12 01 001 000) must be filled in and "Type" (12 01 002 000) must be "NMRN".', TO_TIMESTAMP('2020-01-01 00:00:00', 'YYYY-MM-DD HH24:MI:SS'), null, (SELECT id FROM CODELIST_ITEM CI WHERE ITEM_CODE = 'DK1287' AND CODELIST_ID = (SELECT id FROM codelist WHERE CODELIST_KEY = '10080')), 1);</v>
      </c>
      <c r="D250" t="str">
        <v>INSERT INTO public.codelist_item (item_code, uieditable, valid_from, valid_to, codelist_id) VALUES('DK1287', false, to_timestamp('2020-01-01 00:00:00', 'YYYY-MM-DD HH24:MI:SS'), null, (SELECT id FROM codelist WHERE CODELIST_KEY = '10040')) ON CONFLICT (codelist_id, item_code) DO UPDATE SET valid_from=EXCLUDED.valid_from, valid_to=EXCLUDED.valid_to;</v>
      </c>
      <c r="E250" t="str">
        <v>INSERT INTO PUBLIC.CODELIST_ITEM_LABEL (DESCRIPTION, VALID_FROM, VALID_TO, ITEM_ID, LANGUAGE_ID) VALUES('Fejl, hvis “Oplag datanavn” (12 11 015 000) er udfyldt, skal reference-nummer for ”Forudgående dokument” være udfyldt og "type" skal være udfyldt med "NMRN".', TO_TIMESTAMP('2020-01-01 00:00:00', 'YYYY-MM-DD HH24:MI:SS'), null, (SELECT id FROM CODELIST_ITEM CI WHERE ITEM_CODE = 'DK1287' AND CODELIST_ID = (SELECT id FROM codelist WHERE CODELIST_KEY = '10040')), 3);</v>
      </c>
      <c r="F250" t="str">
        <v>INSERT INTO PUBLIC.CODELIST_ITEM_LABEL (DESCRIPTION, VALID_FROM, VALID_TO, ITEM_ID, LANGUAGE_ID) VALUES('Error, if "Warehouse Identifier" (12 11 015 000) is filled in, then "Previous Document" (12 01 001 000) must be filled in and "Type" (12 01 002 000) must be "NMRN".', TO_TIMESTAMP('2020-01-01 00:00:00', 'YYYY-MM-DD HH24:MI:SS'), null, (SELECT id FROM CODELIST_ITEM CI WHERE ITEM_CODE = 'DK1287' AND CODELIST_ID = (SELECT id FROM codelist WHERE CODELIST_KEY = '10040')), 1);</v>
      </c>
      <c r="G250" t="str">
        <v>INSERT INTO public.codelist_item (item_code, uieditable, valid_from, valid_to, codelist_id) VALUES('DKW1287', false, to_timestamp('2020-01-01 00:00:00', 'YYYY-MM-DD HH24:MI:SS'), null, (SELECT id FROM codelist WHERE CODELIST_KEY = '10075')) ON CONFLICT (codelist_id, item_code) DO UPDATE SET valid_from=EXCLUDED.valid_from, valid_to=EXCLUDED.valid_to;</v>
      </c>
      <c r="H250" t="str">
        <v>INSERT INTO PUBLIC.CODELIST_ITEM_LABEL (DESCRIPTION, VALID_FROM, VALID_TO, ITEM_ID, LANGUAGE_ID) VALUES('Fejl, hvis “Oplag datanavn” (12 11 015 000) er udfyldt, skal reference-nummer for ”Forudgående dokument” være udfyldt og "type" skal være udfyldt med "NMRN".', TO_TIMESTAMP('2020-01-01 00:00:00', 'YYYY-MM-DD HH24:MI:SS'), null, (SELECT id FROM CODELIST_ITEM CI WHERE ITEM_CODE = 'DKW1287' AND CODELIST_ID = (SELECT id FROM codelist WHERE CODELIST_KEY = '10075')), 3);</v>
      </c>
      <c r="I250" t="str">
        <v>INSERT INTO PUBLIC.CODELIST_ITEM_LABEL (DESCRIPTION, VALID_FROM, VALID_TO, ITEM_ID, LANGUAGE_ID) VALUES('Error, if "Warehouse Identifier" (12 11 015 000) is filled in, then "Previous Document" (12 01 001 000) must be filled in and "Type" (12 01 002 000) must be "NMRN".', TO_TIMESTAMP('2020-01-01 00:00:00', 'YYYY-MM-DD HH24:MI:SS'), null, (SELECT id FROM CODELIST_ITEM CI WHERE ITEM_CODE = 'DKW1287' AND CODELIST_ID = (SELECT id FROM codelist WHERE CODELIST_KEY = '10075')), 1);</v>
      </c>
      <c r="J250" t="str">
        <v>INSERT INTO public.codelist_item (item_code, uieditable, valid_from, valid_to, codelist_id) VALUES('DKW1287', false, to_timestamp('2020-01-01 00:00:00', 'YYYY-MM-DD HH24:MI:SS'), null, (SELECT id FROM codelist WHERE CODELIST_KEY = '10040')) ON CONFLICT (codelist_id, item_code) DO UPDATE SET valid_from=EXCLUDED.valid_from, valid_to=EXCLUDED.valid_to;</v>
      </c>
      <c r="K250" t="str">
        <v>INSERT INTO PUBLIC.CODELIST_ITEM_LABEL (DESCRIPTION, VALID_FROM, VALID_TO, ITEM_ID, LANGUAGE_ID) VALUES('Fejl, hvis “Oplag datanavn” (12 11 015 000) er udfyldt, skal reference-nummer for ”Forudgående dokument” være udfyldt og "type" skal være udfyldt med "NMRN".', TO_TIMESTAMP('2020-01-01 00:00:00', 'YYYY-MM-DD HH24:MI:SS'), null, (SELECT id FROM CODELIST_ITEM CI WHERE ITEM_CODE = 'DKW1287' AND CODELIST_ID = (SELECT id FROM codelist WHERE CODELIST_KEY = '10040')), 3);</v>
      </c>
      <c r="L250" t="str">
        <v>INSERT INTO PUBLIC.CODELIST_ITEM_LABEL (DESCRIPTION, VALID_FROM, VALID_TO, ITEM_ID, LANGUAGE_ID) VALUES('Error, if "Warehouse Identifier" (12 11 015 000) is filled in, then "Previous Document" (12 01 001 000) must be filled in and "Type" (12 01 002 000) must be "NMRN".', TO_TIMESTAMP('2020-01-01 00:00:00', 'YYYY-MM-DD HH24:MI:SS'), null, (SELECT id FROM CODELIST_ITEM CI WHERE ITEM_CODE = 'DKW1287' AND CODELIST_ID = (SELECT id FROM codelist WHERE CODELIST_KEY = '10040')), 1);</v>
      </c>
      <c r="N250" s="10" t="str">
        <v>INSERT INTO public.codelist_items (itemcode, valid_from, valid_to, codelist_id, extensions_id) VALUES('DK1287', to_timestamp('2020-01-01 00:00:00', 'YYYY-MM-DD HH24:MI:SS'), null, (SELECT id FROM codelists WHERE CODELISTKEY = '10249'), null) ON CONFLICT (codelist_id, itemcode) DO UPDATE SET valid_from=EXCLUDED.valid_from, valid_to=EXCLUDED.valid_to;</v>
      </c>
      <c r="O250" s="10" t="str">
        <v>INSERT INTO PUBLIC.labels_codelist_items (DESCRIPTION, langcode, VALID_FROM, VALID_TO, ITEM_ID) VALUES('Fejl, hvis “Oplag datanavn” (12 11 015 000) er udfyldt, skal reference-nummer for ”Forudgående dokument” være udfyldt og "type" skal være udfyldt med "NMRN".', 'DA',TO_TIMESTAMP('2020-01-01 00:00:00', 'YYYY-MM-DD HH24:MI:SS'), null, (SELECT id FROM codelist_items CI WHERE ITEMCODE = 'DK1287' AND CODELIST_ID = (SELECT id FROM codelists WHERE CODELISTKEY = '10249'))) ON CONFLICT (item_id, langcode, valid_to) DO UPDATE SET valid_from=EXCLUDED.valid_from, description=EXCLUDED.description;</v>
      </c>
      <c r="P250" s="10" t="str">
        <v>INSERT INTO PUBLIC.labels_codelist_items (DESCRIPTION, langcode, VALID_FROM, VALID_TO, ITEM_ID) VALUES('Error, if "Warehouse Identifier" (12 11 015 000) is filled in, then "Previous Document" (12 01 001 000) must be filled in and "Type" (12 01 002 000) must be "NMRN".', 'EN',TO_TIMESTAMP('2020-01-01 00:00:00', 'YYYY-MM-DD HH24:MI:SS'), null, (SELECT id FROM codelist_items CI WHERE ITEMCODE = 'DK1287' AND CODELIST_ID = (SELECT id FROM codelists WHERE CODELISTKEY = '10249'))) ON CONFLICT (item_id, langcode, valid_to) DO UPDATE SET valid_from=EXCLUDED.valid_from, description=EXCLUDED.description;</v>
      </c>
      <c r="Q250" s="10" t="str">
        <v>INSERT INTO public.codelist_items (itemcode, valid_from, valid_to, codelist_id, extensions_id) VALUES('DKW1287', to_timestamp('2020-01-01 00:00:00', 'YYYY-MM-DD HH24:MI:SS'), null, (SELECT id FROM codelists WHERE CODELISTKEY = '10249'), null) ON CONFLICT (codelist_id, itemcode) DO UPDATE SET valid_from=EXCLUDED.valid_from, valid_to=EXCLUDED.valid_to;</v>
      </c>
      <c r="R250" s="10" t="str">
        <v>INSERT INTO PUBLIC.labels_codelist_items (DESCRIPTION, langcode, VALID_FROM, VALID_TO, ITEM_ID) VALUES('Fejl, hvis “Oplag datanavn” (12 11 015 000) er udfyldt, skal reference-nummer for ”Forudgående dokument” være udfyldt og "type" skal være udfyldt med "NMRN".', 'DA',TO_TIMESTAMP('2020-01-01 00:00:00', 'YYYY-MM-DD HH24:MI:SS'), null, (SELECT id FROM codelist_items CI WHERE ITEMCODE = 'DKW1287' AND CODELIST_ID = (SELECT id FROM codelists WHERE CODELISTKEY = '10249'))) ON CONFLICT (item_id, langcode, valid_to) DO UPDATE SET valid_from=EXCLUDED.valid_from, description=EXCLUDED.description;</v>
      </c>
      <c r="S250" s="10" t="str">
        <v>INSERT INTO PUBLIC.labels_codelist_items (DESCRIPTION, langcode, VALID_FROM, VALID_TO, ITEM_ID) VALUES('Error, if "Warehouse Identifier" (12 11 015 000) is filled in, then "Previous Document" (12 01 001 000) must be filled in and "Type" (12 01 002 000) must be "NMRN".', 'EN',TO_TIMESTAMP('2020-01-01 00:00:00', 'YYYY-MM-DD HH24:MI:SS'), null, (SELECT id FROM codelist_items CI WHERE ITEMCODE = 'DKW1287' AND CODELIST_ID = (SELECT id FROM codelists WHERE CODELISTKEY = '10249'))) ON CONFLICT (item_id, langcode, valid_to) DO UPDATE SET valid_from=EXCLUDED.valid_from, description=EXCLUDED.description;</v>
      </c>
    </row>
    <row r="251" spans="1:19" ht="409.5" x14ac:dyDescent="0.25">
      <c r="A251" t="str">
        <v>INSERT INTO public.codelist_item (item_code, uieditable, valid_from, valid_to, codelist_id) VALUES('DK1288', false, to_timestamp('2020-01-01 00:00:00', 'YYYY-MM-DD HH24:MI:SS'), null, (SELECT id FROM codelist WHERE CODELIST_KEY = '10080')) ON CONFLICT (codelist_id, item_code) DO UPDATE SET valid_from=EXCLUDED.valid_from, valid_to=EXCLUDED.valid_to;</v>
      </c>
      <c r="C251" t="str">
        <v>INSERT INTO PUBLIC.CODELIST_ITEM_LABEL (DESCRIPTION, VALID_FROM, VALID_TO, ITEM_ID, LANGUAGE_ID) VALUES('Error, if "Additional Information code" (12 02 008 000) is "00100", then 8f must be present.', TO_TIMESTAMP('2020-01-01 00:00:00', 'YYYY-MM-DD HH24:MI:SS'), null, (SELECT id FROM CODELIST_ITEM CI WHERE ITEM_CODE = 'DK1288' AND CODELIST_ID = (SELECT id FROM codelist WHERE CODELIST_KEY = '10080')), 1);</v>
      </c>
      <c r="D251" t="str">
        <v>INSERT INTO public.codelist_item (item_code, uieditable, valid_from, valid_to, codelist_id) VALUES('DK1288', false, to_timestamp('2020-01-01 00:00:00', 'YYYY-MM-DD HH24:MI:SS'), null, (SELECT id FROM codelist WHERE CODELIST_KEY = '10040')) ON CONFLICT (codelist_id, item_code) DO UPDATE SET valid_from=EXCLUDED.valid_from, valid_to=EXCLUDED.valid_to;</v>
      </c>
      <c r="E251" t="str">
        <v>INSERT INTO PUBLIC.CODELIST_ITEM_LABEL (DESCRIPTION, VALID_FROM, VALID_TO, ITEM_ID, LANGUAGE_ID) VALUES('Fejl, hvis kode for ”Supplerende oplysninger” er "00100", skal 8f være inkluderet.', TO_TIMESTAMP('2020-01-01 00:00:00', 'YYYY-MM-DD HH24:MI:SS'), null, (SELECT id FROM CODELIST_ITEM CI WHERE ITEM_CODE = 'DK1288' AND CODELIST_ID = (SELECT id FROM codelist WHERE CODELIST_KEY = '10040')), 3);</v>
      </c>
      <c r="F251" t="str">
        <v>INSERT INTO PUBLIC.CODELIST_ITEM_LABEL (DESCRIPTION, VALID_FROM, VALID_TO, ITEM_ID, LANGUAGE_ID) VALUES('Error, if "Additional Information code" (12 02 008 000) is "00100", then 8f must be present.', TO_TIMESTAMP('2020-01-01 00:00:00', 'YYYY-MM-DD HH24:MI:SS'), null, (SELECT id FROM CODELIST_ITEM CI WHERE ITEM_CODE = 'DK1288' AND CODELIST_ID = (SELECT id FROM codelist WHERE CODELIST_KEY = '10040')), 1);</v>
      </c>
      <c r="G251" t="str">
        <v>INSERT INTO public.codelist_item (item_code, uieditable, valid_from, valid_to, codelist_id) VALUES('DKW1274', false, to_timestamp('2020-01-01 00:00:00', 'YYYY-MM-DD HH24:MI:SS'), null, (SELECT id FROM codelist WHERE CODELIST_KEY = '10075')) ON CONFLICT (codelist_id, item_code) DO UPDATE SET valid_from=EXCLUDED.valid_from, valid_to=EXCLUDED.valid_to;</v>
      </c>
      <c r="H251" t="str">
        <v>INSERT INTO PUBLIC.CODELIST_ITEM_LABEL (DESCRIPTION, VALID_FROM, VALID_TO, ITEM_ID, LANGUAGE_ID) VALUES('Fejl, hvis kode for ”Supplerende oplysninger” er "00100", skal 8f være inkluderet.', TO_TIMESTAMP('2020-01-01 00:00:00', 'YYYY-MM-DD HH24:MI:SS'), null, (SELECT id FROM CODELIST_ITEM CI WHERE ITEM_CODE = 'DKW1274' AND CODELIST_ID = (SELECT id FROM codelist WHERE CODELIST_KEY = '10075')), 3);</v>
      </c>
      <c r="I251" t="str">
        <v>INSERT INTO PUBLIC.CODELIST_ITEM_LABEL (DESCRIPTION, VALID_FROM, VALID_TO, ITEM_ID, LANGUAGE_ID) VALUES('Error, if "Additional Information code" (12 02 008 000) is "00100", then 8f must be present.', TO_TIMESTAMP('2020-01-01 00:00:00', 'YYYY-MM-DD HH24:MI:SS'), null, (SELECT id FROM CODELIST_ITEM CI WHERE ITEM_CODE = 'DKW1274' AND CODELIST_ID = (SELECT id FROM codelist WHERE CODELIST_KEY = '10075')), 1);</v>
      </c>
      <c r="J251" t="str">
        <v>INSERT INTO public.codelist_item (item_code, uieditable, valid_from, valid_to, codelist_id) VALUES('DKW1274', false, to_timestamp('2020-01-01 00:00:00', 'YYYY-MM-DD HH24:MI:SS'), null, (SELECT id FROM codelist WHERE CODELIST_KEY = '10040')) ON CONFLICT (codelist_id, item_code) DO UPDATE SET valid_from=EXCLUDED.valid_from, valid_to=EXCLUDED.valid_to;</v>
      </c>
      <c r="K251" t="str">
        <v>INSERT INTO PUBLIC.CODELIST_ITEM_LABEL (DESCRIPTION, VALID_FROM, VALID_TO, ITEM_ID, LANGUAGE_ID) VALUES('Fejl, hvis kode for ”Supplerende oplysninger” er "00100", skal 8f være inkluderet.', TO_TIMESTAMP('2020-01-01 00:00:00', 'YYYY-MM-DD HH24:MI:SS'), null, (SELECT id FROM CODELIST_ITEM CI WHERE ITEM_CODE = 'DKW1274' AND CODELIST_ID = (SELECT id FROM codelist WHERE CODELIST_KEY = '10040')), 3);</v>
      </c>
      <c r="L251" t="str">
        <v>INSERT INTO PUBLIC.CODELIST_ITEM_LABEL (DESCRIPTION, VALID_FROM, VALID_TO, ITEM_ID, LANGUAGE_ID) VALUES('Error, if "Additional Information code" (12 02 008 000) is "00100", then 8f must be present.', TO_TIMESTAMP('2020-01-01 00:00:00', 'YYYY-MM-DD HH24:MI:SS'), null, (SELECT id FROM CODELIST_ITEM CI WHERE ITEM_CODE = 'DKW1274' AND CODELIST_ID = (SELECT id FROM codelist WHERE CODELIST_KEY = '10040')), 1);</v>
      </c>
      <c r="N251" s="10" t="str">
        <v>INSERT INTO public.codelist_items (itemcode, valid_from, valid_to, codelist_id, extensions_id) VALUES('DK1288', to_timestamp('2020-01-01 00:00:00', 'YYYY-MM-DD HH24:MI:SS'), null, (SELECT id FROM codelists WHERE CODELISTKEY = '10249'), null) ON CONFLICT (codelist_id, itemcode) DO UPDATE SET valid_from=EXCLUDED.valid_from, valid_to=EXCLUDED.valid_to;</v>
      </c>
      <c r="O251" s="10" t="str">
        <v>INSERT INTO PUBLIC.labels_codelist_items (DESCRIPTION, langcode, VALID_FROM, VALID_TO, ITEM_ID) VALUES('Fejl, hvis kode for ”Supplerende oplysninger” er "00100", skal 8f være inkluderet.', 'DA',TO_TIMESTAMP('2020-01-01 00:00:00', 'YYYY-MM-DD HH24:MI:SS'), null, (SELECT id FROM codelist_items CI WHERE ITEMCODE = 'DK1288' AND CODELIST_ID = (SELECT id FROM codelists WHERE CODELISTKEY = '10249'))) ON CONFLICT (item_id, langcode, valid_to) DO UPDATE SET valid_from=EXCLUDED.valid_from, description=EXCLUDED.description;</v>
      </c>
      <c r="P251" s="10" t="str">
        <v>INSERT INTO PUBLIC.labels_codelist_items (DESCRIPTION, langcode, VALID_FROM, VALID_TO, ITEM_ID) VALUES('Error, if "Additional Information code" (12 02 008 000) is "00100", then 8f must be present.', 'EN',TO_TIMESTAMP('2020-01-01 00:00:00', 'YYYY-MM-DD HH24:MI:SS'), null, (SELECT id FROM codelist_items CI WHERE ITEMCODE = 'DK1288' AND CODELIST_ID = (SELECT id FROM codelists WHERE CODELISTKEY = '10249'))) ON CONFLICT (item_id, langcode, valid_to) DO UPDATE SET valid_from=EXCLUDED.valid_from, description=EXCLUDED.description;</v>
      </c>
      <c r="Q251" s="10" t="str">
        <v>INSERT INTO public.codelist_items (itemcode, valid_from, valid_to, codelist_id, extensions_id) VALUES('DKW1274', to_timestamp('2020-01-01 00:00:00', 'YYYY-MM-DD HH24:MI:SS'), null, (SELECT id FROM codelists WHERE CODELISTKEY = '10249'), null) ON CONFLICT (codelist_id, itemcode) DO UPDATE SET valid_from=EXCLUDED.valid_from, valid_to=EXCLUDED.valid_to;</v>
      </c>
      <c r="R251" s="10" t="str">
        <v>INSERT INTO PUBLIC.labels_codelist_items (DESCRIPTION, langcode, VALID_FROM, VALID_TO, ITEM_ID) VALUES('Fejl, hvis kode for ”Supplerende oplysninger” er "00100", skal 8f være inkluderet.', 'DA',TO_TIMESTAMP('2020-01-01 00:00:00', 'YYYY-MM-DD HH24:MI:SS'), null, (SELECT id FROM codelist_items CI WHERE ITEMCODE = 'DKW1274' AND CODELIST_ID = (SELECT id FROM codelists WHERE CODELISTKEY = '10249'))) ON CONFLICT (item_id, langcode, valid_to) DO UPDATE SET valid_from=EXCLUDED.valid_from, description=EXCLUDED.description;</v>
      </c>
      <c r="S251" s="10" t="str">
        <v>INSERT INTO PUBLIC.labels_codelist_items (DESCRIPTION, langcode, VALID_FROM, VALID_TO, ITEM_ID) VALUES('Error, if "Additional Information code" (12 02 008 000) is "00100", then 8f must be present.', 'EN',TO_TIMESTAMP('2020-01-01 00:00:00', 'YYYY-MM-DD HH24:MI:SS'), null, (SELECT id FROM codelist_items CI WHERE ITEMCODE = 'DKW1274' AND CODELIST_ID = (SELECT id FROM codelists WHERE CODELISTKEY = '10249'))) ON CONFLICT (item_id, langcode, valid_to) DO UPDATE SET valid_from=EXCLUDED.valid_from, description=EXCLUDED.description;</v>
      </c>
    </row>
    <row r="252" spans="1:19" ht="409.5" x14ac:dyDescent="0.25">
      <c r="A252" t="str">
        <v>INSERT INTO public.codelist_item (item_code, uieditable, valid_from, valid_to, codelist_id) VALUES('DK1296', false, to_timestamp('2020-01-01 00:00:00', 'YYYY-MM-DD HH24:MI:SS'), null, (SELECT id FROM codelist WHERE CODELIST_KEY = '10080')) ON CONFLICT (codelist_id, item_code) DO UPDATE SET valid_from=EXCLUDED.valid_from, valid_to=EXCLUDED.valid_to;</v>
      </c>
      <c r="C252" t="str">
        <v>INSERT INTO PUBLIC.CODELIST_ITEM_LABEL (DESCRIPTION, VALID_FROM, VALID_TO, ITEM_ID, LANGUAGE_ID) VALUES('Error,  if "Qualifier of identification" (16 15 046 000) = X, then "Identification number" (16 15 051 017) and "Additional identifier" (16 15 053 000) must be provided.', TO_TIMESTAMP('2020-01-01 00:00:00', 'YYYY-MM-DD HH24:MI:SS'), null, (SELECT id FROM CODELIST_ITEM CI WHERE ITEM_CODE = 'DK1296' AND CODELIST_ID = (SELECT id FROM codelist WHERE CODELIST_KEY = '10080')), 1);</v>
      </c>
      <c r="D252" t="str">
        <v>INSERT INTO public.codelist_item (item_code, uieditable, valid_from, valid_to, codelist_id) VALUES('DK1296', false, to_timestamp('2020-01-01 00:00:00', 'YYYY-MM-DD HH24:MI:SS'), null, (SELECT id FROM codelist WHERE CODELIST_KEY = '10040')) ON CONFLICT (codelist_id, item_code) DO UPDATE SET valid_from=EXCLUDED.valid_from, valid_to=EXCLUDED.valid_to;</v>
      </c>
      <c r="E252" t="str">
        <v>INSERT INTO PUBLIC.CODELIST_ITEM_LABEL (DESCRIPTION, VALID_FROM, VALID_TO, ITEM_ID, LANGUAGE_ID) VALUES('Fejl, hvis "Identifikations-kvalifikator" (16 15 046 000) = X, så skal "Identifikations-nummer" (16 15 051 017) og "Supplerende datanavn" (16 15 053 000) være angivet.', TO_TIMESTAMP('2020-01-01 00:00:00', 'YYYY-MM-DD HH24:MI:SS'), null, (SELECT id FROM CODELIST_ITEM CI WHERE ITEM_CODE = 'DK1296' AND CODELIST_ID = (SELECT id FROM codelist WHERE CODELIST_KEY = '10040')), 3);</v>
      </c>
      <c r="F252" t="str">
        <v>INSERT INTO PUBLIC.CODELIST_ITEM_LABEL (DESCRIPTION, VALID_FROM, VALID_TO, ITEM_ID, LANGUAGE_ID) VALUES('Error,  if "Qualifier of identification" (16 15 046 000) = X, then "Identification number" (16 15 051 017) and "Additional identifier" (16 15 053 000) must be provided.', TO_TIMESTAMP('2020-01-01 00:00:00', 'YYYY-MM-DD HH24:MI:SS'), null, (SELECT id FROM CODELIST_ITEM CI WHERE ITEM_CODE = 'DK1296' AND CODELIST_ID = (SELECT id FROM codelist WHERE CODELIST_KEY = '10040')), 1);</v>
      </c>
      <c r="G252" t="str">
        <v>INSERT INTO public.codelist_item (item_code, uieditable, valid_from, valid_to, codelist_id) VALUES('DKW1296', false, to_timestamp('2020-01-01 00:00:00', 'YYYY-MM-DD HH24:MI:SS'), null, (SELECT id FROM codelist WHERE CODELIST_KEY = '10075')) ON CONFLICT (codelist_id, item_code) DO UPDATE SET valid_from=EXCLUDED.valid_from, valid_to=EXCLUDED.valid_to;</v>
      </c>
      <c r="H252" t="str">
        <v>INSERT INTO PUBLIC.CODELIST_ITEM_LABEL (DESCRIPTION, VALID_FROM, VALID_TO, ITEM_ID, LANGUAGE_ID) VALUES('Fejl, hvis "Identifikations-kvalifikator" (16 15 046 000) = X, så skal "Identifikations-nummer" (16 15 051 017) og "Supplerende datanavn" (16 15 053 000) være angivet.', TO_TIMESTAMP('2020-01-01 00:00:00', 'YYYY-MM-DD HH24:MI:SS'), null, (SELECT id FROM CODELIST_ITEM CI WHERE ITEM_CODE = 'DKW1296' AND CODELIST_ID = (SELECT id FROM codelist WHERE CODELIST_KEY = '10075')), 3);</v>
      </c>
      <c r="I252" t="str">
        <v>INSERT INTO PUBLIC.CODELIST_ITEM_LABEL (DESCRIPTION, VALID_FROM, VALID_TO, ITEM_ID, LANGUAGE_ID) VALUES('Error,  if "Qualifier of identification" (16 15 046 000) = X, then "Identification number" (16 15 051 017) and "Additional identifier" (16 15 053 000) must be provided.', TO_TIMESTAMP('2020-01-01 00:00:00', 'YYYY-MM-DD HH24:MI:SS'), null, (SELECT id FROM CODELIST_ITEM CI WHERE ITEM_CODE = 'DKW1296' AND CODELIST_ID = (SELECT id FROM codelist WHERE CODELIST_KEY = '10075')), 1);</v>
      </c>
      <c r="J252" t="str">
        <v>INSERT INTO public.codelist_item (item_code, uieditable, valid_from, valid_to, codelist_id) VALUES('DKW1296', false, to_timestamp('2020-01-01 00:00:00', 'YYYY-MM-DD HH24:MI:SS'), null, (SELECT id FROM codelist WHERE CODELIST_KEY = '10040')) ON CONFLICT (codelist_id, item_code) DO UPDATE SET valid_from=EXCLUDED.valid_from, valid_to=EXCLUDED.valid_to;</v>
      </c>
      <c r="K252" t="str">
        <v>INSERT INTO PUBLIC.CODELIST_ITEM_LABEL (DESCRIPTION, VALID_FROM, VALID_TO, ITEM_ID, LANGUAGE_ID) VALUES('Fejl, hvis "Identifikations-kvalifikator" (16 15 046 000) = X, så skal "Identifikations-nummer" (16 15 051 017) og "Supplerende datanavn" (16 15 053 000) være angivet.', TO_TIMESTAMP('2020-01-01 00:00:00', 'YYYY-MM-DD HH24:MI:SS'), null, (SELECT id FROM CODELIST_ITEM CI WHERE ITEM_CODE = 'DKW1296' AND CODELIST_ID = (SELECT id FROM codelist WHERE CODELIST_KEY = '10040')), 3);</v>
      </c>
      <c r="L252" t="str">
        <v>INSERT INTO PUBLIC.CODELIST_ITEM_LABEL (DESCRIPTION, VALID_FROM, VALID_TO, ITEM_ID, LANGUAGE_ID) VALUES('Error,  if "Qualifier of identification" (16 15 046 000) = X, then "Identification number" (16 15 051 017) and "Additional identifier" (16 15 053 000) must be provided.', TO_TIMESTAMP('2020-01-01 00:00:00', 'YYYY-MM-DD HH24:MI:SS'), null, (SELECT id FROM CODELIST_ITEM CI WHERE ITEM_CODE = 'DKW1296' AND CODELIST_ID = (SELECT id FROM codelist WHERE CODELIST_KEY = '10040')), 1);</v>
      </c>
      <c r="N252" s="10" t="str">
        <v>INSERT INTO public.codelist_items (itemcode, valid_from, valid_to, codelist_id, extensions_id) VALUES('DK1296', to_timestamp('2020-01-01 00:00:00', 'YYYY-MM-DD HH24:MI:SS'), null, (SELECT id FROM codelists WHERE CODELISTKEY = '10249'), null) ON CONFLICT (codelist_id, itemcode) DO UPDATE SET valid_from=EXCLUDED.valid_from, valid_to=EXCLUDED.valid_to;</v>
      </c>
      <c r="O252" s="10" t="str">
        <v>INSERT INTO PUBLIC.labels_codelist_items (DESCRIPTION, langcode, VALID_FROM, VALID_TO, ITEM_ID) VALUES('Fejl, hvis "Identifikations-kvalifikator" (16 15 046 000) = X, så skal "Identifikations-nummer" (16 15 051 017) og "Supplerende datanavn" (16 15 053 000) være angivet.', 'DA',TO_TIMESTAMP('2020-01-01 00:00:00', 'YYYY-MM-DD HH24:MI:SS'), null, (SELECT id FROM codelist_items CI WHERE ITEMCODE = 'DK1296' AND CODELIST_ID = (SELECT id FROM codelists WHERE CODELISTKEY = '10249'))) ON CONFLICT (item_id, langcode, valid_to) DO UPDATE SET valid_from=EXCLUDED.valid_from, description=EXCLUDED.description;</v>
      </c>
      <c r="P252" s="10" t="str">
        <v>INSERT INTO PUBLIC.labels_codelist_items (DESCRIPTION, langcode, VALID_FROM, VALID_TO, ITEM_ID) VALUES('Error,  if "Qualifier of identification" (16 15 046 000) = X, then "Identification number" (16 15 051 017) and "Additional identifier" (16 15 053 000) must be provided.', 'EN',TO_TIMESTAMP('2020-01-01 00:00:00', 'YYYY-MM-DD HH24:MI:SS'), null, (SELECT id FROM codelist_items CI WHERE ITEMCODE = 'DK1296' AND CODELIST_ID = (SELECT id FROM codelists WHERE CODELISTKEY = '10249'))) ON CONFLICT (item_id, langcode, valid_to) DO UPDATE SET valid_from=EXCLUDED.valid_from, description=EXCLUDED.description;</v>
      </c>
      <c r="Q252" s="10" t="str">
        <v>INSERT INTO public.codelist_items (itemcode, valid_from, valid_to, codelist_id, extensions_id) VALUES('DKW1296', to_timestamp('2020-01-01 00:00:00', 'YYYY-MM-DD HH24:MI:SS'), null, (SELECT id FROM codelists WHERE CODELISTKEY = '10249'), null) ON CONFLICT (codelist_id, itemcode) DO UPDATE SET valid_from=EXCLUDED.valid_from, valid_to=EXCLUDED.valid_to;</v>
      </c>
      <c r="R252" s="10" t="str">
        <v>INSERT INTO PUBLIC.labels_codelist_items (DESCRIPTION, langcode, VALID_FROM, VALID_TO, ITEM_ID) VALUES('Fejl, hvis "Identifikations-kvalifikator" (16 15 046 000) = X, så skal "Identifikations-nummer" (16 15 051 017) og "Supplerende datanavn" (16 15 053 000) være angivet.', 'DA',TO_TIMESTAMP('2020-01-01 00:00:00', 'YYYY-MM-DD HH24:MI:SS'), null, (SELECT id FROM codelist_items CI WHERE ITEMCODE = 'DKW1296' AND CODELIST_ID = (SELECT id FROM codelists WHERE CODELISTKEY = '10249'))) ON CONFLICT (item_id, langcode, valid_to) DO UPDATE SET valid_from=EXCLUDED.valid_from, description=EXCLUDED.description;</v>
      </c>
      <c r="S252" s="10" t="str">
        <v>INSERT INTO PUBLIC.labels_codelist_items (DESCRIPTION, langcode, VALID_FROM, VALID_TO, ITEM_ID) VALUES('Error,  if "Qualifier of identification" (16 15 046 000) = X, then "Identification number" (16 15 051 017) and "Additional identifier" (16 15 053 000) must be provided.', 'EN',TO_TIMESTAMP('2020-01-01 00:00:00', 'YYYY-MM-DD HH24:MI:SS'), null, (SELECT id FROM codelist_items CI WHERE ITEMCODE = 'DKW1296' AND CODELIST_ID = (SELECT id FROM codelists WHERE CODELISTKEY = '10249'))) ON CONFLICT (item_id, langcode, valid_to) DO UPDATE SET valid_from=EXCLUDED.valid_from, description=EXCLUDED.description;</v>
      </c>
    </row>
    <row r="253" spans="1:19" ht="409.5" x14ac:dyDescent="0.25">
      <c r="A253" t="str">
        <v>INSERT INTO public.codelist_item (item_code, uieditable, valid_from, valid_to, codelist_id) VALUES('DK1295', false, to_timestamp('2020-01-01 00:00:00', 'YYYY-MM-DD HH24:MI:SS'), null, (SELECT id FROM codelist WHERE CODELIST_KEY = '10080')) ON CONFLICT (codelist_id, item_code) DO UPDATE SET valid_from=EXCLUDED.valid_from, valid_to=EXCLUDED.valid_to;</v>
      </c>
      <c r="C253" t="str">
        <v>INSERT INTO PUBLIC.CODELIST_ITEM_LABEL (DESCRIPTION, VALID_FROM, VALID_TO, ITEM_ID, LANGUAGE_ID) VALUES('Error,  If "Qualifier of identification" (16 15 046 000) = W or X, then "type of location" (16 15 045 000) must be D.', TO_TIMESTAMP('2020-01-01 00:00:00', 'YYYY-MM-DD HH24:MI:SS'), null, (SELECT id FROM CODELIST_ITEM CI WHERE ITEM_CODE = 'DK1295' AND CODELIST_ID = (SELECT id FROM codelist WHERE CODELIST_KEY = '10080')), 1);</v>
      </c>
      <c r="D253" t="str">
        <v>INSERT INTO public.codelist_item (item_code, uieditable, valid_from, valid_to, codelist_id) VALUES('DK1295', false, to_timestamp('2020-01-01 00:00:00', 'YYYY-MM-DD HH24:MI:SS'), null, (SELECT id FROM codelist WHERE CODELIST_KEY = '10040')) ON CONFLICT (codelist_id, item_code) DO UPDATE SET valid_from=EXCLUDED.valid_from, valid_to=EXCLUDED.valid_to;</v>
      </c>
      <c r="E253" t="str">
        <v>INSERT INTO PUBLIC.CODELIST_ITEM_LABEL (DESCRIPTION, VALID_FROM, VALID_TO, ITEM_ID, LANGUAGE_ID) VALUES('Fejl, hvis "Identifikations-kvalifikator" (16 15 046 000) = W eller X, så skal "Stedets art" (16 15 046 000) være D.', TO_TIMESTAMP('2020-01-01 00:00:00', 'YYYY-MM-DD HH24:MI:SS'), null, (SELECT id FROM CODELIST_ITEM CI WHERE ITEM_CODE = 'DK1295' AND CODELIST_ID = (SELECT id FROM codelist WHERE CODELIST_KEY = '10040')), 3);</v>
      </c>
      <c r="F253" t="str">
        <v>INSERT INTO PUBLIC.CODELIST_ITEM_LABEL (DESCRIPTION, VALID_FROM, VALID_TO, ITEM_ID, LANGUAGE_ID) VALUES('Error,  If "Qualifier of identification" (16 15 046 000) = W or X, then "type of location" (16 15 045 000) must be D.', TO_TIMESTAMP('2020-01-01 00:00:00', 'YYYY-MM-DD HH24:MI:SS'), null, (SELECT id FROM CODELIST_ITEM CI WHERE ITEM_CODE = 'DK1295' AND CODELIST_ID = (SELECT id FROM codelist WHERE CODELIST_KEY = '10040')), 1);</v>
      </c>
      <c r="G253" t="str">
        <v>INSERT INTO public.codelist_item (item_code, uieditable, valid_from, valid_to, codelist_id) VALUES('DKW1295', false, to_timestamp('2020-01-01 00:00:00', 'YYYY-MM-DD HH24:MI:SS'), null, (SELECT id FROM codelist WHERE CODELIST_KEY = '10075')) ON CONFLICT (codelist_id, item_code) DO UPDATE SET valid_from=EXCLUDED.valid_from, valid_to=EXCLUDED.valid_to;</v>
      </c>
      <c r="H253" t="str">
        <v>INSERT INTO PUBLIC.CODELIST_ITEM_LABEL (DESCRIPTION, VALID_FROM, VALID_TO, ITEM_ID, LANGUAGE_ID) VALUES('Fejl, hvis "Identifikations-kvalifikator" (16 15 046 000) = W eller X, så skal "Stedets art" (16 15 046 000) være D.', TO_TIMESTAMP('2020-01-01 00:00:00', 'YYYY-MM-DD HH24:MI:SS'), null, (SELECT id FROM CODELIST_ITEM CI WHERE ITEM_CODE = 'DKW1295' AND CODELIST_ID = (SELECT id FROM codelist WHERE CODELIST_KEY = '10075')), 3);</v>
      </c>
      <c r="I253" t="str">
        <v>INSERT INTO PUBLIC.CODELIST_ITEM_LABEL (DESCRIPTION, VALID_FROM, VALID_TO, ITEM_ID, LANGUAGE_ID) VALUES('Error,  If "Qualifier of identification" (16 15 046 000) = W or X, then "type of location" (16 15 045 000) must be D.', TO_TIMESTAMP('2020-01-01 00:00:00', 'YYYY-MM-DD HH24:MI:SS'), null, (SELECT id FROM CODELIST_ITEM CI WHERE ITEM_CODE = 'DKW1295' AND CODELIST_ID = (SELECT id FROM codelist WHERE CODELIST_KEY = '10075')), 1);</v>
      </c>
      <c r="J253" t="str">
        <v>INSERT INTO public.codelist_item (item_code, uieditable, valid_from, valid_to, codelist_id) VALUES('DKW1295', false, to_timestamp('2020-01-01 00:00:00', 'YYYY-MM-DD HH24:MI:SS'), null, (SELECT id FROM codelist WHERE CODELIST_KEY = '10040')) ON CONFLICT (codelist_id, item_code) DO UPDATE SET valid_from=EXCLUDED.valid_from, valid_to=EXCLUDED.valid_to;</v>
      </c>
      <c r="K253" t="str">
        <v>INSERT INTO PUBLIC.CODELIST_ITEM_LABEL (DESCRIPTION, VALID_FROM, VALID_TO, ITEM_ID, LANGUAGE_ID) VALUES('Fejl, hvis "Identifikations-kvalifikator" (16 15 046 000) = W eller X, så skal "Stedets art" (16 15 046 000) være D.', TO_TIMESTAMP('2020-01-01 00:00:00', 'YYYY-MM-DD HH24:MI:SS'), null, (SELECT id FROM CODELIST_ITEM CI WHERE ITEM_CODE = 'DKW1295' AND CODELIST_ID = (SELECT id FROM codelist WHERE CODELIST_KEY = '10040')), 3);</v>
      </c>
      <c r="L253" t="str">
        <v>INSERT INTO PUBLIC.CODELIST_ITEM_LABEL (DESCRIPTION, VALID_FROM, VALID_TO, ITEM_ID, LANGUAGE_ID) VALUES('Error,  If "Qualifier of identification" (16 15 046 000) = W or X, then "type of location" (16 15 045 000) must be D.', TO_TIMESTAMP('2020-01-01 00:00:00', 'YYYY-MM-DD HH24:MI:SS'), null, (SELECT id FROM CODELIST_ITEM CI WHERE ITEM_CODE = 'DKW1295' AND CODELIST_ID = (SELECT id FROM codelist WHERE CODELIST_KEY = '10040')), 1);</v>
      </c>
      <c r="N253" s="10" t="str">
        <v>INSERT INTO public.codelist_items (itemcode, valid_from, valid_to, codelist_id, extensions_id) VALUES('DK1295', to_timestamp('2020-01-01 00:00:00', 'YYYY-MM-DD HH24:MI:SS'), null, (SELECT id FROM codelists WHERE CODELISTKEY = '10249'), null) ON CONFLICT (codelist_id, itemcode) DO UPDATE SET valid_from=EXCLUDED.valid_from, valid_to=EXCLUDED.valid_to;</v>
      </c>
      <c r="O253" s="10" t="str">
        <v>INSERT INTO PUBLIC.labels_codelist_items (DESCRIPTION, langcode, VALID_FROM, VALID_TO, ITEM_ID) VALUES('Fejl, hvis "Identifikations-kvalifikator" (16 15 046 000) = W eller X, så skal "Stedets art" (16 15 046 000) være D.', 'DA',TO_TIMESTAMP('2020-01-01 00:00:00', 'YYYY-MM-DD HH24:MI:SS'), null, (SELECT id FROM codelist_items CI WHERE ITEMCODE = 'DK1295' AND CODELIST_ID = (SELECT id FROM codelists WHERE CODELISTKEY = '10249'))) ON CONFLICT (item_id, langcode, valid_to) DO UPDATE SET valid_from=EXCLUDED.valid_from, description=EXCLUDED.description;</v>
      </c>
      <c r="P253" s="10" t="str">
        <v>INSERT INTO PUBLIC.labels_codelist_items (DESCRIPTION, langcode, VALID_FROM, VALID_TO, ITEM_ID) VALUES('Error,  If "Qualifier of identification" (16 15 046 000) = W or X, then "type of location" (16 15 045 000) must be D.', 'EN',TO_TIMESTAMP('2020-01-01 00:00:00', 'YYYY-MM-DD HH24:MI:SS'), null, (SELECT id FROM codelist_items CI WHERE ITEMCODE = 'DK1295' AND CODELIST_ID = (SELECT id FROM codelists WHERE CODELISTKEY = '10249'))) ON CONFLICT (item_id, langcode, valid_to) DO UPDATE SET valid_from=EXCLUDED.valid_from, description=EXCLUDED.description;</v>
      </c>
      <c r="Q253" s="10" t="str">
        <v>INSERT INTO public.codelist_items (itemcode, valid_from, valid_to, codelist_id, extensions_id) VALUES('DKW1295', to_timestamp('2020-01-01 00:00:00', 'YYYY-MM-DD HH24:MI:SS'), null, (SELECT id FROM codelists WHERE CODELISTKEY = '10249'), null) ON CONFLICT (codelist_id, itemcode) DO UPDATE SET valid_from=EXCLUDED.valid_from, valid_to=EXCLUDED.valid_to;</v>
      </c>
      <c r="R253" s="10" t="str">
        <v>INSERT INTO PUBLIC.labels_codelist_items (DESCRIPTION, langcode, VALID_FROM, VALID_TO, ITEM_ID) VALUES('Fejl, hvis "Identifikations-kvalifikator" (16 15 046 000) = W eller X, så skal "Stedets art" (16 15 046 000) være D.', 'DA',TO_TIMESTAMP('2020-01-01 00:00:00', 'YYYY-MM-DD HH24:MI:SS'), null, (SELECT id FROM codelist_items CI WHERE ITEMCODE = 'DKW1295' AND CODELIST_ID = (SELECT id FROM codelists WHERE CODELISTKEY = '10249'))) ON CONFLICT (item_id, langcode, valid_to) DO UPDATE SET valid_from=EXCLUDED.valid_from, description=EXCLUDED.description;</v>
      </c>
      <c r="S253" s="10" t="str">
        <v>INSERT INTO PUBLIC.labels_codelist_items (DESCRIPTION, langcode, VALID_FROM, VALID_TO, ITEM_ID) VALUES('Error,  If "Qualifier of identification" (16 15 046 000) = W or X, then "type of location" (16 15 045 000) must be D.', 'EN',TO_TIMESTAMP('2020-01-01 00:00:00', 'YYYY-MM-DD HH24:MI:SS'), null, (SELECT id FROM codelist_items CI WHERE ITEMCODE = 'DKW1295' AND CODELIST_ID = (SELECT id FROM codelists WHERE CODELISTKEY = '10249'))) ON CONFLICT (item_id, langcode, valid_to) DO UPDATE SET valid_from=EXCLUDED.valid_from, description=EXCLUDED.description;</v>
      </c>
    </row>
    <row r="254" spans="1:19" ht="409.5" x14ac:dyDescent="0.25">
      <c r="A254" t="str">
        <v>INSERT INTO public.codelist_item (item_code, uieditable, valid_from, valid_to, codelist_id) VALUES('DK1292', false, to_timestamp('2020-01-01 00:00:00', 'YYYY-MM-DD HH24:MI:SS'), null, (SELECT id FROM codelist WHERE CODELIST_KEY = '10080')) ON CONFLICT (codelist_id, item_code) DO UPDATE SET valid_from=EXCLUDED.valid_from, valid_to=EXCLUDED.valid_to;</v>
      </c>
      <c r="C254" t="str">
        <v>INSERT INTO PUBLIC.CODELIST_ITEM_LABEL (DESCRIPTION, VALID_FROM, VALID_TO, ITEM_ID, LANGUAGE_ID) VALUES('Error,  if "Authorisation Type" (12 12 002 000) = "C626" or "C627", then "Holder of the authorisation" (12 12 080 000) must be the same as "Importer ID number"(13 04 017 000)  or the same as "Declarant ID number"(13 05 017 000)', TO_TIMESTAMP('2020-01-01 00:00:00', 'YYYY-MM-DD HH24:MI:SS'), null, (SELECT id FROM CODELIST_ITEM CI WHERE ITEM_CODE = 'DK1292' AND CODELIST_ID = (SELECT id FROM codelist WHERE CODELIST_KEY = '10080')), 1);</v>
      </c>
      <c r="D254" t="str">
        <v>INSERT INTO public.codelist_item (item_code, uieditable, valid_from, valid_to, codelist_id) VALUES('DK1292', false, to_timestamp('2020-01-01 00:00:00', 'YYYY-MM-DD HH24:MI:SS'), null, (SELECT id FROM codelist WHERE CODELIST_KEY = '10040')) ON CONFLICT (codelist_id, item_code) DO UPDATE SET valid_from=EXCLUDED.valid_from, valid_to=EXCLUDED.valid_to;</v>
      </c>
      <c r="E254" t="str">
        <v>INSERT INTO PUBLIC.CODELIST_ITEM_LABEL (DESCRIPTION, VALID_FROM, VALID_TO, ITEM_ID, LANGUAGE_ID) VALUES('Fejl, hvis bevilling type er ”C626” eller ”C627”, skal bevillingshaver være sat til det samme som importør identifikations-nummer eller det samme som klarerer identifikations-nummer.', TO_TIMESTAMP('2020-01-01 00:00:00', 'YYYY-MM-DD HH24:MI:SS'), null, (SELECT id FROM CODELIST_ITEM CI WHERE ITEM_CODE = 'DK1292' AND CODELIST_ID = (SELECT id FROM codelist WHERE CODELIST_KEY = '10040')), 3);</v>
      </c>
      <c r="F254" t="str">
        <v>INSERT INTO PUBLIC.CODELIST_ITEM_LABEL (DESCRIPTION, VALID_FROM, VALID_TO, ITEM_ID, LANGUAGE_ID) VALUES('Error,  if "Authorisation Type" (12 12 002 000) = "C626" or "C627", then "Holder of the authorisation" (12 12 080 000) must be the same as "Importer ID number"(13 04 017 000)  or the same as "Declarant ID number"(13 05 017 000)', TO_TIMESTAMP('2020-01-01 00:00:00', 'YYYY-MM-DD HH24:MI:SS'), null, (SELECT id FROM CODELIST_ITEM CI WHERE ITEM_CODE = 'DK1292' AND CODELIST_ID = (SELECT id FROM codelist WHERE CODELIST_KEY = '10040')), 1);</v>
      </c>
      <c r="G254" t="str">
        <v>INSERT INTO public.codelist_item (item_code, uieditable, valid_from, valid_to, codelist_id) VALUES('DKW1278', false, to_timestamp('2020-01-01 00:00:00', 'YYYY-MM-DD HH24:MI:SS'), null, (SELECT id FROM codelist WHERE CODELIST_KEY = '10075')) ON CONFLICT (codelist_id, item_code) DO UPDATE SET valid_from=EXCLUDED.valid_from, valid_to=EXCLUDED.valid_to;</v>
      </c>
      <c r="H254" t="str">
        <v>INSERT INTO PUBLIC.CODELIST_ITEM_LABEL (DESCRIPTION, VALID_FROM, VALID_TO, ITEM_ID, LANGUAGE_ID) VALUES('Fejl, hvis bevilling type er ”C626” eller ”C627”, skal bevillingshaver være sat til det samme som importør identifikations-nummer eller det samme som klarerer identifikations-nummer.', TO_TIMESTAMP('2020-01-01 00:00:00', 'YYYY-MM-DD HH24:MI:SS'), null, (SELECT id FROM CODELIST_ITEM CI WHERE ITEM_CODE = 'DKW1278' AND CODELIST_ID = (SELECT id FROM codelist WHERE CODELIST_KEY = '10075')), 3);</v>
      </c>
      <c r="I254" t="str">
        <v>INSERT INTO PUBLIC.CODELIST_ITEM_LABEL (DESCRIPTION, VALID_FROM, VALID_TO, ITEM_ID, LANGUAGE_ID) VALUES('Error,  if "Authorisation Type" (12 12 002 000) = "C626" or "C627", then "Holder of the authorisation" (12 12 080 000) must be the same as "Importer ID number"(13 04 017 000)  or the same as "Declarant ID number"(13 05 017 000)', TO_TIMESTAMP('2020-01-01 00:00:00', 'YYYY-MM-DD HH24:MI:SS'), null, (SELECT id FROM CODELIST_ITEM CI WHERE ITEM_CODE = 'DKW1278' AND CODELIST_ID = (SELECT id FROM codelist WHERE CODELIST_KEY = '10075')), 1);</v>
      </c>
      <c r="J254" t="str">
        <v>INSERT INTO public.codelist_item (item_code, uieditable, valid_from, valid_to, codelist_id) VALUES('DKW1278', false, to_timestamp('2020-01-01 00:00:00', 'YYYY-MM-DD HH24:MI:SS'), null, (SELECT id FROM codelist WHERE CODELIST_KEY = '10040')) ON CONFLICT (codelist_id, item_code) DO UPDATE SET valid_from=EXCLUDED.valid_from, valid_to=EXCLUDED.valid_to;</v>
      </c>
      <c r="K254" t="str">
        <v>INSERT INTO PUBLIC.CODELIST_ITEM_LABEL (DESCRIPTION, VALID_FROM, VALID_TO, ITEM_ID, LANGUAGE_ID) VALUES('Fejl, hvis bevilling type er ”C626” eller ”C627”, skal bevillingshaver være sat til det samme som importør identifikations-nummer eller det samme som klarerer identifikations-nummer.', TO_TIMESTAMP('2020-01-01 00:00:00', 'YYYY-MM-DD HH24:MI:SS'), null, (SELECT id FROM CODELIST_ITEM CI WHERE ITEM_CODE = 'DKW1278' AND CODELIST_ID = (SELECT id FROM codelist WHERE CODELIST_KEY = '10040')), 3);</v>
      </c>
      <c r="L254" t="str">
        <v>INSERT INTO PUBLIC.CODELIST_ITEM_LABEL (DESCRIPTION, VALID_FROM, VALID_TO, ITEM_ID, LANGUAGE_ID) VALUES('Error,  if "Authorisation Type" (12 12 002 000) = "C626" or "C627", then "Holder of the authorisation" (12 12 080 000) must be the same as "Importer ID number"(13 04 017 000)  or the same as "Declarant ID number"(13 05 017 000)', TO_TIMESTAMP('2020-01-01 00:00:00', 'YYYY-MM-DD HH24:MI:SS'), null, (SELECT id FROM CODELIST_ITEM CI WHERE ITEM_CODE = 'DKW1278' AND CODELIST_ID = (SELECT id FROM codelist WHERE CODELIST_KEY = '10040')), 1);</v>
      </c>
      <c r="N254" s="10" t="str">
        <v>INSERT INTO public.codelist_items (itemcode, valid_from, valid_to, codelist_id, extensions_id) VALUES('DK1292', to_timestamp('2020-01-01 00:00:00', 'YYYY-MM-DD HH24:MI:SS'), null, (SELECT id FROM codelists WHERE CODELISTKEY = '10249'), null) ON CONFLICT (codelist_id, itemcode) DO UPDATE SET valid_from=EXCLUDED.valid_from, valid_to=EXCLUDED.valid_to;</v>
      </c>
      <c r="O254" s="10" t="str">
        <v>INSERT INTO PUBLIC.labels_codelist_items (DESCRIPTION, langcode, VALID_FROM, VALID_TO, ITEM_ID) VALUES('Fejl, hvis bevilling type er ”C626” eller ”C627”, skal bevillingshaver være sat til det samme som importør identifikations-nummer eller det samme som klarerer identifikations-nummer.', 'DA',TO_TIMESTAMP('2020-01-01 00:00:00', 'YYYY-MM-DD HH24:MI:SS'), null, (SELECT id FROM codelist_items CI WHERE ITEMCODE = 'DK1292' AND CODELIST_ID = (SELECT id FROM codelists WHERE CODELISTKEY = '10249'))) ON CONFLICT (item_id, langcode, valid_to) DO UPDATE SET valid_from=EXCLUDED.valid_from, description=EXCLUDED.description;</v>
      </c>
      <c r="P254" s="10" t="str">
        <v>INSERT INTO PUBLIC.labels_codelist_items (DESCRIPTION, langcode, VALID_FROM, VALID_TO, ITEM_ID) VALUES('Error,  if "Authorisation Type" (12 12 002 000) = "C626" or "C627", then "Holder of the authorisation" (12 12 080 000) must be the same as "Importer ID number"(13 04 017 000)  or the same as "Declarant ID number"(13 05 017 000)', 'EN',TO_TIMESTAMP('2020-01-01 00:00:00', 'YYYY-MM-DD HH24:MI:SS'), null, (SELECT id FROM codelist_items CI WHERE ITEMCODE = 'DK1292' AND CODELIST_ID = (SELECT id FROM codelists WHERE CODELISTKEY = '10249'))) ON CONFLICT (item_id, langcode, valid_to) DO UPDATE SET valid_from=EXCLUDED.valid_from, description=EXCLUDED.description;</v>
      </c>
      <c r="Q254" s="10" t="str">
        <v>INSERT INTO public.codelist_items (itemcode, valid_from, valid_to, codelist_id, extensions_id) VALUES('DKW1278', to_timestamp('2020-01-01 00:00:00', 'YYYY-MM-DD HH24:MI:SS'), null, (SELECT id FROM codelists WHERE CODELISTKEY = '10249'), null) ON CONFLICT (codelist_id, itemcode) DO UPDATE SET valid_from=EXCLUDED.valid_from, valid_to=EXCLUDED.valid_to;</v>
      </c>
      <c r="R254" s="10" t="str">
        <v>INSERT INTO PUBLIC.labels_codelist_items (DESCRIPTION, langcode, VALID_FROM, VALID_TO, ITEM_ID) VALUES('Fejl, hvis bevilling type er ”C626” eller ”C627”, skal bevillingshaver være sat til det samme som importør identifikations-nummer eller det samme som klarerer identifikations-nummer.', 'DA',TO_TIMESTAMP('2020-01-01 00:00:00', 'YYYY-MM-DD HH24:MI:SS'), null, (SELECT id FROM codelist_items CI WHERE ITEMCODE = 'DKW1278' AND CODELIST_ID = (SELECT id FROM codelists WHERE CODELISTKEY = '10249'))) ON CONFLICT (item_id, langcode, valid_to) DO UPDATE SET valid_from=EXCLUDED.valid_from, description=EXCLUDED.description;</v>
      </c>
      <c r="S254" s="10" t="str">
        <v>INSERT INTO PUBLIC.labels_codelist_items (DESCRIPTION, langcode, VALID_FROM, VALID_TO, ITEM_ID) VALUES('Error,  if "Authorisation Type" (12 12 002 000) = "C626" or "C627", then "Holder of the authorisation" (12 12 080 000) must be the same as "Importer ID number"(13 04 017 000)  or the same as "Declarant ID number"(13 05 017 000)', 'EN',TO_TIMESTAMP('2020-01-01 00:00:00', 'YYYY-MM-DD HH24:MI:SS'), null, (SELECT id FROM codelist_items CI WHERE ITEMCODE = 'DKW1278' AND CODELIST_ID = (SELECT id FROM codelists WHERE CODELISTKEY = '10249'))) ON CONFLICT (item_id, langcode, valid_to) DO UPDATE SET valid_from=EXCLUDED.valid_from, description=EXCLUDED.description;</v>
      </c>
    </row>
    <row r="255" spans="1:19" ht="409.5" x14ac:dyDescent="0.25">
      <c r="A255" t="str">
        <v>INSERT INTO public.codelist_item (item_code, uieditable, valid_from, valid_to, codelist_id) VALUES('DK1294', false, to_timestamp('2020-01-01 00:00:00', 'YYYY-MM-DD HH24:MI:SS'), null, (SELECT id FROM codelist WHERE CODELIST_KEY = '10080')) ON CONFLICT (codelist_id, item_code) DO UPDATE SET valid_from=EXCLUDED.valid_from, valid_to=EXCLUDED.valid_to;</v>
      </c>
      <c r="C255" t="str">
        <v>INSERT INTO PUBLIC.CODELIST_ITEM_LABEL (DESCRIPTION, VALID_FROM, VALID_TO, ITEM_ID, LANGUAGE_ID) VALUES('Error,  if "Additional information Code" (12 03 002 000) = REXDT, then "Additional information Text" (12 02 009 000) must be filled in with a date (YYYYMMDD).', TO_TIMESTAMP('2020-01-01 00:00:00', 'YYYY-MM-DD HH24:MI:SS'), null, (SELECT id FROM CODELIST_ITEM CI WHERE ITEM_CODE = 'DK1294' AND CODELIST_ID = (SELECT id FROM codelist WHERE CODELIST_KEY = '10080')), 1);</v>
      </c>
      <c r="D255" t="str">
        <v>INSERT INTO public.codelist_item (item_code, uieditable, valid_from, valid_to, codelist_id) VALUES('DK1294', false, to_timestamp('2020-01-01 00:00:00', 'YYYY-MM-DD HH24:MI:SS'), null, (SELECT id FROM codelist WHERE CODELIST_KEY = '10040')) ON CONFLICT (codelist_id, item_code) DO UPDATE SET valid_from=EXCLUDED.valid_from, valid_to=EXCLUDED.valid_to;</v>
      </c>
      <c r="E255" t="str">
        <v>INSERT INTO PUBLIC.CODELIST_ITEM_LABEL (DESCRIPTION, VALID_FROM, VALID_TO, ITEM_ID, LANGUAGE_ID) VALUES('Fejl, hvis "Dokumentation Type" (12 03 002 000) = REXDT, så skal "Tekst" for Supplerende Oplysninger (12 02 009 000) være udfyldt med en dato (YYYYMMDD).', TO_TIMESTAMP('2020-01-01 00:00:00', 'YYYY-MM-DD HH24:MI:SS'), null, (SELECT id FROM CODELIST_ITEM CI WHERE ITEM_CODE = 'DK1294' AND CODELIST_ID = (SELECT id FROM codelist WHERE CODELIST_KEY = '10040')), 3);</v>
      </c>
      <c r="F255" t="str">
        <v>INSERT INTO PUBLIC.CODELIST_ITEM_LABEL (DESCRIPTION, VALID_FROM, VALID_TO, ITEM_ID, LANGUAGE_ID) VALUES('Error,  if "Additional information Code" (12 03 002 000) = REXDT, then "Additional information Text" (12 02 009 000) must be filled in with a date (YYYYMMDD).', TO_TIMESTAMP('2020-01-01 00:00:00', 'YYYY-MM-DD HH24:MI:SS'), null, (SELECT id FROM CODELIST_ITEM CI WHERE ITEM_CODE = 'DK1294' AND CODELIST_ID = (SELECT id FROM codelist WHERE CODELIST_KEY = '10040')), 1);</v>
      </c>
      <c r="G255" t="str">
        <v>INSERT INTO public.codelist_item (item_code, uieditable, valid_from, valid_to, codelist_id) VALUES('DKW1294', false, to_timestamp('2020-01-01 00:00:00', 'YYYY-MM-DD HH24:MI:SS'), null, (SELECT id FROM codelist WHERE CODELIST_KEY = '10075')) ON CONFLICT (codelist_id, item_code) DO UPDATE SET valid_from=EXCLUDED.valid_from, valid_to=EXCLUDED.valid_to;</v>
      </c>
      <c r="H255" t="str">
        <v>INSERT INTO PUBLIC.CODELIST_ITEM_LABEL (DESCRIPTION, VALID_FROM, VALID_TO, ITEM_ID, LANGUAGE_ID) VALUES('Fejl, hvis "Dokumentation Type" (12 03 002 000) = REXDT, så skal "Tekst" for Supplerende Oplysninger (12 02 009 000) være udfyldt med en dato (YYYYMMDD).', TO_TIMESTAMP('2020-01-01 00:00:00', 'YYYY-MM-DD HH24:MI:SS'), null, (SELECT id FROM CODELIST_ITEM CI WHERE ITEM_CODE = 'DKW1294' AND CODELIST_ID = (SELECT id FROM codelist WHERE CODELIST_KEY = '10075')), 3);</v>
      </c>
      <c r="I255" t="str">
        <v>INSERT INTO PUBLIC.CODELIST_ITEM_LABEL (DESCRIPTION, VALID_FROM, VALID_TO, ITEM_ID, LANGUAGE_ID) VALUES('Error,  if "Additional information Code" (12 03 002 000) = REXDT, then "Additional information Text" (12 02 009 000) must be filled in with a date (YYYYMMDD).', TO_TIMESTAMP('2020-01-01 00:00:00', 'YYYY-MM-DD HH24:MI:SS'), null, (SELECT id FROM CODELIST_ITEM CI WHERE ITEM_CODE = 'DKW1294' AND CODELIST_ID = (SELECT id FROM codelist WHERE CODELIST_KEY = '10075')), 1);</v>
      </c>
      <c r="J255" t="str">
        <v>INSERT INTO public.codelist_item (item_code, uieditable, valid_from, valid_to, codelist_id) VALUES('DKW1294', false, to_timestamp('2020-01-01 00:00:00', 'YYYY-MM-DD HH24:MI:SS'), null, (SELECT id FROM codelist WHERE CODELIST_KEY = '10040')) ON CONFLICT (codelist_id, item_code) DO UPDATE SET valid_from=EXCLUDED.valid_from, valid_to=EXCLUDED.valid_to;</v>
      </c>
      <c r="K255" t="str">
        <v>INSERT INTO PUBLIC.CODELIST_ITEM_LABEL (DESCRIPTION, VALID_FROM, VALID_TO, ITEM_ID, LANGUAGE_ID) VALUES('Fejl, hvis "Dokumentation Type" (12 03 002 000) = REXDT, så skal "Tekst" for Supplerende Oplysninger (12 02 009 000) være udfyldt med en dato (YYYYMMDD).', TO_TIMESTAMP('2020-01-01 00:00:00', 'YYYY-MM-DD HH24:MI:SS'), null, (SELECT id FROM CODELIST_ITEM CI WHERE ITEM_CODE = 'DKW1294' AND CODELIST_ID = (SELECT id FROM codelist WHERE CODELIST_KEY = '10040')), 3);</v>
      </c>
      <c r="L255" t="str">
        <v>INSERT INTO PUBLIC.CODELIST_ITEM_LABEL (DESCRIPTION, VALID_FROM, VALID_TO, ITEM_ID, LANGUAGE_ID) VALUES('Error,  if "Additional information Code" (12 03 002 000) = REXDT, then "Additional information Text" (12 02 009 000) must be filled in with a date (YYYYMMDD).', TO_TIMESTAMP('2020-01-01 00:00:00', 'YYYY-MM-DD HH24:MI:SS'), null, (SELECT id FROM CODELIST_ITEM CI WHERE ITEM_CODE = 'DKW1294' AND CODELIST_ID = (SELECT id FROM codelist WHERE CODELIST_KEY = '10040')), 1);</v>
      </c>
      <c r="N255" s="10" t="str">
        <v>INSERT INTO public.codelist_items (itemcode, valid_from, valid_to, codelist_id, extensions_id) VALUES('DK1294', to_timestamp('2020-01-01 00:00:00', 'YYYY-MM-DD HH24:MI:SS'), null, (SELECT id FROM codelists WHERE CODELISTKEY = '10249'), null) ON CONFLICT (codelist_id, itemcode) DO UPDATE SET valid_from=EXCLUDED.valid_from, valid_to=EXCLUDED.valid_to;</v>
      </c>
      <c r="O255" s="10" t="str">
        <v>INSERT INTO PUBLIC.labels_codelist_items (DESCRIPTION, langcode, VALID_FROM, VALID_TO, ITEM_ID) VALUES('Fejl, hvis "Dokumentation Type" (12 03 002 000) = REXDT, så skal "Tekst" for Supplerende Oplysninger (12 02 009 000) være udfyldt med en dato (YYYYMMDD).', 'DA',TO_TIMESTAMP('2020-01-01 00:00:00', 'YYYY-MM-DD HH24:MI:SS'), null, (SELECT id FROM codelist_items CI WHERE ITEMCODE = 'DK1294' AND CODELIST_ID = (SELECT id FROM codelists WHERE CODELISTKEY = '10249'))) ON CONFLICT (item_id, langcode, valid_to) DO UPDATE SET valid_from=EXCLUDED.valid_from, description=EXCLUDED.description;</v>
      </c>
      <c r="P255" s="10" t="str">
        <v>INSERT INTO PUBLIC.labels_codelist_items (DESCRIPTION, langcode, VALID_FROM, VALID_TO, ITEM_ID) VALUES('Error,  if "Additional information Code" (12 03 002 000) = REXDT, then "Additional information Text" (12 02 009 000) must be filled in with a date (YYYYMMDD).', 'EN',TO_TIMESTAMP('2020-01-01 00:00:00', 'YYYY-MM-DD HH24:MI:SS'), null, (SELECT id FROM codelist_items CI WHERE ITEMCODE = 'DK1294' AND CODELIST_ID = (SELECT id FROM codelists WHERE CODELISTKEY = '10249'))) ON CONFLICT (item_id, langcode, valid_to) DO UPDATE SET valid_from=EXCLUDED.valid_from, description=EXCLUDED.description;</v>
      </c>
      <c r="Q255" s="10" t="str">
        <v>INSERT INTO public.codelist_items (itemcode, valid_from, valid_to, codelist_id, extensions_id) VALUES('DKW1294', to_timestamp('2020-01-01 00:00:00', 'YYYY-MM-DD HH24:MI:SS'), null, (SELECT id FROM codelists WHERE CODELISTKEY = '10249'), null) ON CONFLICT (codelist_id, itemcode) DO UPDATE SET valid_from=EXCLUDED.valid_from, valid_to=EXCLUDED.valid_to;</v>
      </c>
      <c r="R255" s="10" t="str">
        <v>INSERT INTO PUBLIC.labels_codelist_items (DESCRIPTION, langcode, VALID_FROM, VALID_TO, ITEM_ID) VALUES('Fejl, hvis "Dokumentation Type" (12 03 002 000) = REXDT, så skal "Tekst" for Supplerende Oplysninger (12 02 009 000) være udfyldt med en dato (YYYYMMDD).', 'DA',TO_TIMESTAMP('2020-01-01 00:00:00', 'YYYY-MM-DD HH24:MI:SS'), null, (SELECT id FROM codelist_items CI WHERE ITEMCODE = 'DKW1294' AND CODELIST_ID = (SELECT id FROM codelists WHERE CODELISTKEY = '10249'))) ON CONFLICT (item_id, langcode, valid_to) DO UPDATE SET valid_from=EXCLUDED.valid_from, description=EXCLUDED.description;</v>
      </c>
      <c r="S255" s="10" t="str">
        <v>INSERT INTO PUBLIC.labels_codelist_items (DESCRIPTION, langcode, VALID_FROM, VALID_TO, ITEM_ID) VALUES('Error,  if "Additional information Code" (12 03 002 000) = REXDT, then "Additional information Text" (12 02 009 000) must be filled in with a date (YYYYMMDD).', 'EN',TO_TIMESTAMP('2020-01-01 00:00:00', 'YYYY-MM-DD HH24:MI:SS'), null, (SELECT id FROM codelist_items CI WHERE ITEMCODE = 'DKW1294' AND CODELIST_ID = (SELECT id FROM codelists WHERE CODELISTKEY = '10249'))) ON CONFLICT (item_id, langcode, valid_to) DO UPDATE SET valid_from=EXCLUDED.valid_from, description=EXCLUDED.description;</v>
      </c>
    </row>
    <row r="256" spans="1:19" ht="409.5" x14ac:dyDescent="0.25">
      <c r="A256" t="str">
        <v>INSERT INTO public.codelist_item (item_code, uieditable, valid_from, valid_to, codelist_id) VALUES('DK1297', false, to_timestamp('2020-01-01 00:00:00', 'YYYY-MM-DD HH24:MI:SS'), null, (SELECT id FROM codelist WHERE CODELIST_KEY = '10080')) ON CONFLICT (codelist_id, item_code) DO UPDATE SET valid_from=EXCLUDED.valid_from, valid_to=EXCLUDED.valid_to;</v>
      </c>
      <c r="C256" t="str">
        <v>INSERT INTO PUBLIC.CODELIST_ITEM_LABEL (DESCRIPTION, VALID_FROM, VALID_TO, ITEM_ID, LANGUAGE_ID) VALUES('Error,  "Qualifier of identification" (16 15 046 00)  can not be filled out with T.', TO_TIMESTAMP('2020-01-01 00:00:00', 'YYYY-MM-DD HH24:MI:SS'), null, (SELECT id FROM CODELIST_ITEM CI WHERE ITEM_CODE = 'DK1297' AND CODELIST_ID = (SELECT id FROM codelist WHERE CODELIST_KEY = '10080')), 1);</v>
      </c>
      <c r="D256" t="str">
        <v>INSERT INTO public.codelist_item (item_code, uieditable, valid_from, valid_to, codelist_id) VALUES('DK1297', false, to_timestamp('2020-01-01 00:00:00', 'YYYY-MM-DD HH24:MI:SS'), null, (SELECT id FROM codelist WHERE CODELIST_KEY = '10040')) ON CONFLICT (codelist_id, item_code) DO UPDATE SET valid_from=EXCLUDED.valid_from, valid_to=EXCLUDED.valid_to;</v>
      </c>
      <c r="E256" t="str">
        <v>INSERT INTO PUBLIC.CODELIST_ITEM_LABEL (DESCRIPTION, VALID_FROM, VALID_TO, ITEM_ID, LANGUAGE_ID) VALUES('Fejl, "Identifikations-kvalifikator" (16 15 046 000) må ikke være udfyldt med T.', TO_TIMESTAMP('2020-01-01 00:00:00', 'YYYY-MM-DD HH24:MI:SS'), null, (SELECT id FROM CODELIST_ITEM CI WHERE ITEM_CODE = 'DK1297' AND CODELIST_ID = (SELECT id FROM codelist WHERE CODELIST_KEY = '10040')), 3);</v>
      </c>
      <c r="F256" t="str">
        <v>INSERT INTO PUBLIC.CODELIST_ITEM_LABEL (DESCRIPTION, VALID_FROM, VALID_TO, ITEM_ID, LANGUAGE_ID) VALUES('Error,  "Qualifier of identification" (16 15 046 00)  can not be filled out with T.', TO_TIMESTAMP('2020-01-01 00:00:00', 'YYYY-MM-DD HH24:MI:SS'), null, (SELECT id FROM CODELIST_ITEM CI WHERE ITEM_CODE = 'DK1297' AND CODELIST_ID = (SELECT id FROM codelist WHERE CODELIST_KEY = '10040')), 1);</v>
      </c>
      <c r="G256" t="str">
        <v>INSERT INTO public.codelist_item (item_code, uieditable, valid_from, valid_to, codelist_id) VALUES('DKW1297', false, to_timestamp('2020-01-01 00:00:00', 'YYYY-MM-DD HH24:MI:SS'), null, (SELECT id FROM codelist WHERE CODELIST_KEY = '10075')) ON CONFLICT (codelist_id, item_code) DO UPDATE SET valid_from=EXCLUDED.valid_from, valid_to=EXCLUDED.valid_to;</v>
      </c>
      <c r="H256" t="str">
        <v>INSERT INTO PUBLIC.CODELIST_ITEM_LABEL (DESCRIPTION, VALID_FROM, VALID_TO, ITEM_ID, LANGUAGE_ID) VALUES('Fejl, "Identifikations-kvalifikator" (16 15 046 000) må ikke være udfyldt med T.', TO_TIMESTAMP('2020-01-01 00:00:00', 'YYYY-MM-DD HH24:MI:SS'), null, (SELECT id FROM CODELIST_ITEM CI WHERE ITEM_CODE = 'DKW1297' AND CODELIST_ID = (SELECT id FROM codelist WHERE CODELIST_KEY = '10075')), 3);</v>
      </c>
      <c r="I256" t="str">
        <v>INSERT INTO PUBLIC.CODELIST_ITEM_LABEL (DESCRIPTION, VALID_FROM, VALID_TO, ITEM_ID, LANGUAGE_ID) VALUES('Error,  "Qualifier of identification" (16 15 046 00)  can not be filled out with T.', TO_TIMESTAMP('2020-01-01 00:00:00', 'YYYY-MM-DD HH24:MI:SS'), null, (SELECT id FROM CODELIST_ITEM CI WHERE ITEM_CODE = 'DKW1297' AND CODELIST_ID = (SELECT id FROM codelist WHERE CODELIST_KEY = '10075')), 1);</v>
      </c>
      <c r="J256" t="str">
        <v>INSERT INTO public.codelist_item (item_code, uieditable, valid_from, valid_to, codelist_id) VALUES('DKW1297', false, to_timestamp('2020-01-01 00:00:00', 'YYYY-MM-DD HH24:MI:SS'), null, (SELECT id FROM codelist WHERE CODELIST_KEY = '10040')) ON CONFLICT (codelist_id, item_code) DO UPDATE SET valid_from=EXCLUDED.valid_from, valid_to=EXCLUDED.valid_to;</v>
      </c>
      <c r="K256" t="str">
        <v>INSERT INTO PUBLIC.CODELIST_ITEM_LABEL (DESCRIPTION, VALID_FROM, VALID_TO, ITEM_ID, LANGUAGE_ID) VALUES('Fejl, "Identifikations-kvalifikator" (16 15 046 000) må ikke være udfyldt med T.', TO_TIMESTAMP('2020-01-01 00:00:00', 'YYYY-MM-DD HH24:MI:SS'), null, (SELECT id FROM CODELIST_ITEM CI WHERE ITEM_CODE = 'DKW1297' AND CODELIST_ID = (SELECT id FROM codelist WHERE CODELIST_KEY = '10040')), 3);</v>
      </c>
      <c r="L256" t="str">
        <v>INSERT INTO PUBLIC.CODELIST_ITEM_LABEL (DESCRIPTION, VALID_FROM, VALID_TO, ITEM_ID, LANGUAGE_ID) VALUES('Error,  "Qualifier of identification" (16 15 046 00)  can not be filled out with T.', TO_TIMESTAMP('2020-01-01 00:00:00', 'YYYY-MM-DD HH24:MI:SS'), null, (SELECT id FROM CODELIST_ITEM CI WHERE ITEM_CODE = 'DKW1297' AND CODELIST_ID = (SELECT id FROM codelist WHERE CODELIST_KEY = '10040')), 1);</v>
      </c>
      <c r="N256" s="10" t="str">
        <v>INSERT INTO public.codelist_items (itemcode, valid_from, valid_to, codelist_id, extensions_id) VALUES('DK1297', to_timestamp('2020-01-01 00:00:00', 'YYYY-MM-DD HH24:MI:SS'), null, (SELECT id FROM codelists WHERE CODELISTKEY = '10249'), null) ON CONFLICT (codelist_id, itemcode) DO UPDATE SET valid_from=EXCLUDED.valid_from, valid_to=EXCLUDED.valid_to;</v>
      </c>
      <c r="O256" s="10" t="str">
        <v>INSERT INTO PUBLIC.labels_codelist_items (DESCRIPTION, langcode, VALID_FROM, VALID_TO, ITEM_ID) VALUES('Fejl, "Identifikations-kvalifikator" (16 15 046 000) må ikke være udfyldt med T.', 'DA',TO_TIMESTAMP('2020-01-01 00:00:00', 'YYYY-MM-DD HH24:MI:SS'), null, (SELECT id FROM codelist_items CI WHERE ITEMCODE = 'DK1297' AND CODELIST_ID = (SELECT id FROM codelists WHERE CODELISTKEY = '10249'))) ON CONFLICT (item_id, langcode, valid_to) DO UPDATE SET valid_from=EXCLUDED.valid_from, description=EXCLUDED.description;</v>
      </c>
      <c r="P256" s="10" t="str">
        <v>INSERT INTO PUBLIC.labels_codelist_items (DESCRIPTION, langcode, VALID_FROM, VALID_TO, ITEM_ID) VALUES('Error,  "Qualifier of identification" (16 15 046 00)  can not be filled out with T.', 'EN',TO_TIMESTAMP('2020-01-01 00:00:00', 'YYYY-MM-DD HH24:MI:SS'), null, (SELECT id FROM codelist_items CI WHERE ITEMCODE = 'DK1297' AND CODELIST_ID = (SELECT id FROM codelists WHERE CODELISTKEY = '10249'))) ON CONFLICT (item_id, langcode, valid_to) DO UPDATE SET valid_from=EXCLUDED.valid_from, description=EXCLUDED.description;</v>
      </c>
      <c r="Q256" s="10" t="str">
        <v>INSERT INTO public.codelist_items (itemcode, valid_from, valid_to, codelist_id, extensions_id) VALUES('DKW1297', to_timestamp('2020-01-01 00:00:00', 'YYYY-MM-DD HH24:MI:SS'), null, (SELECT id FROM codelists WHERE CODELISTKEY = '10249'), null) ON CONFLICT (codelist_id, itemcode) DO UPDATE SET valid_from=EXCLUDED.valid_from, valid_to=EXCLUDED.valid_to;</v>
      </c>
      <c r="R256" s="10" t="str">
        <v>INSERT INTO PUBLIC.labels_codelist_items (DESCRIPTION, langcode, VALID_FROM, VALID_TO, ITEM_ID) VALUES('Fejl, "Identifikations-kvalifikator" (16 15 046 000) må ikke være udfyldt med T.', 'DA',TO_TIMESTAMP('2020-01-01 00:00:00', 'YYYY-MM-DD HH24:MI:SS'), null, (SELECT id FROM codelist_items CI WHERE ITEMCODE = 'DKW1297' AND CODELIST_ID = (SELECT id FROM codelists WHERE CODELISTKEY = '10249'))) ON CONFLICT (item_id, langcode, valid_to) DO UPDATE SET valid_from=EXCLUDED.valid_from, description=EXCLUDED.description;</v>
      </c>
      <c r="S256" s="10" t="str">
        <v>INSERT INTO PUBLIC.labels_codelist_items (DESCRIPTION, langcode, VALID_FROM, VALID_TO, ITEM_ID) VALUES('Error,  "Qualifier of identification" (16 15 046 00)  can not be filled out with T.', 'EN',TO_TIMESTAMP('2020-01-01 00:00:00', 'YYYY-MM-DD HH24:MI:SS'), null, (SELECT id FROM codelist_items CI WHERE ITEMCODE = 'DKW1297' AND CODELIST_ID = (SELECT id FROM codelists WHERE CODELISTKEY = '10249'))) ON CONFLICT (item_id, langcode, valid_to) DO UPDATE SET valid_from=EXCLUDED.valid_from, description=EXCLUDED.description;</v>
      </c>
    </row>
    <row r="257" spans="1:19" ht="409.5" x14ac:dyDescent="0.25">
      <c r="A257" t="str">
        <v>INSERT INTO public.codelist_item (item_code, uieditable, valid_from, valid_to, codelist_id) VALUES('DK1020', false, to_timestamp('2020-01-01 00:00:00', 'YYYY-MM-DD HH24:MI:SS'), null, (SELECT id FROM codelist WHERE CODELIST_KEY = '10080')) ON CONFLICT (codelist_id, item_code) DO UPDATE SET valid_from=EXCLUDED.valid_from, valid_to=EXCLUDED.valid_to;</v>
      </c>
      <c r="C257" t="str">
        <v>INSERT INTO PUBLIC.CODELIST_ITEM_LABEL (DESCRIPTION, VALID_FROM, VALID_TO, ITEM_ID, LANGUAGE_ID) VALUES('Error The field ''gross mass'' (18 04 000 000) must be less than 100 kg. ', TO_TIMESTAMP('2020-01-01 00:00:00', 'YYYY-MM-DD HH24:MI:SS'), null, (SELECT id FROM CODELIST_ITEM CI WHERE ITEM_CODE = 'DK1020' AND CODELIST_ID = (SELECT id FROM codelist WHERE CODELIST_KEY = '10080')), 1);</v>
      </c>
      <c r="D257" t="str">
        <v>INSERT INTO public.codelist_item (item_code, uieditable, valid_from, valid_to, codelist_id) VALUES('DK1020', false, to_timestamp('2020-01-01 00:00:00', 'YYYY-MM-DD HH24:MI:SS'), null, (SELECT id FROM codelist WHERE CODELIST_KEY = '10040')) ON CONFLICT (codelist_id, item_code) DO UPDATE SET valid_from=EXCLUDED.valid_from, valid_to=EXCLUDED.valid_to;</v>
      </c>
      <c r="E257" t="str">
        <v>INSERT INTO PUBLIC.CODELIST_ITEM_LABEL (DESCRIPTION, VALID_FROM, VALID_TO, ITEM_ID, LANGUAGE_ID) VALUES('Fejl i "bruttovægt" (18 04 000 000), værdien skal være mindre end 100 kg, for den valgte procedure.', TO_TIMESTAMP('2020-01-01 00:00:00', 'YYYY-MM-DD HH24:MI:SS'), null, (SELECT id FROM CODELIST_ITEM CI WHERE ITEM_CODE = 'DK1020' AND CODELIST_ID = (SELECT id FROM codelist WHERE CODELIST_KEY = '10040')), 3);</v>
      </c>
      <c r="F257" t="str">
        <v>INSERT INTO PUBLIC.CODELIST_ITEM_LABEL (DESCRIPTION, VALID_FROM, VALID_TO, ITEM_ID, LANGUAGE_ID) VALUES('Error The field ''gross mass'' (18 04 000 000) must be less than 100 kg. ', TO_TIMESTAMP('2020-01-01 00:00:00', 'YYYY-MM-DD HH24:MI:SS'), null, (SELECT id FROM CODELIST_ITEM CI WHERE ITEM_CODE = 'DK1020' AND CODELIST_ID = (SELECT id FROM codelist WHERE CODELIST_KEY = '10040')), 1);</v>
      </c>
      <c r="G25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57" t="str">
        <v>/*INSERT INTO PUBLIC.CODELIST_ITEM_LABEL (DESCRIPTION, VALID_FROM, VALID_TO, ITEM_ID, LANGUAGE_ID) VALUES('Fejl i "bruttovægt" (18 04 000 000), værdien skal være mindre end 100 kg, for den valgte procedure.', TO_TIMESTAMP('2020-01-01 00:00:00', 'YYYY-MM-DD HH24:MI:SS'), null, (SELECT id FROM CODELIST_ITEM CI WHERE ITEM_CODE = '' AND CODELIST_ID = (SELECT id FROM codelist WHERE CODELIST_KEY = '10075')), 3);*/</v>
      </c>
      <c r="I257" t="str">
        <v>/*INSERT INTO PUBLIC.CODELIST_ITEM_LABEL (DESCRIPTION, VALID_FROM, VALID_TO, ITEM_ID, LANGUAGE_ID) VALUES('Error The field ''gross mass'' (18 04 000 000) must be less than 100 kg. ', TO_TIMESTAMP('2020-01-01 00:00:00', 'YYYY-MM-DD HH24:MI:SS'), null, (SELECT id FROM CODELIST_ITEM CI WHERE ITEM_CODE = '' AND CODELIST_ID = (SELECT id FROM codelist WHERE CODELIST_KEY = '10075')), 1);*/</v>
      </c>
      <c r="J25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57" t="str">
        <v>/*INSERT INTO PUBLIC.CODELIST_ITEM_LABEL (DESCRIPTION, VALID_FROM, VALID_TO, ITEM_ID, LANGUAGE_ID) VALUES('Fejl i "bruttovægt" (18 04 000 000), værdien skal være mindre end 100 kg, for den valgte procedure.', TO_TIMESTAMP('2020-01-01 00:00:00', 'YYYY-MM-DD HH24:MI:SS'), null, (SELECT id FROM CODELIST_ITEM CI WHERE ITEM_CODE = '' AND CODELIST_ID = (SELECT id FROM codelist WHERE CODELIST_KEY = '10040')), 3);*/</v>
      </c>
      <c r="L257" t="str">
        <v>/*INSERT INTO PUBLIC.CODELIST_ITEM_LABEL (DESCRIPTION, VALID_FROM, VALID_TO, ITEM_ID, LANGUAGE_ID) VALUES('Error The field ''gross mass'' (18 04 000 000) must be less than 100 kg. ', TO_TIMESTAMP('2020-01-01 00:00:00', 'YYYY-MM-DD HH24:MI:SS'), null, (SELECT id FROM CODELIST_ITEM CI WHERE ITEM_CODE = '' AND CODELIST_ID = (SELECT id FROM codelist WHERE CODELIST_KEY = '10040')), 1);*/</v>
      </c>
      <c r="N257" s="10" t="str">
        <v>INSERT INTO public.codelist_items (itemcode, valid_from, valid_to, codelist_id, extensions_id) VALUES('DK1020', to_timestamp('2020-01-01 00:00:00', 'YYYY-MM-DD HH24:MI:SS'), null, (SELECT id FROM codelists WHERE CODELISTKEY = '10249'), null) ON CONFLICT (codelist_id, itemcode) DO UPDATE SET valid_from=EXCLUDED.valid_from, valid_to=EXCLUDED.valid_to;</v>
      </c>
      <c r="O257" s="10" t="str">
        <v>INSERT INTO PUBLIC.labels_codelist_items (DESCRIPTION, langcode, VALID_FROM, VALID_TO, ITEM_ID) VALUES('Fejl i "bruttovægt" (18 04 000 000), værdien skal være mindre end 100 kg, for den valgte procedure.', 'DA',TO_TIMESTAMP('2020-01-01 00:00:00', 'YYYY-MM-DD HH24:MI:SS'), null, (SELECT id FROM codelist_items CI WHERE ITEMCODE = 'DK1020' AND CODELIST_ID = (SELECT id FROM codelists WHERE CODELISTKEY = '10249'))) ON CONFLICT (item_id, langcode, valid_to) DO UPDATE SET valid_from=EXCLUDED.valid_from, description=EXCLUDED.description;</v>
      </c>
      <c r="P257" s="10" t="str">
        <v>INSERT INTO PUBLIC.labels_codelist_items (DESCRIPTION, langcode, VALID_FROM, VALID_TO, ITEM_ID) VALUES('Error The field ''gross mass'' (18 04 000 000) must be less than 100 kg. ', 'EN',TO_TIMESTAMP('2020-01-01 00:00:00', 'YYYY-MM-DD HH24:MI:SS'), null, (SELECT id FROM codelist_items CI WHERE ITEMCODE = 'DK1020' AND CODELIST_ID = (SELECT id FROM codelists WHERE CODELISTKEY = '10249'))) ON CONFLICT (item_id, langcode, valid_to) DO UPDATE SET valid_from=EXCLUDED.valid_from, description=EXCLUDED.description;</v>
      </c>
      <c r="Q25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57" s="10" t="str">
        <v>/*INSERT INTO PUBLIC.labels_codelist_items (DESCRIPTION, langcode, VALID_FROM, VALID_TO, ITEM_ID) VALUES('Fejl i "bruttovægt" (18 04 000 000), værdien skal være mindre end 100 kg, for den valgte procedure.',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57" s="10" t="str">
        <v>/*INSERT INTO PUBLIC.labels_codelist_items (DESCRIPTION, langcode, VALID_FROM, VALID_TO, ITEM_ID) VALUES('Error The field ''gross mass'' (18 04 000 000) must be less than 100 kg.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58" spans="1:19" ht="409.5" x14ac:dyDescent="0.25">
      <c r="A258" t="str">
        <v>INSERT INTO public.codelist_item (item_code, uieditable, valid_from, valid_to, codelist_id) VALUES('DK1213', false, to_timestamp('2020-01-01 00:00:00', 'YYYY-MM-DD HH24:MI:SS'), null, (SELECT id FROM codelist WHERE CODELIST_KEY = '10080')) ON CONFLICT (codelist_id, item_code) DO UPDATE SET valid_from=EXCLUDED.valid_from, valid_to=EXCLUDED.valid_to;</v>
      </c>
      <c r="C258" t="str">
        <v>INSERT INTO PUBLIC.CODELIST_ITEM_LABEL (DESCRIPTION, VALID_FROM, VALID_TO, ITEM_ID, LANGUAGE_ID) VALUES('Error in ''Transport Documents Type'' (12 05 002 000), this type of document is not allowed', TO_TIMESTAMP('2020-01-01 00:00:00', 'YYYY-MM-DD HH24:MI:SS'), null, (SELECT id FROM CODELIST_ITEM CI WHERE ITEM_CODE = 'DK1213' AND CODELIST_ID = (SELECT id FROM codelist WHERE CODELIST_KEY = '10080')), 1);</v>
      </c>
      <c r="D258" t="str">
        <v>INSERT INTO public.codelist_item (item_code, uieditable, valid_from, valid_to, codelist_id) VALUES('DK1213', false, to_timestamp('2020-01-01 00:00:00', 'YYYY-MM-DD HH24:MI:SS'), null, (SELECT id FROM codelist WHERE CODELIST_KEY = '10040')) ON CONFLICT (codelist_id, item_code) DO UPDATE SET valid_from=EXCLUDED.valid_from, valid_to=EXCLUDED.valid_to;</v>
      </c>
      <c r="E258" t="str">
        <v>INSERT INTO PUBLIC.CODELIST_ITEM_LABEL (DESCRIPTION, VALID_FROM, VALID_TO, ITEM_ID, LANGUAGE_ID) VALUES('Fejl i ''Transport Dokument Type'' (12 05 002 000), denne dokument type er ikke tilladt', TO_TIMESTAMP('2020-01-01 00:00:00', 'YYYY-MM-DD HH24:MI:SS'), null, (SELECT id FROM CODELIST_ITEM CI WHERE ITEM_CODE = 'DK1213' AND CODELIST_ID = (SELECT id FROM codelist WHERE CODELIST_KEY = '10040')), 3);</v>
      </c>
      <c r="F258" t="str">
        <v>INSERT INTO PUBLIC.CODELIST_ITEM_LABEL (DESCRIPTION, VALID_FROM, VALID_TO, ITEM_ID, LANGUAGE_ID) VALUES('Error in ''Transport Documents Type'' (12 05 002 000), this type of document is not allowed', TO_TIMESTAMP('2020-01-01 00:00:00', 'YYYY-MM-DD HH24:MI:SS'), null, (SELECT id FROM CODELIST_ITEM CI WHERE ITEM_CODE = 'DK1213' AND CODELIST_ID = (SELECT id FROM codelist WHERE CODELIST_KEY = '10040')), 1);</v>
      </c>
      <c r="G25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58" t="str">
        <v>/*INSERT INTO PUBLIC.CODELIST_ITEM_LABEL (DESCRIPTION, VALID_FROM, VALID_TO, ITEM_ID, LANGUAGE_ID) VALUES('Fejl i ''Transport Dokument Type'' (12 05 002 000), denne dokument type er ikke tilladt', TO_TIMESTAMP('2020-01-01 00:00:00', 'YYYY-MM-DD HH24:MI:SS'), null, (SELECT id FROM CODELIST_ITEM CI WHERE ITEM_CODE = '' AND CODELIST_ID = (SELECT id FROM codelist WHERE CODELIST_KEY = '')), 3);*/</v>
      </c>
      <c r="I258" t="str">
        <v>/*INSERT INTO PUBLIC.CODELIST_ITEM_LABEL (DESCRIPTION, VALID_FROM, VALID_TO, ITEM_ID, LANGUAGE_ID) VALUES('Error in ''Transport Documents Type'' (12 05 002 000), this type of document is not allowed', TO_TIMESTAMP('2020-01-01 00:00:00', 'YYYY-MM-DD HH24:MI:SS'), null, (SELECT id FROM CODELIST_ITEM CI WHERE ITEM_CODE = '' AND CODELIST_ID = (SELECT id FROM codelist WHERE CODELIST_KEY = '')), 1);*/</v>
      </c>
      <c r="J25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58" t="str">
        <v>/*INSERT INTO PUBLIC.CODELIST_ITEM_LABEL (DESCRIPTION, VALID_FROM, VALID_TO, ITEM_ID, LANGUAGE_ID) VALUES('Fejl i ''Transport Dokument Type'' (12 05 002 000), denne dokument type er ikke tilladt', TO_TIMESTAMP('2020-01-01 00:00:00', 'YYYY-MM-DD HH24:MI:SS'), null, (SELECT id FROM CODELIST_ITEM CI WHERE ITEM_CODE = '' AND CODELIST_ID = (SELECT id FROM codelist WHERE CODELIST_KEY = '10040')), 3);*/</v>
      </c>
      <c r="L258" t="str">
        <v>/*INSERT INTO PUBLIC.CODELIST_ITEM_LABEL (DESCRIPTION, VALID_FROM, VALID_TO, ITEM_ID, LANGUAGE_ID) VALUES('Error in ''Transport Documents Type'' (12 05 002 000), this type of document is not allowed', TO_TIMESTAMP('2020-01-01 00:00:00', 'YYYY-MM-DD HH24:MI:SS'), null, (SELECT id FROM CODELIST_ITEM CI WHERE ITEM_CODE = '' AND CODELIST_ID = (SELECT id FROM codelist WHERE CODELIST_KEY = '10040')), 1);*/</v>
      </c>
      <c r="N258" s="10" t="str">
        <v>INSERT INTO public.codelist_items (itemcode, valid_from, valid_to, codelist_id, extensions_id) VALUES('DK1213', to_timestamp('2020-01-01 00:00:00', 'YYYY-MM-DD HH24:MI:SS'), null, (SELECT id FROM codelists WHERE CODELISTKEY = '10249'), null) ON CONFLICT (codelist_id, itemcode) DO UPDATE SET valid_from=EXCLUDED.valid_from, valid_to=EXCLUDED.valid_to;</v>
      </c>
      <c r="O258" s="10" t="str">
        <v>INSERT INTO PUBLIC.labels_codelist_items (DESCRIPTION, langcode, VALID_FROM, VALID_TO, ITEM_ID) VALUES('Fejl i ''Transport Dokument Type'' (12 05 002 000), denne dokument type er ikke tilladt', 'DA',TO_TIMESTAMP('2020-01-01 00:00:00', 'YYYY-MM-DD HH24:MI:SS'), null, (SELECT id FROM codelist_items CI WHERE ITEMCODE = 'DK1213' AND CODELIST_ID = (SELECT id FROM codelists WHERE CODELISTKEY = '10249'))) ON CONFLICT (item_id, langcode, valid_to) DO UPDATE SET valid_from=EXCLUDED.valid_from, description=EXCLUDED.description;</v>
      </c>
      <c r="P258" s="10" t="str">
        <v>INSERT INTO PUBLIC.labels_codelist_items (DESCRIPTION, langcode, VALID_FROM, VALID_TO, ITEM_ID) VALUES('Error in ''Transport Documents Type'' (12 05 002 000), this type of document is not allowed', 'EN',TO_TIMESTAMP('2020-01-01 00:00:00', 'YYYY-MM-DD HH24:MI:SS'), null, (SELECT id FROM codelist_items CI WHERE ITEMCODE = 'DK1213' AND CODELIST_ID = (SELECT id FROM codelists WHERE CODELISTKEY = '10249'))) ON CONFLICT (item_id, langcode, valid_to) DO UPDATE SET valid_from=EXCLUDED.valid_from, description=EXCLUDED.description;</v>
      </c>
      <c r="Q25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58" s="10" t="str">
        <v>/*INSERT INTO PUBLIC.labels_codelist_items (DESCRIPTION, langcode, VALID_FROM, VALID_TO, ITEM_ID) VALUES('Fejl i ''Transport Dokument Type'' (12 05 002 000), denne dokument type er ikke tilladt',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58" s="10" t="str">
        <v>/*INSERT INTO PUBLIC.labels_codelist_items (DESCRIPTION, langcode, VALID_FROM, VALID_TO, ITEM_ID) VALUES('Error in ''Transport Documents Type'' (12 05 002 000), this type of document is not allowed',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59" spans="1:19" ht="409.5" x14ac:dyDescent="0.25">
      <c r="A259" t="str">
        <v>INSERT INTO public.codelist_item (item_code, uieditable, valid_from, valid_to, codelist_id) VALUES('DK1103', false, to_timestamp('2020-01-01 00:00:00', 'YYYY-MM-DD HH24:MI:SS'), null, (SELECT id FROM codelist WHERE CODELIST_KEY = '10080')) ON CONFLICT (codelist_id, item_code) DO UPDATE SET valid_from=EXCLUDED.valid_from, valid_to=EXCLUDED.valid_to;</v>
      </c>
      <c r="C259" t="str">
        <v>INSERT INTO PUBLIC.CODELIST_ITEM_LABEL (DESCRIPTION, VALID_FROM, VALID_TO, ITEM_ID, LANGUAGE_ID) VALUES('Error in ''Transport document type'' (12 05 002 000), document type does not exist.', TO_TIMESTAMP('2020-01-01 00:00:00', 'YYYY-MM-DD HH24:MI:SS'), null, (SELECT id FROM CODELIST_ITEM CI WHERE ITEM_CODE = 'DK1103' AND CODELIST_ID = (SELECT id FROM codelist WHERE CODELIST_KEY = '10080')), 1);</v>
      </c>
      <c r="D259" t="str">
        <v>INSERT INTO public.codelist_item (item_code, uieditable, valid_from, valid_to, codelist_id) VALUES('DK1103', false, to_timestamp('2020-01-01 00:00:00', 'YYYY-MM-DD HH24:MI:SS'), null, (SELECT id FROM codelist WHERE CODELIST_KEY = '10040')) ON CONFLICT (codelist_id, item_code) DO UPDATE SET valid_from=EXCLUDED.valid_from, valid_to=EXCLUDED.valid_to;</v>
      </c>
      <c r="E259" t="str">
        <v>INSERT INTO PUBLIC.CODELIST_ITEM_LABEL (DESCRIPTION, VALID_FROM, VALID_TO, ITEM_ID, LANGUAGE_ID) VALUES('Fejl i ''Transport dokument type'' (12 05 002 000), den dokument type som er angivet findes ikke. ', TO_TIMESTAMP('2020-01-01 00:00:00', 'YYYY-MM-DD HH24:MI:SS'), null, (SELECT id FROM CODELIST_ITEM CI WHERE ITEM_CODE = 'DK1103' AND CODELIST_ID = (SELECT id FROM codelist WHERE CODELIST_KEY = '10040')), 3);</v>
      </c>
      <c r="F259" t="str">
        <v>INSERT INTO PUBLIC.CODELIST_ITEM_LABEL (DESCRIPTION, VALID_FROM, VALID_TO, ITEM_ID, LANGUAGE_ID) VALUES('Error in ''Transport document type'' (12 05 002 000), document type does not exist.', TO_TIMESTAMP('2020-01-01 00:00:00', 'YYYY-MM-DD HH24:MI:SS'), null, (SELECT id FROM CODELIST_ITEM CI WHERE ITEM_CODE = 'DK1103' AND CODELIST_ID = (SELECT id FROM codelist WHERE CODELIST_KEY = '10040')), 1);</v>
      </c>
      <c r="G25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59" t="str">
        <v>/*INSERT INTO PUBLIC.CODELIST_ITEM_LABEL (DESCRIPTION, VALID_FROM, VALID_TO, ITEM_ID, LANGUAGE_ID) VALUES('Fejl i ''Transport dokument type'' (12 05 002 000), den dokument type som er angivet findes ikke. ', TO_TIMESTAMP('2020-01-01 00:00:00', 'YYYY-MM-DD HH24:MI:SS'), null, (SELECT id FROM CODELIST_ITEM CI WHERE ITEM_CODE = '' AND CODELIST_ID = (SELECT id FROM codelist WHERE CODELIST_KEY = '')), 3);*/</v>
      </c>
      <c r="I259" t="str">
        <v>/*INSERT INTO PUBLIC.CODELIST_ITEM_LABEL (DESCRIPTION, VALID_FROM, VALID_TO, ITEM_ID, LANGUAGE_ID) VALUES('Error in ''Transport document type'' (12 05 002 000), document type does not exist.', TO_TIMESTAMP('2020-01-01 00:00:00', 'YYYY-MM-DD HH24:MI:SS'), null, (SELECT id FROM CODELIST_ITEM CI WHERE ITEM_CODE = '' AND CODELIST_ID = (SELECT id FROM codelist WHERE CODELIST_KEY = '')), 1);*/</v>
      </c>
      <c r="J25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59" t="str">
        <v>/*INSERT INTO PUBLIC.CODELIST_ITEM_LABEL (DESCRIPTION, VALID_FROM, VALID_TO, ITEM_ID, LANGUAGE_ID) VALUES('Fejl i ''Transport dokument type'' (12 05 002 000), den dokument type som er angivet findes ikke. ', TO_TIMESTAMP('2020-01-01 00:00:00', 'YYYY-MM-DD HH24:MI:SS'), null, (SELECT id FROM CODELIST_ITEM CI WHERE ITEM_CODE = '' AND CODELIST_ID = (SELECT id FROM codelist WHERE CODELIST_KEY = '10040')), 3);*/</v>
      </c>
      <c r="L259" t="str">
        <v>/*INSERT INTO PUBLIC.CODELIST_ITEM_LABEL (DESCRIPTION, VALID_FROM, VALID_TO, ITEM_ID, LANGUAGE_ID) VALUES('Error in ''Transport document type'' (12 05 002 000), document type does not exist.', TO_TIMESTAMP('2020-01-01 00:00:00', 'YYYY-MM-DD HH24:MI:SS'), null, (SELECT id FROM CODELIST_ITEM CI WHERE ITEM_CODE = '' AND CODELIST_ID = (SELECT id FROM codelist WHERE CODELIST_KEY = '10040')), 1);*/</v>
      </c>
      <c r="N259" s="10" t="str">
        <v>INSERT INTO public.codelist_items (itemcode, valid_from, valid_to, codelist_id, extensions_id) VALUES('DK1103', to_timestamp('2020-01-01 00:00:00', 'YYYY-MM-DD HH24:MI:SS'), null, (SELECT id FROM codelists WHERE CODELISTKEY = '10249'), null) ON CONFLICT (codelist_id, itemcode) DO UPDATE SET valid_from=EXCLUDED.valid_from, valid_to=EXCLUDED.valid_to;</v>
      </c>
      <c r="O259" s="10" t="str">
        <v>INSERT INTO PUBLIC.labels_codelist_items (DESCRIPTION, langcode, VALID_FROM, VALID_TO, ITEM_ID) VALUES('Fejl i ''Transport dokument type'' (12 05 002 000), den dokument type som er angivet findes ikke. ', 'DA',TO_TIMESTAMP('2020-01-01 00:00:00', 'YYYY-MM-DD HH24:MI:SS'), null, (SELECT id FROM codelist_items CI WHERE ITEMCODE = 'DK1103' AND CODELIST_ID = (SELECT id FROM codelists WHERE CODELISTKEY = '10249'))) ON CONFLICT (item_id, langcode, valid_to) DO UPDATE SET valid_from=EXCLUDED.valid_from, description=EXCLUDED.description;</v>
      </c>
      <c r="P259" s="10" t="str">
        <v>INSERT INTO PUBLIC.labels_codelist_items (DESCRIPTION, langcode, VALID_FROM, VALID_TO, ITEM_ID) VALUES('Error in ''Transport document type'' (12 05 002 000), document type does not exist.', 'EN',TO_TIMESTAMP('2020-01-01 00:00:00', 'YYYY-MM-DD HH24:MI:SS'), null, (SELECT id FROM codelist_items CI WHERE ITEMCODE = 'DK1103' AND CODELIST_ID = (SELECT id FROM codelists WHERE CODELISTKEY = '10249'))) ON CONFLICT (item_id, langcode, valid_to) DO UPDATE SET valid_from=EXCLUDED.valid_from, description=EXCLUDED.description;</v>
      </c>
      <c r="Q25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59" s="10" t="str">
        <v>/*INSERT INTO PUBLIC.labels_codelist_items (DESCRIPTION, langcode, VALID_FROM, VALID_TO, ITEM_ID) VALUES('Fejl i ''Transport dokument type'' (12 05 002 000), den dokument type som er angivet findes ikke.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59" s="10" t="str">
        <v>/*INSERT INTO PUBLIC.labels_codelist_items (DESCRIPTION, langcode, VALID_FROM, VALID_TO, ITEM_ID) VALUES('Error in ''Transport document type'' (12 05 002 000), document type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60" spans="1:19" ht="409.5" x14ac:dyDescent="0.25">
      <c r="A260" t="str">
        <v>INSERT INTO public.codelist_item (item_code, uieditable, valid_from, valid_to, codelist_id) VALUES('DK1300', false, to_timestamp('2020-01-01 00:00:00', 'YYYY-MM-DD HH24:MI:SS'), null, (SELECT id FROM codelist WHERE CODELIST_KEY = '10080')) ON CONFLICT (codelist_id, item_code) DO UPDATE SET valid_from=EXCLUDED.valid_from, valid_to=EXCLUDED.valid_to;</v>
      </c>
      <c r="C260" t="str">
        <v>INSERT INTO PUBLIC.CODELIST_ITEM_LABEL (DESCRIPTION, VALID_FROM, VALID_TO, ITEM_ID, LANGUAGE_ID) VALUES('Error in the relation between "The holder of the transit procedure"(13 07) and  "Authorisation refence number" (12 12 001 000), "Authorisation number (16 15 052 000) and "Additional identifier"(16 15 053 000) in DKCRS', TO_TIMESTAMP('2020-01-01 00:00:00', 'YYYY-MM-DD HH24:MI:SS'), null, (SELECT id FROM CODELIST_ITEM CI WHERE ITEM_CODE = 'DK1300' AND CODELIST_ID = (SELECT id FROM codelist WHERE CODELIST_KEY = '10080')), 1);</v>
      </c>
      <c r="D260" t="str">
        <v>INSERT INTO public.codelist_item (item_code, uieditable, valid_from, valid_to, codelist_id) VALUES('DK1300', false, to_timestamp('2020-01-01 00:00:00', 'YYYY-MM-DD HH24:MI:SS'), null, (SELECT id FROM codelist WHERE CODELIST_KEY = '10040')) ON CONFLICT (codelist_id, item_code) DO UPDATE SET valid_from=EXCLUDED.valid_from, valid_to=EXCLUDED.valid_to;</v>
      </c>
      <c r="E260" t="str">
        <v>INSERT INTO PUBLIC.CODELIST_ITEM_LABEL (DESCRIPTION, VALID_FROM, VALID_TO, ITEM_ID, LANGUAGE_ID) VALUES('Fejl i forholdet mellem "Den ansvarlige for forsendelsesproceduren"(13 07) og "Bevillingsnummer" (12 12 001 000), "Bevillingsnummer" (16 15 052 000) samt  Lokalisering af varenes "Bevillingsnummer"(16 15 053 000) i DKCRS ', TO_TIMESTAMP('2020-01-01 00:00:00', 'YYYY-MM-DD HH24:MI:SS'), null, (SELECT id FROM CODELIST_ITEM CI WHERE ITEM_CODE = 'DK1300' AND CODELIST_ID = (SELECT id FROM codelist WHERE CODELIST_KEY = '10040')), 3);</v>
      </c>
      <c r="F260" t="str">
        <v>INSERT INTO PUBLIC.CODELIST_ITEM_LABEL (DESCRIPTION, VALID_FROM, VALID_TO, ITEM_ID, LANGUAGE_ID) VALUES('Error in the relation between "The holder of the transit procedure"(13 07) and  "Authorisation refence number" (12 12 001 000), "Authorisation number (16 15 052 000) and "Additional identifier"(16 15 053 000) in DKCRS', TO_TIMESTAMP('2020-01-01 00:00:00', 'YYYY-MM-DD HH24:MI:SS'), null, (SELECT id FROM CODELIST_ITEM CI WHERE ITEM_CODE = 'DK1300' AND CODELIST_ID = (SELECT id FROM codelist WHERE CODELIST_KEY = '10040')), 1);</v>
      </c>
      <c r="G26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60" t="str">
        <v>/*INSERT INTO PUBLIC.CODELIST_ITEM_LABEL (DESCRIPTION, VALID_FROM, VALID_TO, ITEM_ID, LANGUAGE_ID) VALUES('Fejl i forholdet mellem "Den ansvarlige for forsendelsesproceduren"(13 07) og "Bevillingsnummer" (12 12 001 000), "Bevillingsnummer" (16 15 052 000) samt  Lokalisering af varenes "Bevillingsnummer"(16 15 053 000) i DKCRS ', TO_TIMESTAMP('2020-01-01 00:00:00', 'YYYY-MM-DD HH24:MI:SS'), null, (SELECT id FROM CODELIST_ITEM CI WHERE ITEM_CODE = '' AND CODELIST_ID = (SELECT id FROM codelist WHERE CODELIST_KEY = '')), 3);*/</v>
      </c>
      <c r="I260" t="str">
        <v>/*INSERT INTO PUBLIC.CODELIST_ITEM_LABEL (DESCRIPTION, VALID_FROM, VALID_TO, ITEM_ID, LANGUAGE_ID) VALUES('Error in the relation between "The holder of the transit procedure"(13 07) and  "Authorisation refence number" (12 12 001 000), "Authorisation number (16 15 052 000) and "Additional identifier"(16 15 053 000) in DKCRS', TO_TIMESTAMP('2020-01-01 00:00:00', 'YYYY-MM-DD HH24:MI:SS'), null, (SELECT id FROM CODELIST_ITEM CI WHERE ITEM_CODE = '' AND CODELIST_ID = (SELECT id FROM codelist WHERE CODELIST_KEY = '')), 1);*/</v>
      </c>
      <c r="J26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60" t="str">
        <v>/*INSERT INTO PUBLIC.CODELIST_ITEM_LABEL (DESCRIPTION, VALID_FROM, VALID_TO, ITEM_ID, LANGUAGE_ID) VALUES('Fejl i forholdet mellem "Den ansvarlige for forsendelsesproceduren"(13 07) og "Bevillingsnummer" (12 12 001 000), "Bevillingsnummer" (16 15 052 000) samt  Lokalisering af varenes "Bevillingsnummer"(16 15 053 000) i DKCRS ', TO_TIMESTAMP('2020-01-01 00:00:00', 'YYYY-MM-DD HH24:MI:SS'), null, (SELECT id FROM CODELIST_ITEM CI WHERE ITEM_CODE = '' AND CODELIST_ID = (SELECT id FROM codelist WHERE CODELIST_KEY = '10040')), 3);*/</v>
      </c>
      <c r="L260" t="str">
        <v>/*INSERT INTO PUBLIC.CODELIST_ITEM_LABEL (DESCRIPTION, VALID_FROM, VALID_TO, ITEM_ID, LANGUAGE_ID) VALUES('Error in the relation between "The holder of the transit procedure"(13 07) and  "Authorisation refence number" (12 12 001 000), "Authorisation number (16 15 052 000) and "Additional identifier"(16 15 053 000) in DKCRS', TO_TIMESTAMP('2020-01-01 00:00:00', 'YYYY-MM-DD HH24:MI:SS'), null, (SELECT id FROM CODELIST_ITEM CI WHERE ITEM_CODE = '' AND CODELIST_ID = (SELECT id FROM codelist WHERE CODELIST_KEY = '10040')), 1);*/</v>
      </c>
      <c r="N260" s="10" t="str">
        <v>INSERT INTO public.codelist_items (itemcode, valid_from, valid_to, codelist_id, extensions_id) VALUES('DK1300', to_timestamp('2020-01-01 00:00:00', 'YYYY-MM-DD HH24:MI:SS'), null, (SELECT id FROM codelists WHERE CODELISTKEY = '10249'), null) ON CONFLICT (codelist_id, itemcode) DO UPDATE SET valid_from=EXCLUDED.valid_from, valid_to=EXCLUDED.valid_to;</v>
      </c>
      <c r="O260" s="10" t="str">
        <v>INSERT INTO PUBLIC.labels_codelist_items (DESCRIPTION, langcode, VALID_FROM, VALID_TO, ITEM_ID) VALUES('Fejl i forholdet mellem "Den ansvarlige for forsendelsesproceduren"(13 07) og "Bevillingsnummer" (12 12 001 000), "Bevillingsnummer" (16 15 052 000) samt  Lokalisering af varenes "Bevillingsnummer"(16 15 053 000) i DKCRS ', 'DA',TO_TIMESTAMP('2020-01-01 00:00:00', 'YYYY-MM-DD HH24:MI:SS'), null, (SELECT id FROM codelist_items CI WHERE ITEMCODE = 'DK1300' AND CODELIST_ID = (SELECT id FROM codelists WHERE CODELISTKEY = '10249'))) ON CONFLICT (item_id, langcode, valid_to) DO UPDATE SET valid_from=EXCLUDED.valid_from, description=EXCLUDED.description;</v>
      </c>
      <c r="P260" s="10" t="str">
        <v>INSERT INTO PUBLIC.labels_codelist_items (DESCRIPTION, langcode, VALID_FROM, VALID_TO, ITEM_ID) VALUES('Error in the relation between "The holder of the transit procedure"(13 07) and  "Authorisation refence number" (12 12 001 000), "Authorisation number (16 15 052 000) and "Additional identifier"(16 15 053 000) in DKCRS', 'EN',TO_TIMESTAMP('2020-01-01 00:00:00', 'YYYY-MM-DD HH24:MI:SS'), null, (SELECT id FROM codelist_items CI WHERE ITEMCODE = 'DK1300' AND CODELIST_ID = (SELECT id FROM codelists WHERE CODELISTKEY = '10249'))) ON CONFLICT (item_id, langcode, valid_to) DO UPDATE SET valid_from=EXCLUDED.valid_from, description=EXCLUDED.description;</v>
      </c>
      <c r="Q26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60" s="10" t="str">
        <v>/*INSERT INTO PUBLIC.labels_codelist_items (DESCRIPTION, langcode, VALID_FROM, VALID_TO, ITEM_ID) VALUES('Fejl i forholdet mellem "Den ansvarlige for forsendelsesproceduren"(13 07) og "Bevillingsnummer" (12 12 001 000), "Bevillingsnummer" (16 15 052 000) samt  Lokalisering af varenes "Bevillingsnummer"(16 15 053 000) i DKCRS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60" s="10" t="str">
        <v>/*INSERT INTO PUBLIC.labels_codelist_items (DESCRIPTION, langcode, VALID_FROM, VALID_TO, ITEM_ID) VALUES('Error in the relation between "The holder of the transit procedure"(13 07) and  "Authorisation refence number" (12 12 001 000), "Authorisation number (16 15 052 000) and "Additional identifier"(16 15 053 000) in DKCRS',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61" spans="1:19" ht="409.5" x14ac:dyDescent="0.25">
      <c r="A261" t="str">
        <v>INSERT INTO public.codelist_item (item_code, uieditable, valid_from, valid_to, codelist_id) VALUES('DK1211', false, to_timestamp('2020-01-01 00:00:00', 'YYYY-MM-DD HH24:MI:SS'), null, (SELECT id FROM codelist WHERE CODELIST_KEY = '10080')) ON CONFLICT (codelist_id, item_code) DO UPDATE SET valid_from=EXCLUDED.valid_from, valid_to=EXCLUDED.valid_to;</v>
      </c>
      <c r="C261" t="str">
        <v>INSERT INTO PUBLIC.CODELIST_ITEM_LABEL (DESCRIPTION, VALID_FROM, VALID_TO, ITEM_ID, LANGUAGE_ID) VALUES('Error in ''Supporting Document Type'' (12 03 002 000), this type of document is not allowed', TO_TIMESTAMP('2020-01-01 00:00:00', 'YYYY-MM-DD HH24:MI:SS'), null, (SELECT id FROM CODELIST_ITEM CI WHERE ITEM_CODE = 'DK1211' AND CODELIST_ID = (SELECT id FROM codelist WHERE CODELIST_KEY = '10080')), 1);</v>
      </c>
      <c r="D261" t="str">
        <v>INSERT INTO public.codelist_item (item_code, uieditable, valid_from, valid_to, codelist_id) VALUES('DK1211', false, to_timestamp('2020-01-01 00:00:00', 'YYYY-MM-DD HH24:MI:SS'), null, (SELECT id FROM codelist WHERE CODELIST_KEY = '10040')) ON CONFLICT (codelist_id, item_code) DO UPDATE SET valid_from=EXCLUDED.valid_from, valid_to=EXCLUDED.valid_to;</v>
      </c>
      <c r="E261" t="str">
        <v>INSERT INTO PUBLIC.CODELIST_ITEM_LABEL (DESCRIPTION, VALID_FROM, VALID_TO, ITEM_ID, LANGUAGE_ID) VALUES('Fejl i ''Vedlagt Dokument Type'' (12 03 002 000), dennedokument type er ikke tilladt', TO_TIMESTAMP('2020-01-01 00:00:00', 'YYYY-MM-DD HH24:MI:SS'), null, (SELECT id FROM CODELIST_ITEM CI WHERE ITEM_CODE = 'DK1211' AND CODELIST_ID = (SELECT id FROM codelist WHERE CODELIST_KEY = '10040')), 3);</v>
      </c>
      <c r="F261" t="str">
        <v>INSERT INTO PUBLIC.CODELIST_ITEM_LABEL (DESCRIPTION, VALID_FROM, VALID_TO, ITEM_ID, LANGUAGE_ID) VALUES('Error in ''Supporting Document Type'' (12 03 002 000), this type of document is not allowed', TO_TIMESTAMP('2020-01-01 00:00:00', 'YYYY-MM-DD HH24:MI:SS'), null, (SELECT id FROM CODELIST_ITEM CI WHERE ITEM_CODE = 'DK1211' AND CODELIST_ID = (SELECT id FROM codelist WHERE CODELIST_KEY = '10040')), 1);</v>
      </c>
      <c r="G26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61" t="str">
        <v>/*INSERT INTO PUBLIC.CODELIST_ITEM_LABEL (DESCRIPTION, VALID_FROM, VALID_TO, ITEM_ID, LANGUAGE_ID) VALUES('Fejl i ''Vedlagt Dokument Type'' (12 03 002 000), dennedokument type er ikke tilladt', TO_TIMESTAMP('2020-01-01 00:00:00', 'YYYY-MM-DD HH24:MI:SS'), null, (SELECT id FROM CODELIST_ITEM CI WHERE ITEM_CODE = '' AND CODELIST_ID = (SELECT id FROM codelist WHERE CODELIST_KEY = '')), 3);*/</v>
      </c>
      <c r="I261" t="str">
        <v>/*INSERT INTO PUBLIC.CODELIST_ITEM_LABEL (DESCRIPTION, VALID_FROM, VALID_TO, ITEM_ID, LANGUAGE_ID) VALUES('Error in ''Supporting Document Type'' (12 03 002 000), this type of document is not allowed', TO_TIMESTAMP('2020-01-01 00:00:00', 'YYYY-MM-DD HH24:MI:SS'), null, (SELECT id FROM CODELIST_ITEM CI WHERE ITEM_CODE = '' AND CODELIST_ID = (SELECT id FROM codelist WHERE CODELIST_KEY = '')), 1);*/</v>
      </c>
      <c r="J26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61" t="str">
        <v>/*INSERT INTO PUBLIC.CODELIST_ITEM_LABEL (DESCRIPTION, VALID_FROM, VALID_TO, ITEM_ID, LANGUAGE_ID) VALUES('Fejl i ''Vedlagt Dokument Type'' (12 03 002 000), dennedokument type er ikke tilladt', TO_TIMESTAMP('2020-01-01 00:00:00', 'YYYY-MM-DD HH24:MI:SS'), null, (SELECT id FROM CODELIST_ITEM CI WHERE ITEM_CODE = '' AND CODELIST_ID = (SELECT id FROM codelist WHERE CODELIST_KEY = '10040')), 3);*/</v>
      </c>
      <c r="L261" t="str">
        <v>/*INSERT INTO PUBLIC.CODELIST_ITEM_LABEL (DESCRIPTION, VALID_FROM, VALID_TO, ITEM_ID, LANGUAGE_ID) VALUES('Error in ''Supporting Document Type'' (12 03 002 000), this type of document is not allowed', TO_TIMESTAMP('2020-01-01 00:00:00', 'YYYY-MM-DD HH24:MI:SS'), null, (SELECT id FROM CODELIST_ITEM CI WHERE ITEM_CODE = '' AND CODELIST_ID = (SELECT id FROM codelist WHERE CODELIST_KEY = '10040')), 1);*/</v>
      </c>
      <c r="N261" s="10" t="str">
        <v>INSERT INTO public.codelist_items (itemcode, valid_from, valid_to, codelist_id, extensions_id) VALUES('DK1211', to_timestamp('2020-01-01 00:00:00', 'YYYY-MM-DD HH24:MI:SS'), null, (SELECT id FROM codelists WHERE CODELISTKEY = '10249'), null) ON CONFLICT (codelist_id, itemcode) DO UPDATE SET valid_from=EXCLUDED.valid_from, valid_to=EXCLUDED.valid_to;</v>
      </c>
      <c r="O261" s="10" t="str">
        <v>INSERT INTO PUBLIC.labels_codelist_items (DESCRIPTION, langcode, VALID_FROM, VALID_TO, ITEM_ID) VALUES('Fejl i ''Vedlagt Dokument Type'' (12 03 002 000), dennedokument type er ikke tilladt', 'DA',TO_TIMESTAMP('2020-01-01 00:00:00', 'YYYY-MM-DD HH24:MI:SS'), null, (SELECT id FROM codelist_items CI WHERE ITEMCODE = 'DK1211' AND CODELIST_ID = (SELECT id FROM codelists WHERE CODELISTKEY = '10249'))) ON CONFLICT (item_id, langcode, valid_to) DO UPDATE SET valid_from=EXCLUDED.valid_from, description=EXCLUDED.description;</v>
      </c>
      <c r="P261" s="10" t="str">
        <v>INSERT INTO PUBLIC.labels_codelist_items (DESCRIPTION, langcode, VALID_FROM, VALID_TO, ITEM_ID) VALUES('Error in ''Supporting Document Type'' (12 03 002 000), this type of document is not allowed', 'EN',TO_TIMESTAMP('2020-01-01 00:00:00', 'YYYY-MM-DD HH24:MI:SS'), null, (SELECT id FROM codelist_items CI WHERE ITEMCODE = 'DK1211' AND CODELIST_ID = (SELECT id FROM codelists WHERE CODELISTKEY = '10249'))) ON CONFLICT (item_id, langcode, valid_to) DO UPDATE SET valid_from=EXCLUDED.valid_from, description=EXCLUDED.description;</v>
      </c>
      <c r="Q26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61" s="10" t="str">
        <v>/*INSERT INTO PUBLIC.labels_codelist_items (DESCRIPTION, langcode, VALID_FROM, VALID_TO, ITEM_ID) VALUES('Fejl i ''Vedlagt Dokument Type'' (12 03 002 000), dennedokument type er ikke tilladt',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61" s="10" t="str">
        <v>/*INSERT INTO PUBLIC.labels_codelist_items (DESCRIPTION, langcode, VALID_FROM, VALID_TO, ITEM_ID) VALUES('Error in ''Supporting Document Type'' (12 03 002 000), this type of document is not allowed',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62" spans="1:19" ht="409.5" x14ac:dyDescent="0.25">
      <c r="A262" t="str">
        <v>/*INSERT INTO public.codelist_item (item_code, uieditable, valid_from, valid_to, codelist_id) VALUES('DK6003', false, to_timestamp('2020-01-01 00:00:00', 'YYYY-MM-DD HH24:MI:SS'), null, (SELECT id FROM codelist WHERE CODELIST_KEY = '')) ON CONFLICT (codelist_id, item_code) DO UPDATE SET valid_from=EXCLUDED.valid_from, valid_to=EXCLUDED.valid_to;*/</v>
      </c>
      <c r="C262" t="str">
        <v>/*INSERT INTO PUBLIC.CODELIST_ITEM_LABEL (DESCRIPTION, VALID_FROM, VALID_TO, ITEM_ID, LANGUAGE_ID) VALUES('Error in ''Representative identification No.'' (13 06 017 000), the Representative must be registered as an exporter in DK.', TO_TIMESTAMP('2020-01-01 00:00:00', 'YYYY-MM-DD HH24:MI:SS'), null, (SELECT id FROM CODELIST_ITEM CI WHERE ITEM_CODE = 'DK6003' AND CODELIST_ID = (SELECT id FROM codelist WHERE CODELIST_KEY = '')), 1);*/</v>
      </c>
      <c r="D262" t="str">
        <v>/*INSERT INTO public.codelist_item (item_code, uieditable, valid_from, valid_to, codelist_id) VALUES('DK6003', false, to_timestamp('2020-01-01 00:00:00', 'YYYY-MM-DD HH24:MI:SS'), null, (SELECT id FROM codelist WHERE CODELIST_KEY = '10040')) ON CONFLICT (codelist_id, item_code) DO UPDATE SET valid_from=EXCLUDED.valid_from, valid_to=EXCLUDED.valid_to;*/</v>
      </c>
      <c r="E262" t="str">
        <v>/*INSERT INTO PUBLIC.CODELIST_ITEM_LABEL (DESCRIPTION, VALID_FROM, VALID_TO, ITEM_ID, LANGUAGE_ID) VALUES('Fejl i ''Repræsentant identifikations nummer'' (13 06 017 000), eksportøren skal være eksportørregistreret i Danmark.', TO_TIMESTAMP('2020-01-01 00:00:00', 'YYYY-MM-DD HH24:MI:SS'), null, (SELECT id FROM CODELIST_ITEM CI WHERE ITEM_CODE = 'DK6003' AND CODELIST_ID = (SELECT id FROM codelist WHERE CODELIST_KEY = '10040')), 3);*/</v>
      </c>
      <c r="F262" t="str">
        <v>/*INSERT INTO PUBLIC.CODELIST_ITEM_LABEL (DESCRIPTION, VALID_FROM, VALID_TO, ITEM_ID, LANGUAGE_ID) VALUES('Error in ''Representative identification No.'' (13 06 017 000), the Representative must be registered as an exporter in DK.', TO_TIMESTAMP('2020-01-01 00:00:00', 'YYYY-MM-DD HH24:MI:SS'), null, (SELECT id FROM CODELIST_ITEM CI WHERE ITEM_CODE = 'DK6003' AND CODELIST_ID = (SELECT id FROM codelist WHERE CODELIST_KEY = '10040')), 1);*/</v>
      </c>
      <c r="G26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62" t="str">
        <v>/*INSERT INTO PUBLIC.CODELIST_ITEM_LABEL (DESCRIPTION, VALID_FROM, VALID_TO, ITEM_ID, LANGUAGE_ID) VALUES('Fejl i ''Repræsentant identifikations nummer'' (13 06 017 000), eksportøren skal være eksportørregistreret i Danmark.', TO_TIMESTAMP('2020-01-01 00:00:00', 'YYYY-MM-DD HH24:MI:SS'), null, (SELECT id FROM CODELIST_ITEM CI WHERE ITEM_CODE = '' AND CODELIST_ID = (SELECT id FROM codelist WHERE CODELIST_KEY = '')), 3);*/</v>
      </c>
      <c r="I262" t="str">
        <v>/*INSERT INTO PUBLIC.CODELIST_ITEM_LABEL (DESCRIPTION, VALID_FROM, VALID_TO, ITEM_ID, LANGUAGE_ID) VALUES('Error in ''Representative identification No.'' (13 06 017 000), the Representative must be registered as an exporter in DK.', TO_TIMESTAMP('2020-01-01 00:00:00', 'YYYY-MM-DD HH24:MI:SS'), null, (SELECT id FROM CODELIST_ITEM CI WHERE ITEM_CODE = '' AND CODELIST_ID = (SELECT id FROM codelist WHERE CODELIST_KEY = '')), 1);*/</v>
      </c>
      <c r="J26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62" t="str">
        <v>/*INSERT INTO PUBLIC.CODELIST_ITEM_LABEL (DESCRIPTION, VALID_FROM, VALID_TO, ITEM_ID, LANGUAGE_ID) VALUES('Fejl i ''Repræsentant identifikations nummer'' (13 06 017 000), eksportøren skal være eksportørregistreret i Danmark.', TO_TIMESTAMP('2020-01-01 00:00:00', 'YYYY-MM-DD HH24:MI:SS'), null, (SELECT id FROM CODELIST_ITEM CI WHERE ITEM_CODE = '' AND CODELIST_ID = (SELECT id FROM codelist WHERE CODELIST_KEY = '10040')), 3);*/</v>
      </c>
      <c r="L262" t="str">
        <v>/*INSERT INTO PUBLIC.CODELIST_ITEM_LABEL (DESCRIPTION, VALID_FROM, VALID_TO, ITEM_ID, LANGUAGE_ID) VALUES('Error in ''Representative identification No.'' (13 06 017 000), the Representative must be registered as an exporter in DK.', TO_TIMESTAMP('2020-01-01 00:00:00', 'YYYY-MM-DD HH24:MI:SS'), null, (SELECT id FROM CODELIST_ITEM CI WHERE ITEM_CODE = '' AND CODELIST_ID = (SELECT id FROM codelist WHERE CODELIST_KEY = '10040')), 1);*/</v>
      </c>
      <c r="N262" s="10" t="str">
        <v>/*INSERT INTO public.codelist_items (itemcode, valid_from, valid_to, codelist_id, extensions_id) VALUES('DK6003', to_timestamp('2020-01-01 00:00:00', 'YYYY-MM-DD HH24:MI:SS'), null, (SELECT id FROM codelists WHERE CODELISTKEY = '10249'), null) ON CONFLICT (codelist_id, itemcode) DO UPDATE SET valid_from=EXCLUDED.valid_from, valid_to=EXCLUDED.valid_to;*/</v>
      </c>
      <c r="O262" s="10" t="str">
        <v>/*INSERT INTO PUBLIC.labels_codelist_items (DESCRIPTION, langcode, VALID_FROM, VALID_TO, ITEM_ID) VALUES('Fejl i ''Repræsentant identifikations nummer'' (13 06 017 000), eksportøren skal være eksportørregistreret i Danmark.', 'DA',TO_TIMESTAMP('2020-01-01 00:00:00', 'YYYY-MM-DD HH24:MI:SS'), null, (SELECT id FROM codelist_items CI WHERE ITEMCODE = 'DK6003' AND CODELIST_ID = (SELECT id FROM codelists WHERE CODELISTKEY = '10249'))) ON CONFLICT (item_id, langcode, valid_to) DO UPDATE SET valid_from=EXCLUDED.valid_from, description=EXCLUDED.description;*/</v>
      </c>
      <c r="P262" s="10" t="str">
        <v>/*INSERT INTO PUBLIC.labels_codelist_items (DESCRIPTION, langcode, VALID_FROM, VALID_TO, ITEM_ID) VALUES('Error in ''Representative identification No.'' (13 06 017 000), the Representative must be registered as an exporter in DK.', 'EN',TO_TIMESTAMP('2020-01-01 00:00:00', 'YYYY-MM-DD HH24:MI:SS'), null, (SELECT id FROM codelist_items CI WHERE ITEMCODE = 'DK6003' AND CODELIST_ID = (SELECT id FROM codelists WHERE CODELISTKEY = '10249'))) ON CONFLICT (item_id, langcode, valid_to) DO UPDATE SET valid_from=EXCLUDED.valid_from, description=EXCLUDED.description;*/</v>
      </c>
      <c r="Q26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62" s="10" t="str">
        <v>/*INSERT INTO PUBLIC.labels_codelist_items (DESCRIPTION, langcode, VALID_FROM, VALID_TO, ITEM_ID) VALUES('Fejl i ''Repræsentant identifikations nummer'' (13 06 017 000), eksportøren skal være eksportørregistreret i Danmark.',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62" s="10" t="str">
        <v>/*INSERT INTO PUBLIC.labels_codelist_items (DESCRIPTION, langcode, VALID_FROM, VALID_TO, ITEM_ID) VALUES('Error in ''Representative identification No.'' (13 06 017 000), the Representative must be registered as an exporter in DK.',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63" spans="1:19" ht="409.5" x14ac:dyDescent="0.25">
      <c r="A263" t="str">
        <v>INSERT INTO public.codelist_item (item_code, uieditable, valid_from, valid_to, codelist_id) VALUES('DK1060', false, to_timestamp('2020-01-01 00:00:00', 'YYYY-MM-DD HH24:MI:SS'), null, (SELECT id FROM codelist WHERE CODELIST_KEY = '10080')) ON CONFLICT (codelist_id, item_code) DO UPDATE SET valid_from=EXCLUDED.valid_from, valid_to=EXCLUDED.valid_to;</v>
      </c>
      <c r="C263" t="str">
        <v>INSERT INTO PUBLIC.CODELIST_ITEM_LABEL (DESCRIPTION, VALID_FROM, VALID_TO, ITEM_ID, LANGUAGE_ID) VALUES('Error in ''Qualifier of identification'' (16 15 046 000), when Qualifier of identification =  "Z", then address must be provided.', TO_TIMESTAMP('2020-01-01 00:00:00', 'YYYY-MM-DD HH24:MI:SS'), null, (SELECT id FROM CODELIST_ITEM CI WHERE ITEM_CODE = 'DK1060' AND CODELIST_ID = (SELECT id FROM codelist WHERE CODELIST_KEY = '10080')), 1);</v>
      </c>
      <c r="D263" t="str">
        <v>INSERT INTO public.codelist_item (item_code, uieditable, valid_from, valid_to, codelist_id) VALUES('DK1060', false, to_timestamp('2020-01-01 00:00:00', 'YYYY-MM-DD HH24:MI:SS'), null, (SELECT id FROM codelist WHERE CODELIST_KEY = '10040')) ON CONFLICT (codelist_id, item_code) DO UPDATE SET valid_from=EXCLUDED.valid_from, valid_to=EXCLUDED.valid_to;</v>
      </c>
      <c r="E263" t="str">
        <v>INSERT INTO PUBLIC.CODELIST_ITEM_LABEL (DESCRIPTION, VALID_FROM, VALID_TO, ITEM_ID, LANGUAGE_ID) VALUES('Fejl i ''Lokalisering af varerne ''identifikation'' (16 15 046 000), når identifikationskode = ''Z'', skal adresse angives.', TO_TIMESTAMP('2020-01-01 00:00:00', 'YYYY-MM-DD HH24:MI:SS'), null, (SELECT id FROM CODELIST_ITEM CI WHERE ITEM_CODE = 'DK1060' AND CODELIST_ID = (SELECT id FROM codelist WHERE CODELIST_KEY = '10040')), 3);</v>
      </c>
      <c r="F263" t="str">
        <v>INSERT INTO PUBLIC.CODELIST_ITEM_LABEL (DESCRIPTION, VALID_FROM, VALID_TO, ITEM_ID, LANGUAGE_ID) VALUES('Error in ''Qualifier of identification'' (16 15 046 000), when Qualifier of identification =  "Z", then address must be provided.', TO_TIMESTAMP('2020-01-01 00:00:00', 'YYYY-MM-DD HH24:MI:SS'), null, (SELECT id FROM CODELIST_ITEM CI WHERE ITEM_CODE = 'DK1060' AND CODELIST_ID = (SELECT id FROM codelist WHERE CODELIST_KEY = '10040')), 1);</v>
      </c>
      <c r="G263" t="str">
        <v>INSERT INTO public.codelist_item (item_code, uieditable, valid_from, valid_to, codelist_id) VALUES('DKW1060', false, to_timestamp('2020-01-01 00:00:00', 'YYYY-MM-DD HH24:MI:SS'), null, (SELECT id FROM codelist WHERE CODELIST_KEY = '10075')) ON CONFLICT (codelist_id, item_code) DO UPDATE SET valid_from=EXCLUDED.valid_from, valid_to=EXCLUDED.valid_to;</v>
      </c>
      <c r="H263" t="str">
        <v>INSERT INTO PUBLIC.CODELIST_ITEM_LABEL (DESCRIPTION, VALID_FROM, VALID_TO, ITEM_ID, LANGUAGE_ID) VALUES('Fejl i ''Lokalisering af varerne ''identifikation'' (16 15 046 000), når identifikationskode = ''Z'', skal adresse angives.', TO_TIMESTAMP('2020-01-01 00:00:00', 'YYYY-MM-DD HH24:MI:SS'), null, (SELECT id FROM CODELIST_ITEM CI WHERE ITEM_CODE = 'DKW1060' AND CODELIST_ID = (SELECT id FROM codelist WHERE CODELIST_KEY = '10075')), 3);</v>
      </c>
      <c r="I263" t="str">
        <v>INSERT INTO PUBLIC.CODELIST_ITEM_LABEL (DESCRIPTION, VALID_FROM, VALID_TO, ITEM_ID, LANGUAGE_ID) VALUES('Error in ''Qualifier of identification'' (16 15 046 000), when Qualifier of identification =  "Z", then address must be provided.', TO_TIMESTAMP('2020-01-01 00:00:00', 'YYYY-MM-DD HH24:MI:SS'), null, (SELECT id FROM CODELIST_ITEM CI WHERE ITEM_CODE = 'DKW1060' AND CODELIST_ID = (SELECT id FROM codelist WHERE CODELIST_KEY = '10075')), 1);</v>
      </c>
      <c r="J263" t="str">
        <v>INSERT INTO public.codelist_item (item_code, uieditable, valid_from, valid_to, codelist_id) VALUES('DKW1060', false, to_timestamp('2020-01-01 00:00:00', 'YYYY-MM-DD HH24:MI:SS'), null, (SELECT id FROM codelist WHERE CODELIST_KEY = '10040')) ON CONFLICT (codelist_id, item_code) DO UPDATE SET valid_from=EXCLUDED.valid_from, valid_to=EXCLUDED.valid_to;</v>
      </c>
      <c r="K263" t="str">
        <v>INSERT INTO PUBLIC.CODELIST_ITEM_LABEL (DESCRIPTION, VALID_FROM, VALID_TO, ITEM_ID, LANGUAGE_ID) VALUES('Fejl i ''Lokalisering af varerne ''identifikation'' (16 15 046 000), når identifikationskode = ''Z'', skal adresse angives.', TO_TIMESTAMP('2020-01-01 00:00:00', 'YYYY-MM-DD HH24:MI:SS'), null, (SELECT id FROM CODELIST_ITEM CI WHERE ITEM_CODE = 'DKW1060' AND CODELIST_ID = (SELECT id FROM codelist WHERE CODELIST_KEY = '10040')), 3);</v>
      </c>
      <c r="L263" t="str">
        <v>INSERT INTO PUBLIC.CODELIST_ITEM_LABEL (DESCRIPTION, VALID_FROM, VALID_TO, ITEM_ID, LANGUAGE_ID) VALUES('Error in ''Qualifier of identification'' (16 15 046 000), when Qualifier of identification =  "Z", then address must be provided.', TO_TIMESTAMP('2020-01-01 00:00:00', 'YYYY-MM-DD HH24:MI:SS'), null, (SELECT id FROM CODELIST_ITEM CI WHERE ITEM_CODE = 'DKW1060' AND CODELIST_ID = (SELECT id FROM codelist WHERE CODELIST_KEY = '10040')), 1);</v>
      </c>
      <c r="N263" s="10" t="str">
        <v>INSERT INTO public.codelist_items (itemcode, valid_from, valid_to, codelist_id, extensions_id) VALUES('DK1060', to_timestamp('2020-01-01 00:00:00', 'YYYY-MM-DD HH24:MI:SS'), null, (SELECT id FROM codelists WHERE CODELISTKEY = '10249'), null) ON CONFLICT (codelist_id, itemcode) DO UPDATE SET valid_from=EXCLUDED.valid_from, valid_to=EXCLUDED.valid_to;</v>
      </c>
      <c r="O263" s="10" t="str">
        <v>INSERT INTO PUBLIC.labels_codelist_items (DESCRIPTION, langcode, VALID_FROM, VALID_TO, ITEM_ID) VALUES('Fejl i ''Lokalisering af varerne ''identifikation'' (16 15 046 000), når identifikationskode = ''Z'', skal adresse angives.', 'DA',TO_TIMESTAMP('2020-01-01 00:00:00', 'YYYY-MM-DD HH24:MI:SS'), null, (SELECT id FROM codelist_items CI WHERE ITEMCODE = 'DK1060' AND CODELIST_ID = (SELECT id FROM codelists WHERE CODELISTKEY = '10249'))) ON CONFLICT (item_id, langcode, valid_to) DO UPDATE SET valid_from=EXCLUDED.valid_from, description=EXCLUDED.description;</v>
      </c>
      <c r="P263" s="10" t="str">
        <v>INSERT INTO PUBLIC.labels_codelist_items (DESCRIPTION, langcode, VALID_FROM, VALID_TO, ITEM_ID) VALUES('Error in ''Qualifier of identification'' (16 15 046 000), when Qualifier of identification =  "Z", then address must be provided.', 'EN',TO_TIMESTAMP('2020-01-01 00:00:00', 'YYYY-MM-DD HH24:MI:SS'), null, (SELECT id FROM codelist_items CI WHERE ITEMCODE = 'DK1060' AND CODELIST_ID = (SELECT id FROM codelists WHERE CODELISTKEY = '10249'))) ON CONFLICT (item_id, langcode, valid_to) DO UPDATE SET valid_from=EXCLUDED.valid_from, description=EXCLUDED.description;</v>
      </c>
      <c r="Q263" s="10" t="str">
        <v>INSERT INTO public.codelist_items (itemcode, valid_from, valid_to, codelist_id, extensions_id) VALUES('DKW1060', to_timestamp('2020-01-01 00:00:00', 'YYYY-MM-DD HH24:MI:SS'), null, (SELECT id FROM codelists WHERE CODELISTKEY = '10249'), null) ON CONFLICT (codelist_id, itemcode) DO UPDATE SET valid_from=EXCLUDED.valid_from, valid_to=EXCLUDED.valid_to;</v>
      </c>
      <c r="R263" s="10" t="str">
        <v>INSERT INTO PUBLIC.labels_codelist_items (DESCRIPTION, langcode, VALID_FROM, VALID_TO, ITEM_ID) VALUES('Fejl i ''Lokalisering af varerne ''identifikation'' (16 15 046 000), når identifikationskode = ''Z'', skal adresse angives.', 'DA',TO_TIMESTAMP('2020-01-01 00:00:00', 'YYYY-MM-DD HH24:MI:SS'), null, (SELECT id FROM codelist_items CI WHERE ITEMCODE = 'DKW1060' AND CODELIST_ID = (SELECT id FROM codelists WHERE CODELISTKEY = '10249'))) ON CONFLICT (item_id, langcode, valid_to) DO UPDATE SET valid_from=EXCLUDED.valid_from, description=EXCLUDED.description;</v>
      </c>
      <c r="S263" s="10" t="str">
        <v>INSERT INTO PUBLIC.labels_codelist_items (DESCRIPTION, langcode, VALID_FROM, VALID_TO, ITEM_ID) VALUES('Error in ''Qualifier of identification'' (16 15 046 000), when Qualifier of identification =  "Z", then address must be provided.', 'EN',TO_TIMESTAMP('2020-01-01 00:00:00', 'YYYY-MM-DD HH24:MI:SS'), null, (SELECT id FROM codelist_items CI WHERE ITEMCODE = 'DKW1060' AND CODELIST_ID = (SELECT id FROM codelists WHERE CODELISTKEY = '10249'))) ON CONFLICT (item_id, langcode, valid_to) DO UPDATE SET valid_from=EXCLUDED.valid_from, description=EXCLUDED.description;</v>
      </c>
    </row>
    <row r="264" spans="1:19" ht="409.5" x14ac:dyDescent="0.25">
      <c r="A264" t="str">
        <v>INSERT INTO public.codelist_item (item_code, uieditable, valid_from, valid_to, codelist_id) VALUES('DK1210', false, to_timestamp('2020-01-01 00:00:00', 'YYYY-MM-DD HH24:MI:SS'), null, (SELECT id FROM codelist WHERE CODELIST_KEY = '10080')) ON CONFLICT (codelist_id, item_code) DO UPDATE SET valid_from=EXCLUDED.valid_from, valid_to=EXCLUDED.valid_to;</v>
      </c>
      <c r="C264" t="str">
        <v>INSERT INTO PUBLIC.CODELIST_ITEM_LABEL (DESCRIPTION, VALID_FROM, VALID_TO, ITEM_ID, LANGUAGE_ID) VALUES('Error in ''Previous Document Type'' (12 01 002 000), this type of document is not allowed', TO_TIMESTAMP('2020-01-01 00:00:00', 'YYYY-MM-DD HH24:MI:SS'), null, (SELECT id FROM CODELIST_ITEM CI WHERE ITEM_CODE = 'DK1210' AND CODELIST_ID = (SELECT id FROM codelist WHERE CODELIST_KEY = '10080')), 1);</v>
      </c>
      <c r="D264" t="str">
        <v>INSERT INTO public.codelist_item (item_code, uieditable, valid_from, valid_to, codelist_id) VALUES('DK1210', false, to_timestamp('2020-01-01 00:00:00', 'YYYY-MM-DD HH24:MI:SS'), null, (SELECT id FROM codelist WHERE CODELIST_KEY = '10040')) ON CONFLICT (codelist_id, item_code) DO UPDATE SET valid_from=EXCLUDED.valid_from, valid_to=EXCLUDED.valid_to;</v>
      </c>
      <c r="E264" t="str">
        <v>INSERT INTO PUBLIC.CODELIST_ITEM_LABEL (DESCRIPTION, VALID_FROM, VALID_TO, ITEM_ID, LANGUAGE_ID) VALUES('Fejl i ''Tidligere Dokument Type'' (12 01 002 000), denne dokument type er ikke tilladt', TO_TIMESTAMP('2020-01-01 00:00:00', 'YYYY-MM-DD HH24:MI:SS'), null, (SELECT id FROM CODELIST_ITEM CI WHERE ITEM_CODE = 'DK1210' AND CODELIST_ID = (SELECT id FROM codelist WHERE CODELIST_KEY = '10040')), 3);</v>
      </c>
      <c r="F264" t="str">
        <v>INSERT INTO PUBLIC.CODELIST_ITEM_LABEL (DESCRIPTION, VALID_FROM, VALID_TO, ITEM_ID, LANGUAGE_ID) VALUES('Error in ''Previous Document Type'' (12 01 002 000), this type of document is not allowed', TO_TIMESTAMP('2020-01-01 00:00:00', 'YYYY-MM-DD HH24:MI:SS'), null, (SELECT id FROM CODELIST_ITEM CI WHERE ITEM_CODE = 'DK1210' AND CODELIST_ID = (SELECT id FROM codelist WHERE CODELIST_KEY = '10040')), 1);</v>
      </c>
      <c r="G26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64" t="str">
        <v>/*INSERT INTO PUBLIC.CODELIST_ITEM_LABEL (DESCRIPTION, VALID_FROM, VALID_TO, ITEM_ID, LANGUAGE_ID) VALUES('Fejl i ''Tidligere Dokument Type'' (12 01 002 000), denne dokument type er ikke tilladt', TO_TIMESTAMP('2020-01-01 00:00:00', 'YYYY-MM-DD HH24:MI:SS'), null, (SELECT id FROM CODELIST_ITEM CI WHERE ITEM_CODE = '' AND CODELIST_ID = (SELECT id FROM codelist WHERE CODELIST_KEY = '')), 3);*/</v>
      </c>
      <c r="I264" t="str">
        <v>/*INSERT INTO PUBLIC.CODELIST_ITEM_LABEL (DESCRIPTION, VALID_FROM, VALID_TO, ITEM_ID, LANGUAGE_ID) VALUES('Error in ''Previous Document Type'' (12 01 002 000), this type of document is not allowed', TO_TIMESTAMP('2020-01-01 00:00:00', 'YYYY-MM-DD HH24:MI:SS'), null, (SELECT id FROM CODELIST_ITEM CI WHERE ITEM_CODE = '' AND CODELIST_ID = (SELECT id FROM codelist WHERE CODELIST_KEY = '')), 1);*/</v>
      </c>
      <c r="J26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64" t="str">
        <v>/*INSERT INTO PUBLIC.CODELIST_ITEM_LABEL (DESCRIPTION, VALID_FROM, VALID_TO, ITEM_ID, LANGUAGE_ID) VALUES('Fejl i ''Tidligere Dokument Type'' (12 01 002 000), denne dokument type er ikke tilladt', TO_TIMESTAMP('2020-01-01 00:00:00', 'YYYY-MM-DD HH24:MI:SS'), null, (SELECT id FROM CODELIST_ITEM CI WHERE ITEM_CODE = '' AND CODELIST_ID = (SELECT id FROM codelist WHERE CODELIST_KEY = '10040')), 3);*/</v>
      </c>
      <c r="L264" t="str">
        <v>/*INSERT INTO PUBLIC.CODELIST_ITEM_LABEL (DESCRIPTION, VALID_FROM, VALID_TO, ITEM_ID, LANGUAGE_ID) VALUES('Error in ''Previous Document Type'' (12 01 002 000), this type of document is not allowed', TO_TIMESTAMP('2020-01-01 00:00:00', 'YYYY-MM-DD HH24:MI:SS'), null, (SELECT id FROM CODELIST_ITEM CI WHERE ITEM_CODE = '' AND CODELIST_ID = (SELECT id FROM codelist WHERE CODELIST_KEY = '10040')), 1);*/</v>
      </c>
      <c r="N264" s="10" t="str">
        <v>INSERT INTO public.codelist_items (itemcode, valid_from, valid_to, codelist_id, extensions_id) VALUES('DK1210', to_timestamp('2020-01-01 00:00:00', 'YYYY-MM-DD HH24:MI:SS'), null, (SELECT id FROM codelists WHERE CODELISTKEY = '10249'), null) ON CONFLICT (codelist_id, itemcode) DO UPDATE SET valid_from=EXCLUDED.valid_from, valid_to=EXCLUDED.valid_to;</v>
      </c>
      <c r="O264" s="10" t="str">
        <v>INSERT INTO PUBLIC.labels_codelist_items (DESCRIPTION, langcode, VALID_FROM, VALID_TO, ITEM_ID) VALUES('Fejl i ''Tidligere Dokument Type'' (12 01 002 000), denne dokument type er ikke tilladt', 'DA',TO_TIMESTAMP('2020-01-01 00:00:00', 'YYYY-MM-DD HH24:MI:SS'), null, (SELECT id FROM codelist_items CI WHERE ITEMCODE = 'DK1210' AND CODELIST_ID = (SELECT id FROM codelists WHERE CODELISTKEY = '10249'))) ON CONFLICT (item_id, langcode, valid_to) DO UPDATE SET valid_from=EXCLUDED.valid_from, description=EXCLUDED.description;</v>
      </c>
      <c r="P264" s="10" t="str">
        <v>INSERT INTO PUBLIC.labels_codelist_items (DESCRIPTION, langcode, VALID_FROM, VALID_TO, ITEM_ID) VALUES('Error in ''Previous Document Type'' (12 01 002 000), this type of document is not allowed', 'EN',TO_TIMESTAMP('2020-01-01 00:00:00', 'YYYY-MM-DD HH24:MI:SS'), null, (SELECT id FROM codelist_items CI WHERE ITEMCODE = 'DK1210' AND CODELIST_ID = (SELECT id FROM codelists WHERE CODELISTKEY = '10249'))) ON CONFLICT (item_id, langcode, valid_to) DO UPDATE SET valid_from=EXCLUDED.valid_from, description=EXCLUDED.description;</v>
      </c>
      <c r="Q26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64" s="10" t="str">
        <v>/*INSERT INTO PUBLIC.labels_codelist_items (DESCRIPTION, langcode, VALID_FROM, VALID_TO, ITEM_ID) VALUES('Fejl i ''Tidligere Dokument Type'' (12 01 002 000), denne dokument type er ikke tilladt',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64" s="10" t="str">
        <v>/*INSERT INTO PUBLIC.labels_codelist_items (DESCRIPTION, langcode, VALID_FROM, VALID_TO, ITEM_ID) VALUES('Error in ''Previous Document Type'' (12 01 002 000), this type of document is not allowed',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65" spans="1:19" ht="409.5" x14ac:dyDescent="0.25">
      <c r="A265" t="str">
        <v>INSERT INTO public.codelist_item (item_code, uieditable, valid_from, valid_to, codelist_id) VALUES('DK2049', false, to_timestamp('2020-01-01 00:00:00', 'YYYY-MM-DD HH24:MI:SS'), null, (SELECT id FROM codelist WHERE CODELIST_KEY = '10080')) ON CONFLICT (codelist_id, item_code) DO UPDATE SET valid_from=EXCLUDED.valid_from, valid_to=EXCLUDED.valid_to;</v>
      </c>
      <c r="C265" t="str">
        <v>INSERT INTO PUBLIC.CODELIST_ITEM_LABEL (DESCRIPTION, VALID_FROM, VALID_TO, ITEM_ID, LANGUAGE_ID) VALUES('Error in Person Confirming Exit - Identification Number (13 06 017 000), the number does not exist or is not valid.', TO_TIMESTAMP('2020-01-01 00:00:00', 'YYYY-MM-DD HH24:MI:SS'), null, (SELECT id FROM CODELIST_ITEM CI WHERE ITEM_CODE = 'DK2049' AND CODELIST_ID = (SELECT id FROM codelist WHERE CODELIST_KEY = '10080')), 1);</v>
      </c>
      <c r="D265" t="str">
        <v>INSERT INTO public.codelist_item (item_code, uieditable, valid_from, valid_to, codelist_id) VALUES('DK2049', false, to_timestamp('2020-01-01 00:00:00', 'YYYY-MM-DD HH24:MI:SS'), null, (SELECT id FROM codelist WHERE CODELIST_KEY = '10040')) ON CONFLICT (codelist_id, item_code) DO UPDATE SET valid_from=EXCLUDED.valid_from, valid_to=EXCLUDED.valid_to;</v>
      </c>
      <c r="E265" t="str">
        <v>INSERT INTO PUBLIC.CODELIST_ITEM_LABEL (DESCRIPTION, VALID_FROM, VALID_TO, ITEM_ID, LANGUAGE_ID) VALUES('Fejl i Person der Bekræfter Vareudgang - Identifikationsnummer, nummeret findes ikke eller er ikke gyldigt.', TO_TIMESTAMP('2020-01-01 00:00:00', 'YYYY-MM-DD HH24:MI:SS'), null, (SELECT id FROM CODELIST_ITEM CI WHERE ITEM_CODE = 'DK2049' AND CODELIST_ID = (SELECT id FROM codelist WHERE CODELIST_KEY = '10040')), 3);</v>
      </c>
      <c r="F265" t="str">
        <v>INSERT INTO PUBLIC.CODELIST_ITEM_LABEL (DESCRIPTION, VALID_FROM, VALID_TO, ITEM_ID, LANGUAGE_ID) VALUES('Error in Person Confirming Exit - Identification Number (13 06 017 000), the number does not exist or is not valid.', TO_TIMESTAMP('2020-01-01 00:00:00', 'YYYY-MM-DD HH24:MI:SS'), null, (SELECT id FROM CODELIST_ITEM CI WHERE ITEM_CODE = 'DK2049' AND CODELIST_ID = (SELECT id FROM codelist WHERE CODELIST_KEY = '10040')), 1);</v>
      </c>
      <c r="G26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65" t="str">
        <v>/*INSERT INTO PUBLIC.CODELIST_ITEM_LABEL (DESCRIPTION, VALID_FROM, VALID_TO, ITEM_ID, LANGUAGE_ID) VALUES('Fejl i Person der Bekræfter Vareudgang - Identifikationsnummer, nummeret findes ikke eller er ikke gyldigt.', TO_TIMESTAMP('2020-01-01 00:00:00', 'YYYY-MM-DD HH24:MI:SS'), null, (SELECT id FROM CODELIST_ITEM CI WHERE ITEM_CODE = '' AND CODELIST_ID = (SELECT id FROM codelist WHERE CODELIST_KEY = '')), 3);*/</v>
      </c>
      <c r="I265" t="str">
        <v>/*INSERT INTO PUBLIC.CODELIST_ITEM_LABEL (DESCRIPTION, VALID_FROM, VALID_TO, ITEM_ID, LANGUAGE_ID) VALUES('Error in Person Confirming Exit - Identification Number (13 06 017 000), the number does not exist or is not valid.', TO_TIMESTAMP('2020-01-01 00:00:00', 'YYYY-MM-DD HH24:MI:SS'), null, (SELECT id FROM CODELIST_ITEM CI WHERE ITEM_CODE = '' AND CODELIST_ID = (SELECT id FROM codelist WHERE CODELIST_KEY = '')), 1);*/</v>
      </c>
      <c r="J26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65" t="str">
        <v>/*INSERT INTO PUBLIC.CODELIST_ITEM_LABEL (DESCRIPTION, VALID_FROM, VALID_TO, ITEM_ID, LANGUAGE_ID) VALUES('Fejl i Person der Bekræfter Vareudgang - Identifikationsnummer, nummeret findes ikke eller er ikke gyldigt.', TO_TIMESTAMP('2020-01-01 00:00:00', 'YYYY-MM-DD HH24:MI:SS'), null, (SELECT id FROM CODELIST_ITEM CI WHERE ITEM_CODE = '' AND CODELIST_ID = (SELECT id FROM codelist WHERE CODELIST_KEY = '10040')), 3);*/</v>
      </c>
      <c r="L265" t="str">
        <v>/*INSERT INTO PUBLIC.CODELIST_ITEM_LABEL (DESCRIPTION, VALID_FROM, VALID_TO, ITEM_ID, LANGUAGE_ID) VALUES('Error in Person Confirming Exit - Identification Number (13 06 017 000), the number does not exist or is not valid.', TO_TIMESTAMP('2020-01-01 00:00:00', 'YYYY-MM-DD HH24:MI:SS'), null, (SELECT id FROM CODELIST_ITEM CI WHERE ITEM_CODE = '' AND CODELIST_ID = (SELECT id FROM codelist WHERE CODELIST_KEY = '10040')), 1);*/</v>
      </c>
      <c r="N265" s="10" t="str">
        <v>INSERT INTO public.codelist_items (itemcode, valid_from, valid_to, codelist_id, extensions_id) VALUES('DK2049', to_timestamp('2020-01-01 00:00:00', 'YYYY-MM-DD HH24:MI:SS'), null, (SELECT id FROM codelists WHERE CODELISTKEY = '10249'), null) ON CONFLICT (codelist_id, itemcode) DO UPDATE SET valid_from=EXCLUDED.valid_from, valid_to=EXCLUDED.valid_to;</v>
      </c>
      <c r="O265" s="10" t="str">
        <v>INSERT INTO PUBLIC.labels_codelist_items (DESCRIPTION, langcode, VALID_FROM, VALID_TO, ITEM_ID) VALUES('Fejl i Person der Bekræfter Vareudgang - Identifikationsnummer, nummeret findes ikke eller er ikke gyldigt.', 'DA',TO_TIMESTAMP('2020-01-01 00:00:00', 'YYYY-MM-DD HH24:MI:SS'), null, (SELECT id FROM codelist_items CI WHERE ITEMCODE = 'DK2049' AND CODELIST_ID = (SELECT id FROM codelists WHERE CODELISTKEY = '10249'))) ON CONFLICT (item_id, langcode, valid_to) DO UPDATE SET valid_from=EXCLUDED.valid_from, description=EXCLUDED.description;</v>
      </c>
      <c r="P265" s="10" t="str">
        <v>INSERT INTO PUBLIC.labels_codelist_items (DESCRIPTION, langcode, VALID_FROM, VALID_TO, ITEM_ID) VALUES('Error in Person Confirming Exit - Identification Number (13 06 017 000), the number does not exist or is not valid.', 'EN',TO_TIMESTAMP('2020-01-01 00:00:00', 'YYYY-MM-DD HH24:MI:SS'), null, (SELECT id FROM codelist_items CI WHERE ITEMCODE = 'DK2049' AND CODELIST_ID = (SELECT id FROM codelists WHERE CODELISTKEY = '10249'))) ON CONFLICT (item_id, langcode, valid_to) DO UPDATE SET valid_from=EXCLUDED.valid_from, description=EXCLUDED.description;</v>
      </c>
      <c r="Q26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65" s="10" t="str">
        <v>/*INSERT INTO PUBLIC.labels_codelist_items (DESCRIPTION, langcode, VALID_FROM, VALID_TO, ITEM_ID) VALUES('Fejl i Person der Bekræfter Vareudgang - Identifikationsnummer, nummeret findes ikke eller er ikke gyldigt.',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65" s="10" t="str">
        <v>/*INSERT INTO PUBLIC.labels_codelist_items (DESCRIPTION, langcode, VALID_FROM, VALID_TO, ITEM_ID) VALUES('Error in Person Confirming Exit - Identification Number (13 06 017 000), the number does not exist or is not valid.',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66" spans="1:19" ht="409.5" x14ac:dyDescent="0.25">
      <c r="A266" t="str">
        <v>INSERT INTO public.codelist_item (item_code, uieditable, valid_from, valid_to, codelist_id) VALUES('DK1058', false, to_timestamp('2020-01-01 00:00:00', 'YYYY-MM-DD HH24:MI:SS'), null, (SELECT id FROM codelist WHERE CODELIST_KEY = '10080')) ON CONFLICT (codelist_id, item_code) DO UPDATE SET valid_from=EXCLUDED.valid_from, valid_to=EXCLUDED.valid_to;</v>
      </c>
      <c r="C266" t="str">
        <v>INSERT INTO PUBLIC.CODELIST_ITEM_LABEL (DESCRIPTION, VALID_FROM, VALID_TO, ITEM_ID, LANGUAGE_ID) VALUES('Error in ''Location of goods'' (16 15 000 000), when type = ''B'', then ''Qualifier of identification'' (16 15 046 000) must be  ''Y''.', TO_TIMESTAMP('2020-01-01 00:00:00', 'YYYY-MM-DD HH24:MI:SS'), null, (SELECT id FROM CODELIST_ITEM CI WHERE ITEM_CODE = 'DK1058' AND CODELIST_ID = (SELECT id FROM codelist WHERE CODELIST_KEY = '10080')), 1);</v>
      </c>
      <c r="D266" t="str">
        <v>INSERT INTO public.codelist_item (item_code, uieditable, valid_from, valid_to, codelist_id) VALUES('DK1058', false, to_timestamp('2020-01-01 00:00:00', 'YYYY-MM-DD HH24:MI:SS'), null, (SELECT id FROM codelist WHERE CODELIST_KEY = '10040')) ON CONFLICT (codelist_id, item_code) DO UPDATE SET valid_from=EXCLUDED.valid_from, valid_to=EXCLUDED.valid_to;</v>
      </c>
      <c r="E266" t="str">
        <v>INSERT INTO PUBLIC.CODELIST_ITEM_LABEL (DESCRIPTION, VALID_FROM, VALID_TO, ITEM_ID, LANGUAGE_ID) VALUES('Fejl i ''Lokalisering af varerne'' (16 15 045 000), når type = ''B'', kan ''identifikationskode'' (16 15 046 000) kun være ''Y''.', TO_TIMESTAMP('2020-01-01 00:00:00', 'YYYY-MM-DD HH24:MI:SS'), null, (SELECT id FROM CODELIST_ITEM CI WHERE ITEM_CODE = 'DK1058' AND CODELIST_ID = (SELECT id FROM codelist WHERE CODELIST_KEY = '10040')), 3);</v>
      </c>
      <c r="F266" t="str">
        <v>INSERT INTO PUBLIC.CODELIST_ITEM_LABEL (DESCRIPTION, VALID_FROM, VALID_TO, ITEM_ID, LANGUAGE_ID) VALUES('Error in ''Location of goods'' (16 15 000 000), when type = ''B'', then ''Qualifier of identification'' (16 15 046 000) must be  ''Y''.', TO_TIMESTAMP('2020-01-01 00:00:00', 'YYYY-MM-DD HH24:MI:SS'), null, (SELECT id FROM CODELIST_ITEM CI WHERE ITEM_CODE = 'DK1058' AND CODELIST_ID = (SELECT id FROM codelist WHERE CODELIST_KEY = '10040')), 1);</v>
      </c>
      <c r="G266" t="str">
        <v>INSERT INTO public.codelist_item (item_code, uieditable, valid_from, valid_to, codelist_id) VALUES('DKW1058', false, to_timestamp('2020-01-01 00:00:00', 'YYYY-MM-DD HH24:MI:SS'), null, (SELECT id FROM codelist WHERE CODELIST_KEY = '10075')) ON CONFLICT (codelist_id, item_code) DO UPDATE SET valid_from=EXCLUDED.valid_from, valid_to=EXCLUDED.valid_to;</v>
      </c>
      <c r="H266" t="str">
        <v>INSERT INTO PUBLIC.CODELIST_ITEM_LABEL (DESCRIPTION, VALID_FROM, VALID_TO, ITEM_ID, LANGUAGE_ID) VALUES('Fejl i ''Lokalisering af varerne'' (16 15 045 000), når type = ''B'', kan ''identifikationskode'' (16 15 046 000) kun være ''Y''.', TO_TIMESTAMP('2020-01-01 00:00:00', 'YYYY-MM-DD HH24:MI:SS'), null, (SELECT id FROM CODELIST_ITEM CI WHERE ITEM_CODE = 'DKW1058' AND CODELIST_ID = (SELECT id FROM codelist WHERE CODELIST_KEY = '10075')), 3);</v>
      </c>
      <c r="I266" t="str">
        <v>INSERT INTO PUBLIC.CODELIST_ITEM_LABEL (DESCRIPTION, VALID_FROM, VALID_TO, ITEM_ID, LANGUAGE_ID) VALUES('Error in ''Location of goods'' (16 15 000 000), when type = ''B'', then ''Qualifier of identification'' (16 15 046 000) must be  ''Y''.', TO_TIMESTAMP('2020-01-01 00:00:00', 'YYYY-MM-DD HH24:MI:SS'), null, (SELECT id FROM CODELIST_ITEM CI WHERE ITEM_CODE = 'DKW1058' AND CODELIST_ID = (SELECT id FROM codelist WHERE CODELIST_KEY = '10075')), 1);</v>
      </c>
      <c r="J266" t="str">
        <v>INSERT INTO public.codelist_item (item_code, uieditable, valid_from, valid_to, codelist_id) VALUES('DKW1058', false, to_timestamp('2020-01-01 00:00:00', 'YYYY-MM-DD HH24:MI:SS'), null, (SELECT id FROM codelist WHERE CODELIST_KEY = '10040')) ON CONFLICT (codelist_id, item_code) DO UPDATE SET valid_from=EXCLUDED.valid_from, valid_to=EXCLUDED.valid_to;</v>
      </c>
      <c r="K266" t="str">
        <v>INSERT INTO PUBLIC.CODELIST_ITEM_LABEL (DESCRIPTION, VALID_FROM, VALID_TO, ITEM_ID, LANGUAGE_ID) VALUES('Fejl i ''Lokalisering af varerne'' (16 15 045 000), når type = ''B'', kan ''identifikationskode'' (16 15 046 000) kun være ''Y''.', TO_TIMESTAMP('2020-01-01 00:00:00', 'YYYY-MM-DD HH24:MI:SS'), null, (SELECT id FROM CODELIST_ITEM CI WHERE ITEM_CODE = 'DKW1058' AND CODELIST_ID = (SELECT id FROM codelist WHERE CODELIST_KEY = '10040')), 3);</v>
      </c>
      <c r="L266" t="str">
        <v>INSERT INTO PUBLIC.CODELIST_ITEM_LABEL (DESCRIPTION, VALID_FROM, VALID_TO, ITEM_ID, LANGUAGE_ID) VALUES('Error in ''Location of goods'' (16 15 000 000), when type = ''B'', then ''Qualifier of identification'' (16 15 046 000) must be  ''Y''.', TO_TIMESTAMP('2020-01-01 00:00:00', 'YYYY-MM-DD HH24:MI:SS'), null, (SELECT id FROM CODELIST_ITEM CI WHERE ITEM_CODE = 'DKW1058' AND CODELIST_ID = (SELECT id FROM codelist WHERE CODELIST_KEY = '10040')), 1);</v>
      </c>
      <c r="N266" s="10" t="str">
        <v>INSERT INTO public.codelist_items (itemcode, valid_from, valid_to, codelist_id, extensions_id) VALUES('DK1058', to_timestamp('2020-01-01 00:00:00', 'YYYY-MM-DD HH24:MI:SS'), null, (SELECT id FROM codelists WHERE CODELISTKEY = '10249'), null) ON CONFLICT (codelist_id, itemcode) DO UPDATE SET valid_from=EXCLUDED.valid_from, valid_to=EXCLUDED.valid_to;</v>
      </c>
      <c r="O266" s="10" t="str">
        <v>INSERT INTO PUBLIC.labels_codelist_items (DESCRIPTION, langcode, VALID_FROM, VALID_TO, ITEM_ID) VALUES('Fejl i ''Lokalisering af varerne'' (16 15 045 000), når type = ''B'', kan ''identifikationskode'' (16 15 046 000) kun være ''Y''.', 'DA',TO_TIMESTAMP('2020-01-01 00:00:00', 'YYYY-MM-DD HH24:MI:SS'), null, (SELECT id FROM codelist_items CI WHERE ITEMCODE = 'DK1058' AND CODELIST_ID = (SELECT id FROM codelists WHERE CODELISTKEY = '10249'))) ON CONFLICT (item_id, langcode, valid_to) DO UPDATE SET valid_from=EXCLUDED.valid_from, description=EXCLUDED.description;</v>
      </c>
      <c r="P266" s="10" t="str">
        <v>INSERT INTO PUBLIC.labels_codelist_items (DESCRIPTION, langcode, VALID_FROM, VALID_TO, ITEM_ID) VALUES('Error in ''Location of goods'' (16 15 000 000), when type = ''B'', then ''Qualifier of identification'' (16 15 046 000) must be  ''Y''.', 'EN',TO_TIMESTAMP('2020-01-01 00:00:00', 'YYYY-MM-DD HH24:MI:SS'), null, (SELECT id FROM codelist_items CI WHERE ITEMCODE = 'DK1058' AND CODELIST_ID = (SELECT id FROM codelists WHERE CODELISTKEY = '10249'))) ON CONFLICT (item_id, langcode, valid_to) DO UPDATE SET valid_from=EXCLUDED.valid_from, description=EXCLUDED.description;</v>
      </c>
      <c r="Q266" s="10" t="str">
        <v>INSERT INTO public.codelist_items (itemcode, valid_from, valid_to, codelist_id, extensions_id) VALUES('DKW1058', to_timestamp('2020-01-01 00:00:00', 'YYYY-MM-DD HH24:MI:SS'), null, (SELECT id FROM codelists WHERE CODELISTKEY = '10249'), null) ON CONFLICT (codelist_id, itemcode) DO UPDATE SET valid_from=EXCLUDED.valid_from, valid_to=EXCLUDED.valid_to;</v>
      </c>
      <c r="R266" s="10" t="str">
        <v>INSERT INTO PUBLIC.labels_codelist_items (DESCRIPTION, langcode, VALID_FROM, VALID_TO, ITEM_ID) VALUES('Fejl i ''Lokalisering af varerne'' (16 15 045 000), når type = ''B'', kan ''identifikationskode'' (16 15 046 000) kun være ''Y''.', 'DA',TO_TIMESTAMP('2020-01-01 00:00:00', 'YYYY-MM-DD HH24:MI:SS'), null, (SELECT id FROM codelist_items CI WHERE ITEMCODE = 'DKW1058' AND CODELIST_ID = (SELECT id FROM codelists WHERE CODELISTKEY = '10249'))) ON CONFLICT (item_id, langcode, valid_to) DO UPDATE SET valid_from=EXCLUDED.valid_from, description=EXCLUDED.description;</v>
      </c>
      <c r="S266" s="10" t="str">
        <v>INSERT INTO PUBLIC.labels_codelist_items (DESCRIPTION, langcode, VALID_FROM, VALID_TO, ITEM_ID) VALUES('Error in ''Location of goods'' (16 15 000 000), when type = ''B'', then ''Qualifier of identification'' (16 15 046 000) must be  ''Y''.', 'EN',TO_TIMESTAMP('2020-01-01 00:00:00', 'YYYY-MM-DD HH24:MI:SS'), null, (SELECT id FROM codelist_items CI WHERE ITEMCODE = 'DKW1058' AND CODELIST_ID = (SELECT id FROM codelists WHERE CODELISTKEY = '10249'))) ON CONFLICT (item_id, langcode, valid_to) DO UPDATE SET valid_from=EXCLUDED.valid_from, description=EXCLUDED.description;</v>
      </c>
    </row>
    <row r="267" spans="1:19" ht="409.5" x14ac:dyDescent="0.25">
      <c r="A267" t="str">
        <v>INSERT INTO public.codelist_item (item_code, uieditable, valid_from, valid_to, codelist_id) VALUES('DK1019', false, to_timestamp('2020-01-01 00:00:00', 'YYYY-MM-DD HH24:MI:SS'), null, (SELECT id FROM codelist WHERE CODELIST_KEY = '10080')) ON CONFLICT (codelist_id, item_code) DO UPDATE SET valid_from=EXCLUDED.valid_from, valid_to=EXCLUDED.valid_to;</v>
      </c>
      <c r="C267" t="str">
        <v>INSERT INTO PUBLIC.CODELIST_ITEM_LABEL (DESCRIPTION, VALID_FROM, VALID_TO, ITEM_ID, LANGUAGE_ID) VALUES('Error in field ''supplementary units'' (18 02 000 000) must be less than 50. ', TO_TIMESTAMP('2020-01-01 00:00:00', 'YYYY-MM-DD HH24:MI:SS'), null, (SELECT id FROM CODELIST_ITEM CI WHERE ITEM_CODE = 'DK1019' AND CODELIST_ID = (SELECT id FROM codelist WHERE CODELIST_KEY = '10080')), 1);</v>
      </c>
      <c r="D267" t="str">
        <v>INSERT INTO public.codelist_item (item_code, uieditable, valid_from, valid_to, codelist_id) VALUES('DK1019', false, to_timestamp('2020-01-01 00:00:00', 'YYYY-MM-DD HH24:MI:SS'), null, (SELECT id FROM codelist WHERE CODELIST_KEY = '10040')) ON CONFLICT (codelist_id, item_code) DO UPDATE SET valid_from=EXCLUDED.valid_from, valid_to=EXCLUDED.valid_to;</v>
      </c>
      <c r="E267" t="str">
        <v>INSERT INTO PUBLIC.CODELIST_ITEM_LABEL (DESCRIPTION, VALID_FROM, VALID_TO, ITEM_ID, LANGUAGE_ID) VALUES('Fejl i "Supplerende enheder" (18 02 000 000), supplerende enheder skal være mindre end 50, for den valgte procedure.', TO_TIMESTAMP('2020-01-01 00:00:00', 'YYYY-MM-DD HH24:MI:SS'), null, (SELECT id FROM CODELIST_ITEM CI WHERE ITEM_CODE = 'DK1019' AND CODELIST_ID = (SELECT id FROM codelist WHERE CODELIST_KEY = '10040')), 3);</v>
      </c>
      <c r="F267" t="str">
        <v>INSERT INTO PUBLIC.CODELIST_ITEM_LABEL (DESCRIPTION, VALID_FROM, VALID_TO, ITEM_ID, LANGUAGE_ID) VALUES('Error in field ''supplementary units'' (18 02 000 000) must be less than 50. ', TO_TIMESTAMP('2020-01-01 00:00:00', 'YYYY-MM-DD HH24:MI:SS'), null, (SELECT id FROM CODELIST_ITEM CI WHERE ITEM_CODE = 'DK1019' AND CODELIST_ID = (SELECT id FROM codelist WHERE CODELIST_KEY = '10040')), 1);</v>
      </c>
      <c r="G26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67" t="str">
        <v>/*INSERT INTO PUBLIC.CODELIST_ITEM_LABEL (DESCRIPTION, VALID_FROM, VALID_TO, ITEM_ID, LANGUAGE_ID) VALUES('Fejl i "Supplerende enheder" (18 02 000 000), supplerende enheder skal være mindre end 50, for den valgte procedure.', TO_TIMESTAMP('2020-01-01 00:00:00', 'YYYY-MM-DD HH24:MI:SS'), null, (SELECT id FROM CODELIST_ITEM CI WHERE ITEM_CODE = '' AND CODELIST_ID = (SELECT id FROM codelist WHERE CODELIST_KEY = '10075')), 3);*/</v>
      </c>
      <c r="I267" t="str">
        <v>/*INSERT INTO PUBLIC.CODELIST_ITEM_LABEL (DESCRIPTION, VALID_FROM, VALID_TO, ITEM_ID, LANGUAGE_ID) VALUES('Error in field ''supplementary units'' (18 02 000 000) must be less than 50. ', TO_TIMESTAMP('2020-01-01 00:00:00', 'YYYY-MM-DD HH24:MI:SS'), null, (SELECT id FROM CODELIST_ITEM CI WHERE ITEM_CODE = '' AND CODELIST_ID = (SELECT id FROM codelist WHERE CODELIST_KEY = '10075')), 1);*/</v>
      </c>
      <c r="J26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67" t="str">
        <v>/*INSERT INTO PUBLIC.CODELIST_ITEM_LABEL (DESCRIPTION, VALID_FROM, VALID_TO, ITEM_ID, LANGUAGE_ID) VALUES('Fejl i "Supplerende enheder" (18 02 000 000), supplerende enheder skal være mindre end 50, for den valgte procedure.', TO_TIMESTAMP('2020-01-01 00:00:00', 'YYYY-MM-DD HH24:MI:SS'), null, (SELECT id FROM CODELIST_ITEM CI WHERE ITEM_CODE = '' AND CODELIST_ID = (SELECT id FROM codelist WHERE CODELIST_KEY = '10040')), 3);*/</v>
      </c>
      <c r="L267" t="str">
        <v>/*INSERT INTO PUBLIC.CODELIST_ITEM_LABEL (DESCRIPTION, VALID_FROM, VALID_TO, ITEM_ID, LANGUAGE_ID) VALUES('Error in field ''supplementary units'' (18 02 000 000) must be less than 50. ', TO_TIMESTAMP('2020-01-01 00:00:00', 'YYYY-MM-DD HH24:MI:SS'), null, (SELECT id FROM CODELIST_ITEM CI WHERE ITEM_CODE = '' AND CODELIST_ID = (SELECT id FROM codelist WHERE CODELIST_KEY = '10040')), 1);*/</v>
      </c>
      <c r="N267" s="10" t="str">
        <v>INSERT INTO public.codelist_items (itemcode, valid_from, valid_to, codelist_id, extensions_id) VALUES('DK1019', to_timestamp('2020-01-01 00:00:00', 'YYYY-MM-DD HH24:MI:SS'), null, (SELECT id FROM codelists WHERE CODELISTKEY = '10249'), null) ON CONFLICT (codelist_id, itemcode) DO UPDATE SET valid_from=EXCLUDED.valid_from, valid_to=EXCLUDED.valid_to;</v>
      </c>
      <c r="O267" s="10" t="str">
        <v>INSERT INTO PUBLIC.labels_codelist_items (DESCRIPTION, langcode, VALID_FROM, VALID_TO, ITEM_ID) VALUES('Fejl i "Supplerende enheder" (18 02 000 000), supplerende enheder skal være mindre end 50, for den valgte procedure.', 'DA',TO_TIMESTAMP('2020-01-01 00:00:00', 'YYYY-MM-DD HH24:MI:SS'), null, (SELECT id FROM codelist_items CI WHERE ITEMCODE = 'DK1019' AND CODELIST_ID = (SELECT id FROM codelists WHERE CODELISTKEY = '10249'))) ON CONFLICT (item_id, langcode, valid_to) DO UPDATE SET valid_from=EXCLUDED.valid_from, description=EXCLUDED.description;</v>
      </c>
      <c r="P267" s="10" t="str">
        <v>INSERT INTO PUBLIC.labels_codelist_items (DESCRIPTION, langcode, VALID_FROM, VALID_TO, ITEM_ID) VALUES('Error in field ''supplementary units'' (18 02 000 000) must be less than 50. ', 'EN',TO_TIMESTAMP('2020-01-01 00:00:00', 'YYYY-MM-DD HH24:MI:SS'), null, (SELECT id FROM codelist_items CI WHERE ITEMCODE = 'DK1019' AND CODELIST_ID = (SELECT id FROM codelists WHERE CODELISTKEY = '10249'))) ON CONFLICT (item_id, langcode, valid_to) DO UPDATE SET valid_from=EXCLUDED.valid_from, description=EXCLUDED.description;</v>
      </c>
      <c r="Q26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67" s="10" t="str">
        <v>/*INSERT INTO PUBLIC.labels_codelist_items (DESCRIPTION, langcode, VALID_FROM, VALID_TO, ITEM_ID) VALUES('Fejl i "Supplerende enheder" (18 02 000 000), supplerende enheder skal være mindre end 50, for den valgte procedure.',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67" s="10" t="str">
        <v>/*INSERT INTO PUBLIC.labels_codelist_items (DESCRIPTION, langcode, VALID_FROM, VALID_TO, ITEM_ID) VALUES('Error in field ''supplementary units'' (18 02 000 000) must be less than 50.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68" spans="1:19" ht="409.5" x14ac:dyDescent="0.25">
      <c r="A268" t="str">
        <v>INSERT INTO public.codelist_item (item_code, uieditable, valid_from, valid_to, codelist_id) VALUES('DK1021', false, to_timestamp('2020-01-01 00:00:00', 'YYYY-MM-DD HH24:MI:SS'), null, (SELECT id FROM codelist WHERE CODELIST_KEY = '10080')) ON CONFLICT (codelist_id, item_code) DO UPDATE SET valid_from=EXCLUDED.valid_from, valid_to=EXCLUDED.valid_to;</v>
      </c>
      <c r="C268" t="str">
        <v>INSERT INTO PUBLIC.CODELIST_ITEM_LABEL (DESCRIPTION, VALID_FROM, VALID_TO, ITEM_ID, LANGUAGE_ID) VALUES('Error in field ''number of packages'' (18 06 004 000) must be less than 50.', TO_TIMESTAMP('2020-01-01 00:00:00', 'YYYY-MM-DD HH24:MI:SS'), null, (SELECT id FROM CODELIST_ITEM CI WHERE ITEM_CODE = 'DK1021' AND CODELIST_ID = (SELECT id FROM codelist WHERE CODELIST_KEY = '10080')), 1);</v>
      </c>
      <c r="D268" t="str">
        <v>INSERT INTO public.codelist_item (item_code, uieditable, valid_from, valid_to, codelist_id) VALUES('DK1021', false, to_timestamp('2020-01-01 00:00:00', 'YYYY-MM-DD HH24:MI:SS'), null, (SELECT id FROM codelist WHERE CODELIST_KEY = '10040')) ON CONFLICT (codelist_id, item_code) DO UPDATE SET valid_from=EXCLUDED.valid_from, valid_to=EXCLUDED.valid_to;</v>
      </c>
      <c r="E268" t="str">
        <v>INSERT INTO PUBLIC.CODELIST_ITEM_LABEL (DESCRIPTION, VALID_FROM, VALID_TO, ITEM_ID, LANGUAGE_ID) VALUES('Fejl i "antal kolli" (18 06 004 000), antal kolli skal være mindre end 50, for den valgte procedure.', TO_TIMESTAMP('2020-01-01 00:00:00', 'YYYY-MM-DD HH24:MI:SS'), null, (SELECT id FROM CODELIST_ITEM CI WHERE ITEM_CODE = 'DK1021' AND CODELIST_ID = (SELECT id FROM codelist WHERE CODELIST_KEY = '10040')), 3);</v>
      </c>
      <c r="F268" t="str">
        <v>INSERT INTO PUBLIC.CODELIST_ITEM_LABEL (DESCRIPTION, VALID_FROM, VALID_TO, ITEM_ID, LANGUAGE_ID) VALUES('Error in field ''number of packages'' (18 06 004 000) must be less than 50.', TO_TIMESTAMP('2020-01-01 00:00:00', 'YYYY-MM-DD HH24:MI:SS'), null, (SELECT id FROM CODELIST_ITEM CI WHERE ITEM_CODE = 'DK1021' AND CODELIST_ID = (SELECT id FROM codelist WHERE CODELIST_KEY = '10040')), 1);</v>
      </c>
      <c r="G268"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68" t="str">
        <v>/*INSERT INTO PUBLIC.CODELIST_ITEM_LABEL (DESCRIPTION, VALID_FROM, VALID_TO, ITEM_ID, LANGUAGE_ID) VALUES('Fejl i "antal kolli" (18 06 004 000), antal kolli skal være mindre end 50, for den valgte procedure.', TO_TIMESTAMP('2020-01-01 00:00:00', 'YYYY-MM-DD HH24:MI:SS'), null, (SELECT id FROM CODELIST_ITEM CI WHERE ITEM_CODE = '' AND CODELIST_ID = (SELECT id FROM codelist WHERE CODELIST_KEY = '10075')), 3);*/</v>
      </c>
      <c r="I268" t="str">
        <v>/*INSERT INTO PUBLIC.CODELIST_ITEM_LABEL (DESCRIPTION, VALID_FROM, VALID_TO, ITEM_ID, LANGUAGE_ID) VALUES('Error in field ''number of packages'' (18 06 004 000) must be less than 50.', TO_TIMESTAMP('2020-01-01 00:00:00', 'YYYY-MM-DD HH24:MI:SS'), null, (SELECT id FROM CODELIST_ITEM CI WHERE ITEM_CODE = '' AND CODELIST_ID = (SELECT id FROM codelist WHERE CODELIST_KEY = '10075')), 1);*/</v>
      </c>
      <c r="J26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68" t="str">
        <v>/*INSERT INTO PUBLIC.CODELIST_ITEM_LABEL (DESCRIPTION, VALID_FROM, VALID_TO, ITEM_ID, LANGUAGE_ID) VALUES('Fejl i "antal kolli" (18 06 004 000), antal kolli skal være mindre end 50, for den valgte procedure.', TO_TIMESTAMP('2020-01-01 00:00:00', 'YYYY-MM-DD HH24:MI:SS'), null, (SELECT id FROM CODELIST_ITEM CI WHERE ITEM_CODE = '' AND CODELIST_ID = (SELECT id FROM codelist WHERE CODELIST_KEY = '10040')), 3);*/</v>
      </c>
      <c r="L268" t="str">
        <v>/*INSERT INTO PUBLIC.CODELIST_ITEM_LABEL (DESCRIPTION, VALID_FROM, VALID_TO, ITEM_ID, LANGUAGE_ID) VALUES('Error in field ''number of packages'' (18 06 004 000) must be less than 50.', TO_TIMESTAMP('2020-01-01 00:00:00', 'YYYY-MM-DD HH24:MI:SS'), null, (SELECT id FROM CODELIST_ITEM CI WHERE ITEM_CODE = '' AND CODELIST_ID = (SELECT id FROM codelist WHERE CODELIST_KEY = '10040')), 1);*/</v>
      </c>
      <c r="N268" s="10" t="str">
        <v>INSERT INTO public.codelist_items (itemcode, valid_from, valid_to, codelist_id, extensions_id) VALUES('DK1021', to_timestamp('2020-01-01 00:00:00', 'YYYY-MM-DD HH24:MI:SS'), null, (SELECT id FROM codelists WHERE CODELISTKEY = '10249'), null) ON CONFLICT (codelist_id, itemcode) DO UPDATE SET valid_from=EXCLUDED.valid_from, valid_to=EXCLUDED.valid_to;</v>
      </c>
      <c r="O268" s="10" t="str">
        <v>INSERT INTO PUBLIC.labels_codelist_items (DESCRIPTION, langcode, VALID_FROM, VALID_TO, ITEM_ID) VALUES('Fejl i "antal kolli" (18 06 004 000), antal kolli skal være mindre end 50, for den valgte procedure.', 'DA',TO_TIMESTAMP('2020-01-01 00:00:00', 'YYYY-MM-DD HH24:MI:SS'), null, (SELECT id FROM codelist_items CI WHERE ITEMCODE = 'DK1021' AND CODELIST_ID = (SELECT id FROM codelists WHERE CODELISTKEY = '10249'))) ON CONFLICT (item_id, langcode, valid_to) DO UPDATE SET valid_from=EXCLUDED.valid_from, description=EXCLUDED.description;</v>
      </c>
      <c r="P268" s="10" t="str">
        <v>INSERT INTO PUBLIC.labels_codelist_items (DESCRIPTION, langcode, VALID_FROM, VALID_TO, ITEM_ID) VALUES('Error in field ''number of packages'' (18 06 004 000) must be less than 50.', 'EN',TO_TIMESTAMP('2020-01-01 00:00:00', 'YYYY-MM-DD HH24:MI:SS'), null, (SELECT id FROM codelist_items CI WHERE ITEMCODE = 'DK1021' AND CODELIST_ID = (SELECT id FROM codelists WHERE CODELISTKEY = '10249'))) ON CONFLICT (item_id, langcode, valid_to) DO UPDATE SET valid_from=EXCLUDED.valid_from, description=EXCLUDED.description;</v>
      </c>
      <c r="Q26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68" s="10" t="str">
        <v>/*INSERT INTO PUBLIC.labels_codelist_items (DESCRIPTION, langcode, VALID_FROM, VALID_TO, ITEM_ID) VALUES('Fejl i "antal kolli" (18 06 004 000), antal kolli skal være mindre end 50, for den valgte procedure.',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68" s="10" t="str">
        <v>/*INSERT INTO PUBLIC.labels_codelist_items (DESCRIPTION, langcode, VALID_FROM, VALID_TO, ITEM_ID) VALUES('Error in field ''number of packages'' (18 06 004 000) must be less than 50.',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69" spans="1:19" ht="409.5" x14ac:dyDescent="0.25">
      <c r="A269" t="str">
        <v>INSERT INTO public.codelist_item (item_code, uieditable, valid_from, valid_to, codelist_id) VALUES('DK1082', false, to_timestamp('2020-01-01 00:00:00', 'YYYY-MM-DD HH24:MI:SS'), null, (SELECT id FROM codelist WHERE CODELIST_KEY = '10080')) ON CONFLICT (codelist_id, item_code) DO UPDATE SET valid_from=EXCLUDED.valid_from, valid_to=EXCLUDED.valid_to;</v>
      </c>
      <c r="C269" t="str">
        <v>INSERT INTO PUBLIC.CODELIST_ITEM_LABEL (DESCRIPTION, VALID_FROM, VALID_TO, ITEM_ID, LANGUAGE_ID) VALUES('Error in field 99 05 001 000, Nature of transction does not exist, see codelist.', TO_TIMESTAMP('2020-01-01 00:00:00', 'YYYY-MM-DD HH24:MI:SS'), null, (SELECT id FROM CODELIST_ITEM CI WHERE ITEM_CODE = 'DK1082' AND CODELIST_ID = (SELECT id FROM codelist WHERE CODELIST_KEY = '10080')), 1);</v>
      </c>
      <c r="D269" t="str">
        <v>INSERT INTO public.codelist_item (item_code, uieditable, valid_from, valid_to, codelist_id) VALUES('DK1082', false, to_timestamp('2020-01-01 00:00:00', 'YYYY-MM-DD HH24:MI:SS'), null, (SELECT id FROM codelist WHERE CODELIST_KEY = '10040')) ON CONFLICT (codelist_id, item_code) DO UPDATE SET valid_from=EXCLUDED.valid_from, valid_to=EXCLUDED.valid_to;</v>
      </c>
      <c r="E269" t="str">
        <v>INSERT INTO PUBLIC.CODELIST_ITEM_LABEL (DESCRIPTION, VALID_FROM, VALID_TO, ITEM_ID, LANGUAGE_ID) VALUES('Fejl i datafelt 99 05 001 000, Transaktionens art findes ikke, se kodeliste.', TO_TIMESTAMP('2020-01-01 00:00:00', 'YYYY-MM-DD HH24:MI:SS'), null, (SELECT id FROM CODELIST_ITEM CI WHERE ITEM_CODE = 'DK1082' AND CODELIST_ID = (SELECT id FROM codelist WHERE CODELIST_KEY = '10040')), 3);</v>
      </c>
      <c r="F269" t="str">
        <v>INSERT INTO PUBLIC.CODELIST_ITEM_LABEL (DESCRIPTION, VALID_FROM, VALID_TO, ITEM_ID, LANGUAGE_ID) VALUES('Error in field 99 05 001 000, Nature of transction does not exist, see codelist.', TO_TIMESTAMP('2020-01-01 00:00:00', 'YYYY-MM-DD HH24:MI:SS'), null, (SELECT id FROM CODELIST_ITEM CI WHERE ITEM_CODE = 'DK1082' AND CODELIST_ID = (SELECT id FROM codelist WHERE CODELIST_KEY = '10040')), 1);</v>
      </c>
      <c r="G26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69" t="str">
        <v>/*INSERT INTO PUBLIC.CODELIST_ITEM_LABEL (DESCRIPTION, VALID_FROM, VALID_TO, ITEM_ID, LANGUAGE_ID) VALUES('Fejl i datafelt 99 05 001 000, Transaktionens art findes ikke, se kodeliste.', TO_TIMESTAMP('2020-01-01 00:00:00', 'YYYY-MM-DD HH24:MI:SS'), null, (SELECT id FROM CODELIST_ITEM CI WHERE ITEM_CODE = '' AND CODELIST_ID = (SELECT id FROM codelist WHERE CODELIST_KEY = '')), 3);*/</v>
      </c>
      <c r="I269" t="str">
        <v>/*INSERT INTO PUBLIC.CODELIST_ITEM_LABEL (DESCRIPTION, VALID_FROM, VALID_TO, ITEM_ID, LANGUAGE_ID) VALUES('Error in field 99 05 001 000, Nature of transction does not exist, see codelist.', TO_TIMESTAMP('2020-01-01 00:00:00', 'YYYY-MM-DD HH24:MI:SS'), null, (SELECT id FROM CODELIST_ITEM CI WHERE ITEM_CODE = '' AND CODELIST_ID = (SELECT id FROM codelist WHERE CODELIST_KEY = '')), 1);*/</v>
      </c>
      <c r="J26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69" t="str">
        <v>/*INSERT INTO PUBLIC.CODELIST_ITEM_LABEL (DESCRIPTION, VALID_FROM, VALID_TO, ITEM_ID, LANGUAGE_ID) VALUES('Fejl i datafelt 99 05 001 000, Transaktionens art findes ikke, se kodeliste.', TO_TIMESTAMP('2020-01-01 00:00:00', 'YYYY-MM-DD HH24:MI:SS'), null, (SELECT id FROM CODELIST_ITEM CI WHERE ITEM_CODE = '' AND CODELIST_ID = (SELECT id FROM codelist WHERE CODELIST_KEY = '10040')), 3);*/</v>
      </c>
      <c r="L269" t="str">
        <v>/*INSERT INTO PUBLIC.CODELIST_ITEM_LABEL (DESCRIPTION, VALID_FROM, VALID_TO, ITEM_ID, LANGUAGE_ID) VALUES('Error in field 99 05 001 000, Nature of transction does not exist, see codelist.', TO_TIMESTAMP('2020-01-01 00:00:00', 'YYYY-MM-DD HH24:MI:SS'), null, (SELECT id FROM CODELIST_ITEM CI WHERE ITEM_CODE = '' AND CODELIST_ID = (SELECT id FROM codelist WHERE CODELIST_KEY = '10040')), 1);*/</v>
      </c>
      <c r="N269" s="10" t="str">
        <v>INSERT INTO public.codelist_items (itemcode, valid_from, valid_to, codelist_id, extensions_id) VALUES('DK1082', to_timestamp('2020-01-01 00:00:00', 'YYYY-MM-DD HH24:MI:SS'), null, (SELECT id FROM codelists WHERE CODELISTKEY = '10249'), null) ON CONFLICT (codelist_id, itemcode) DO UPDATE SET valid_from=EXCLUDED.valid_from, valid_to=EXCLUDED.valid_to;</v>
      </c>
      <c r="O269" s="10" t="str">
        <v>INSERT INTO PUBLIC.labels_codelist_items (DESCRIPTION, langcode, VALID_FROM, VALID_TO, ITEM_ID) VALUES('Fejl i datafelt 99 05 001 000, Transaktionens art findes ikke, se kodeliste.', 'DA',TO_TIMESTAMP('2020-01-01 00:00:00', 'YYYY-MM-DD HH24:MI:SS'), null, (SELECT id FROM codelist_items CI WHERE ITEMCODE = 'DK1082' AND CODELIST_ID = (SELECT id FROM codelists WHERE CODELISTKEY = '10249'))) ON CONFLICT (item_id, langcode, valid_to) DO UPDATE SET valid_from=EXCLUDED.valid_from, description=EXCLUDED.description;</v>
      </c>
      <c r="P269" s="10" t="str">
        <v>INSERT INTO PUBLIC.labels_codelist_items (DESCRIPTION, langcode, VALID_FROM, VALID_TO, ITEM_ID) VALUES('Error in field 99 05 001 000, Nature of transction does not exist, see codelist.', 'EN',TO_TIMESTAMP('2020-01-01 00:00:00', 'YYYY-MM-DD HH24:MI:SS'), null, (SELECT id FROM codelist_items CI WHERE ITEMCODE = 'DK1082' AND CODELIST_ID = (SELECT id FROM codelists WHERE CODELISTKEY = '10249'))) ON CONFLICT (item_id, langcode, valid_to) DO UPDATE SET valid_from=EXCLUDED.valid_from, description=EXCLUDED.description;</v>
      </c>
      <c r="Q26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69" s="10" t="str">
        <v>/*INSERT INTO PUBLIC.labels_codelist_items (DESCRIPTION, langcode, VALID_FROM, VALID_TO, ITEM_ID) VALUES('Fejl i datafelt 99 05 001 000, Transaktionens art findes ikke, se kodeliste.',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69" s="10" t="str">
        <v>/*INSERT INTO PUBLIC.labels_codelist_items (DESCRIPTION, langcode, VALID_FROM, VALID_TO, ITEM_ID) VALUES('Error in field 99 05 001 000, Nature of transction does not exist, see codelist.',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70" spans="1:19" ht="409.5" x14ac:dyDescent="0.25">
      <c r="A270" t="str">
        <v>INSERT INTO public.codelist_item (item_code, uieditable, valid_from, valid_to, codelist_id) VALUES('DK1081', false, to_timestamp('2020-01-01 00:00:00', 'YYYY-MM-DD HH24:MI:SS'), null, (SELECT id FROM codelist WHERE CODELIST_KEY = '10080')) ON CONFLICT (codelist_id, item_code) DO UPDATE SET valid_from=EXCLUDED.valid_from, valid_to=EXCLUDED.valid_to;</v>
      </c>
      <c r="C270" t="str">
        <v>INSERT INTO PUBLIC.CODELIST_ITEM_LABEL (DESCRIPTION, VALID_FROM, VALID_TO, ITEM_ID, LANGUAGE_ID) VALUES('Error in field 14 10 001 000, Valuation method does not exist, see codelist.', TO_TIMESTAMP('2020-01-01 00:00:00', 'YYYY-MM-DD HH24:MI:SS'), null, (SELECT id FROM CODELIST_ITEM CI WHERE ITEM_CODE = 'DK1081' AND CODELIST_ID = (SELECT id FROM codelist WHERE CODELIST_KEY = '10080')), 1);</v>
      </c>
      <c r="D270" t="str">
        <v>INSERT INTO public.codelist_item (item_code, uieditable, valid_from, valid_to, codelist_id) VALUES('DK1081', false, to_timestamp('2020-01-01 00:00:00', 'YYYY-MM-DD HH24:MI:SS'), null, (SELECT id FROM codelist WHERE CODELIST_KEY = '10040')) ON CONFLICT (codelist_id, item_code) DO UPDATE SET valid_from=EXCLUDED.valid_from, valid_to=EXCLUDED.valid_to;</v>
      </c>
      <c r="E270" t="str">
        <v>INSERT INTO PUBLIC.CODELIST_ITEM_LABEL (DESCRIPTION, VALID_FROM, VALID_TO, ITEM_ID, LANGUAGE_ID) VALUES('Fejl i datafelt 14 10 001 000, Værdiansættelses metode findes ikke, se kodeliste.', TO_TIMESTAMP('2020-01-01 00:00:00', 'YYYY-MM-DD HH24:MI:SS'), null, (SELECT id FROM CODELIST_ITEM CI WHERE ITEM_CODE = 'DK1081' AND CODELIST_ID = (SELECT id FROM codelist WHERE CODELIST_KEY = '10040')), 3);</v>
      </c>
      <c r="F270" t="str">
        <v>INSERT INTO PUBLIC.CODELIST_ITEM_LABEL (DESCRIPTION, VALID_FROM, VALID_TO, ITEM_ID, LANGUAGE_ID) VALUES('Error in field 14 10 001 000, Valuation method does not exist, see codelist.', TO_TIMESTAMP('2020-01-01 00:00:00', 'YYYY-MM-DD HH24:MI:SS'), null, (SELECT id FROM CODELIST_ITEM CI WHERE ITEM_CODE = 'DK1081' AND CODELIST_ID = (SELECT id FROM codelist WHERE CODELIST_KEY = '10040')), 1);</v>
      </c>
      <c r="G27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70" t="str">
        <v>/*INSERT INTO PUBLIC.CODELIST_ITEM_LABEL (DESCRIPTION, VALID_FROM, VALID_TO, ITEM_ID, LANGUAGE_ID) VALUES('Fejl i datafelt 14 10 001 000, Værdiansættelses metode findes ikke, se kodeliste.', TO_TIMESTAMP('2020-01-01 00:00:00', 'YYYY-MM-DD HH24:MI:SS'), null, (SELECT id FROM CODELIST_ITEM CI WHERE ITEM_CODE = '' AND CODELIST_ID = (SELECT id FROM codelist WHERE CODELIST_KEY = '')), 3);*/</v>
      </c>
      <c r="I270" t="str">
        <v>/*INSERT INTO PUBLIC.CODELIST_ITEM_LABEL (DESCRIPTION, VALID_FROM, VALID_TO, ITEM_ID, LANGUAGE_ID) VALUES('Error in field 14 10 001 000, Valuation method does not exist, see codelist.', TO_TIMESTAMP('2020-01-01 00:00:00', 'YYYY-MM-DD HH24:MI:SS'), null, (SELECT id FROM CODELIST_ITEM CI WHERE ITEM_CODE = '' AND CODELIST_ID = (SELECT id FROM codelist WHERE CODELIST_KEY = '')), 1);*/</v>
      </c>
      <c r="J27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70" t="str">
        <v>/*INSERT INTO PUBLIC.CODELIST_ITEM_LABEL (DESCRIPTION, VALID_FROM, VALID_TO, ITEM_ID, LANGUAGE_ID) VALUES('Fejl i datafelt 14 10 001 000, Værdiansættelses metode findes ikke, se kodeliste.', TO_TIMESTAMP('2020-01-01 00:00:00', 'YYYY-MM-DD HH24:MI:SS'), null, (SELECT id FROM CODELIST_ITEM CI WHERE ITEM_CODE = '' AND CODELIST_ID = (SELECT id FROM codelist WHERE CODELIST_KEY = '10040')), 3);*/</v>
      </c>
      <c r="L270" t="str">
        <v>/*INSERT INTO PUBLIC.CODELIST_ITEM_LABEL (DESCRIPTION, VALID_FROM, VALID_TO, ITEM_ID, LANGUAGE_ID) VALUES('Error in field 14 10 001 000, Valuation method does not exist, see codelist.', TO_TIMESTAMP('2020-01-01 00:00:00', 'YYYY-MM-DD HH24:MI:SS'), null, (SELECT id FROM CODELIST_ITEM CI WHERE ITEM_CODE = '' AND CODELIST_ID = (SELECT id FROM codelist WHERE CODELIST_KEY = '10040')), 1);*/</v>
      </c>
      <c r="N270" s="10" t="str">
        <v>INSERT INTO public.codelist_items (itemcode, valid_from, valid_to, codelist_id, extensions_id) VALUES('DK1081', to_timestamp('2020-01-01 00:00:00', 'YYYY-MM-DD HH24:MI:SS'), null, (SELECT id FROM codelists WHERE CODELISTKEY = '10249'), null) ON CONFLICT (codelist_id, itemcode) DO UPDATE SET valid_from=EXCLUDED.valid_from, valid_to=EXCLUDED.valid_to;</v>
      </c>
      <c r="O270" s="10" t="str">
        <v>INSERT INTO PUBLIC.labels_codelist_items (DESCRIPTION, langcode, VALID_FROM, VALID_TO, ITEM_ID) VALUES('Fejl i datafelt 14 10 001 000, Værdiansættelses metode findes ikke, se kodeliste.', 'DA',TO_TIMESTAMP('2020-01-01 00:00:00', 'YYYY-MM-DD HH24:MI:SS'), null, (SELECT id FROM codelist_items CI WHERE ITEMCODE = 'DK1081' AND CODELIST_ID = (SELECT id FROM codelists WHERE CODELISTKEY = '10249'))) ON CONFLICT (item_id, langcode, valid_to) DO UPDATE SET valid_from=EXCLUDED.valid_from, description=EXCLUDED.description;</v>
      </c>
      <c r="P270" s="10" t="str">
        <v>INSERT INTO PUBLIC.labels_codelist_items (DESCRIPTION, langcode, VALID_FROM, VALID_TO, ITEM_ID) VALUES('Error in field 14 10 001 000, Valuation method does not exist, see codelist.', 'EN',TO_TIMESTAMP('2020-01-01 00:00:00', 'YYYY-MM-DD HH24:MI:SS'), null, (SELECT id FROM codelist_items CI WHERE ITEMCODE = 'DK1081' AND CODELIST_ID = (SELECT id FROM codelists WHERE CODELISTKEY = '10249'))) ON CONFLICT (item_id, langcode, valid_to) DO UPDATE SET valid_from=EXCLUDED.valid_from, description=EXCLUDED.description;</v>
      </c>
      <c r="Q27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70" s="10" t="str">
        <v>/*INSERT INTO PUBLIC.labels_codelist_items (DESCRIPTION, langcode, VALID_FROM, VALID_TO, ITEM_ID) VALUES('Fejl i datafelt 14 10 001 000, Værdiansættelses metode findes ikke, se kodeliste.',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70" s="10" t="str">
        <v>/*INSERT INTO PUBLIC.labels_codelist_items (DESCRIPTION, langcode, VALID_FROM, VALID_TO, ITEM_ID) VALUES('Error in field 14 10 001 000, Valuation method does not exist, see codelist.',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71" spans="1:19" ht="409.5" x14ac:dyDescent="0.25">
      <c r="A271" t="str">
        <v>INSERT INTO public.codelist_item (item_code, uieditable, valid_from, valid_to, codelist_id) VALUES('DK6001', false, to_timestamp('2020-01-01 00:00:00', 'YYYY-MM-DD HH24:MI:SS'), null, (SELECT id FROM codelist WHERE CODELIST_KEY = '10080')) ON CONFLICT (codelist_id, item_code) DO UPDATE SET valid_from=EXCLUDED.valid_from, valid_to=EXCLUDED.valid_to;</v>
      </c>
      <c r="C271" t="str">
        <v>INSERT INTO PUBLIC.CODELIST_ITEM_LABEL (DESCRIPTION, VALID_FROM, VALID_TO, ITEM_ID, LANGUAGE_ID) VALUES('Error in ''Exporter identification No.'' (13 01 017 000), the Exporter must be registered as an exporter in DK.', TO_TIMESTAMP('2020-01-01 00:00:00', 'YYYY-MM-DD HH24:MI:SS'), null, (SELECT id FROM CODELIST_ITEM CI WHERE ITEM_CODE = 'DK6001' AND CODELIST_ID = (SELECT id FROM codelist WHERE CODELIST_KEY = '10080')), 1);</v>
      </c>
      <c r="D271" t="str">
        <v>INSERT INTO public.codelist_item (item_code, uieditable, valid_from, valid_to, codelist_id) VALUES('DK6001', false, to_timestamp('2020-01-01 00:00:00', 'YYYY-MM-DD HH24:MI:SS'), null, (SELECT id FROM codelist WHERE CODELIST_KEY = '10040')) ON CONFLICT (codelist_id, item_code) DO UPDATE SET valid_from=EXCLUDED.valid_from, valid_to=EXCLUDED.valid_to;</v>
      </c>
      <c r="E271" t="str">
        <v>INSERT INTO PUBLIC.CODELIST_ITEM_LABEL (DESCRIPTION, VALID_FROM, VALID_TO, ITEM_ID, LANGUAGE_ID) VALUES('Fejl i ''Eksportør identifikations nummer'' (13 01 017 000), eksportøren skal være eksportørregistreret i Danmark.', TO_TIMESTAMP('2020-01-01 00:00:00', 'YYYY-MM-DD HH24:MI:SS'), null, (SELECT id FROM CODELIST_ITEM CI WHERE ITEM_CODE = 'DK6001' AND CODELIST_ID = (SELECT id FROM codelist WHERE CODELIST_KEY = '10040')), 3);</v>
      </c>
      <c r="F271" t="str">
        <v>INSERT INTO PUBLIC.CODELIST_ITEM_LABEL (DESCRIPTION, VALID_FROM, VALID_TO, ITEM_ID, LANGUAGE_ID) VALUES('Error in ''Exporter identification No.'' (13 01 017 000), the Exporter must be registered as an exporter in DK.', TO_TIMESTAMP('2020-01-01 00:00:00', 'YYYY-MM-DD HH24:MI:SS'), null, (SELECT id FROM CODELIST_ITEM CI WHERE ITEM_CODE = 'DK6001' AND CODELIST_ID = (SELECT id FROM codelist WHERE CODELIST_KEY = '10040')), 1);</v>
      </c>
      <c r="G27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71" t="str">
        <v>/*INSERT INTO PUBLIC.CODELIST_ITEM_LABEL (DESCRIPTION, VALID_FROM, VALID_TO, ITEM_ID, LANGUAGE_ID) VALUES('Fejl i ''Eksportør identifikations nummer'' (13 01 017 000), eksportøren skal være eksportørregistreret i Danmark.', TO_TIMESTAMP('2020-01-01 00:00:00', 'YYYY-MM-DD HH24:MI:SS'), null, (SELECT id FROM CODELIST_ITEM CI WHERE ITEM_CODE = '' AND CODELIST_ID = (SELECT id FROM codelist WHERE CODELIST_KEY = '')), 3);*/</v>
      </c>
      <c r="I271" t="str">
        <v>/*INSERT INTO PUBLIC.CODELIST_ITEM_LABEL (DESCRIPTION, VALID_FROM, VALID_TO, ITEM_ID, LANGUAGE_ID) VALUES('Error in ''Exporter identification No.'' (13 01 017 000), the Exporter must be registered as an exporter in DK.', TO_TIMESTAMP('2020-01-01 00:00:00', 'YYYY-MM-DD HH24:MI:SS'), null, (SELECT id FROM CODELIST_ITEM CI WHERE ITEM_CODE = '' AND CODELIST_ID = (SELECT id FROM codelist WHERE CODELIST_KEY = '')), 1);*/</v>
      </c>
      <c r="J27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71" t="str">
        <v>/*INSERT INTO PUBLIC.CODELIST_ITEM_LABEL (DESCRIPTION, VALID_FROM, VALID_TO, ITEM_ID, LANGUAGE_ID) VALUES('Fejl i ''Eksportør identifikations nummer'' (13 01 017 000), eksportøren skal være eksportørregistreret i Danmark.', TO_TIMESTAMP('2020-01-01 00:00:00', 'YYYY-MM-DD HH24:MI:SS'), null, (SELECT id FROM CODELIST_ITEM CI WHERE ITEM_CODE = '' AND CODELIST_ID = (SELECT id FROM codelist WHERE CODELIST_KEY = '10040')), 3);*/</v>
      </c>
      <c r="L271" t="str">
        <v>/*INSERT INTO PUBLIC.CODELIST_ITEM_LABEL (DESCRIPTION, VALID_FROM, VALID_TO, ITEM_ID, LANGUAGE_ID) VALUES('Error in ''Exporter identification No.'' (13 01 017 000), the Exporter must be registered as an exporter in DK.', TO_TIMESTAMP('2020-01-01 00:00:00', 'YYYY-MM-DD HH24:MI:SS'), null, (SELECT id FROM CODELIST_ITEM CI WHERE ITEM_CODE = '' AND CODELIST_ID = (SELECT id FROM codelist WHERE CODELIST_KEY = '10040')), 1);*/</v>
      </c>
      <c r="N271" s="10" t="str">
        <v>INSERT INTO public.codelist_items (itemcode, valid_from, valid_to, codelist_id, extensions_id) VALUES('DK6001', to_timestamp('2020-01-01 00:00:00', 'YYYY-MM-DD HH24:MI:SS'), null, (SELECT id FROM codelists WHERE CODELISTKEY = '10249'), null) ON CONFLICT (codelist_id, itemcode) DO UPDATE SET valid_from=EXCLUDED.valid_from, valid_to=EXCLUDED.valid_to;</v>
      </c>
      <c r="O271" s="10" t="str">
        <v>INSERT INTO PUBLIC.labels_codelist_items (DESCRIPTION, langcode, VALID_FROM, VALID_TO, ITEM_ID) VALUES('Fejl i ''Eksportør identifikations nummer'' (13 01 017 000), eksportøren skal være eksportørregistreret i Danmark.', 'DA',TO_TIMESTAMP('2020-01-01 00:00:00', 'YYYY-MM-DD HH24:MI:SS'), null, (SELECT id FROM codelist_items CI WHERE ITEMCODE = 'DK6001' AND CODELIST_ID = (SELECT id FROM codelists WHERE CODELISTKEY = '10249'))) ON CONFLICT (item_id, langcode, valid_to) DO UPDATE SET valid_from=EXCLUDED.valid_from, description=EXCLUDED.description;</v>
      </c>
      <c r="P271" s="10" t="str">
        <v>INSERT INTO PUBLIC.labels_codelist_items (DESCRIPTION, langcode, VALID_FROM, VALID_TO, ITEM_ID) VALUES('Error in ''Exporter identification No.'' (13 01 017 000), the Exporter must be registered as an exporter in DK.', 'EN',TO_TIMESTAMP('2020-01-01 00:00:00', 'YYYY-MM-DD HH24:MI:SS'), null, (SELECT id FROM codelist_items CI WHERE ITEMCODE = 'DK6001' AND CODELIST_ID = (SELECT id FROM codelists WHERE CODELISTKEY = '10249'))) ON CONFLICT (item_id, langcode, valid_to) DO UPDATE SET valid_from=EXCLUDED.valid_from, description=EXCLUDED.description;</v>
      </c>
      <c r="Q27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71" s="10" t="str">
        <v>/*INSERT INTO PUBLIC.labels_codelist_items (DESCRIPTION, langcode, VALID_FROM, VALID_TO, ITEM_ID) VALUES('Fejl i ''Eksportør identifikations nummer'' (13 01 017 000), eksportøren skal være eksportørregistreret i Danmark.',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71" s="10" t="str">
        <v>/*INSERT INTO PUBLIC.labels_codelist_items (DESCRIPTION, langcode, VALID_FROM, VALID_TO, ITEM_ID) VALUES('Error in ''Exporter identification No.'' (13 01 017 000), the Exporter must be registered as an exporter in DK.',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72" spans="1:19" ht="409.5" x14ac:dyDescent="0.25">
      <c r="A272" t="str">
        <v>INSERT INTO public.codelist_item (item_code, uieditable, valid_from, valid_to, codelist_id) VALUES('DK6000', false, to_timestamp('2020-01-01 00:00:00', 'YYYY-MM-DD HH24:MI:SS'), null, (SELECT id FROM codelist WHERE CODELIST_KEY = '10080')) ON CONFLICT (codelist_id, item_code) DO UPDATE SET valid_from=EXCLUDED.valid_from, valid_to=EXCLUDED.valid_to;</v>
      </c>
      <c r="C272" t="str">
        <v>INSERT INTO PUBLIC.CODELIST_ITEM_LABEL (DESCRIPTION, VALID_FROM, VALID_TO, ITEM_ID, LANGUAGE_ID) VALUES('Error in ''Exporter identification No'' (13 01 017 000), the number does not exist or is not valid.', TO_TIMESTAMP('2020-01-01 00:00:00', 'YYYY-MM-DD HH24:MI:SS'), null, (SELECT id FROM CODELIST_ITEM CI WHERE ITEM_CODE = 'DK6000' AND CODELIST_ID = (SELECT id FROM codelist WHERE CODELIST_KEY = '10080')), 1);</v>
      </c>
      <c r="D272" t="str">
        <v>INSERT INTO public.codelist_item (item_code, uieditable, valid_from, valid_to, codelist_id) VALUES('DK6000', false, to_timestamp('2020-01-01 00:00:00', 'YYYY-MM-DD HH24:MI:SS'), null, (SELECT id FROM codelist WHERE CODELIST_KEY = '10040')) ON CONFLICT (codelist_id, item_code) DO UPDATE SET valid_from=EXCLUDED.valid_from, valid_to=EXCLUDED.valid_to;</v>
      </c>
      <c r="E272" t="str">
        <v>INSERT INTO PUBLIC.CODELIST_ITEM_LABEL (DESCRIPTION, VALID_FROM, VALID_TO, ITEM_ID, LANGUAGE_ID) VALUES('Fejl i ''Eksportør identifikations nummer'' (13 01 017 000), nummeret eksisterer ikke eller er ikke validt.', TO_TIMESTAMP('2020-01-01 00:00:00', 'YYYY-MM-DD HH24:MI:SS'), null, (SELECT id FROM CODELIST_ITEM CI WHERE ITEM_CODE = 'DK6000' AND CODELIST_ID = (SELECT id FROM codelist WHERE CODELIST_KEY = '10040')), 3);</v>
      </c>
      <c r="F272" t="str">
        <v>INSERT INTO PUBLIC.CODELIST_ITEM_LABEL (DESCRIPTION, VALID_FROM, VALID_TO, ITEM_ID, LANGUAGE_ID) VALUES('Error in ''Exporter identification No'' (13 01 017 000), the number does not exist or is not valid.', TO_TIMESTAMP('2020-01-01 00:00:00', 'YYYY-MM-DD HH24:MI:SS'), null, (SELECT id FROM CODELIST_ITEM CI WHERE ITEM_CODE = 'DK6000' AND CODELIST_ID = (SELECT id FROM codelist WHERE CODELIST_KEY = '10040')), 1);</v>
      </c>
      <c r="G27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72" t="str">
        <v>/*INSERT INTO PUBLIC.CODELIST_ITEM_LABEL (DESCRIPTION, VALID_FROM, VALID_TO, ITEM_ID, LANGUAGE_ID) VALUES('Fejl i ''Eksportør identifikations nummer'' (13 01 017 000), nummeret eksisterer ikke eller er ikke validt.', TO_TIMESTAMP('2020-01-01 00:00:00', 'YYYY-MM-DD HH24:MI:SS'), null, (SELECT id FROM CODELIST_ITEM CI WHERE ITEM_CODE = '' AND CODELIST_ID = (SELECT id FROM codelist WHERE CODELIST_KEY = '')), 3);*/</v>
      </c>
      <c r="I272" t="str">
        <v>/*INSERT INTO PUBLIC.CODELIST_ITEM_LABEL (DESCRIPTION, VALID_FROM, VALID_TO, ITEM_ID, LANGUAGE_ID) VALUES('Error in ''Exporter identification No'' (13 01 017 000), the number does not exist or is not valid.', TO_TIMESTAMP('2020-01-01 00:00:00', 'YYYY-MM-DD HH24:MI:SS'), null, (SELECT id FROM CODELIST_ITEM CI WHERE ITEM_CODE = '' AND CODELIST_ID = (SELECT id FROM codelist WHERE CODELIST_KEY = '')), 1);*/</v>
      </c>
      <c r="J27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72" t="str">
        <v>/*INSERT INTO PUBLIC.CODELIST_ITEM_LABEL (DESCRIPTION, VALID_FROM, VALID_TO, ITEM_ID, LANGUAGE_ID) VALUES('Fejl i ''Eksportør identifikations nummer'' (13 01 017 000), nummeret eksisterer ikke eller er ikke validt.', TO_TIMESTAMP('2020-01-01 00:00:00', 'YYYY-MM-DD HH24:MI:SS'), null, (SELECT id FROM CODELIST_ITEM CI WHERE ITEM_CODE = '' AND CODELIST_ID = (SELECT id FROM codelist WHERE CODELIST_KEY = '10040')), 3);*/</v>
      </c>
      <c r="L272" t="str">
        <v>/*INSERT INTO PUBLIC.CODELIST_ITEM_LABEL (DESCRIPTION, VALID_FROM, VALID_TO, ITEM_ID, LANGUAGE_ID) VALUES('Error in ''Exporter identification No'' (13 01 017 000), the number does not exist or is not valid.', TO_TIMESTAMP('2020-01-01 00:00:00', 'YYYY-MM-DD HH24:MI:SS'), null, (SELECT id FROM CODELIST_ITEM CI WHERE ITEM_CODE = '' AND CODELIST_ID = (SELECT id FROM codelist WHERE CODELIST_KEY = '10040')), 1);*/</v>
      </c>
      <c r="N272" s="10" t="str">
        <v>INSERT INTO public.codelist_items (itemcode, valid_from, valid_to, codelist_id, extensions_id) VALUES('DK6000', to_timestamp('2020-01-01 00:00:00', 'YYYY-MM-DD HH24:MI:SS'), null, (SELECT id FROM codelists WHERE CODELISTKEY = '10249'), null) ON CONFLICT (codelist_id, itemcode) DO UPDATE SET valid_from=EXCLUDED.valid_from, valid_to=EXCLUDED.valid_to;</v>
      </c>
      <c r="O272" s="10" t="str">
        <v>INSERT INTO PUBLIC.labels_codelist_items (DESCRIPTION, langcode, VALID_FROM, VALID_TO, ITEM_ID) VALUES('Fejl i ''Eksportør identifikations nummer'' (13 01 017 000), nummeret eksisterer ikke eller er ikke validt.', 'DA',TO_TIMESTAMP('2020-01-01 00:00:00', 'YYYY-MM-DD HH24:MI:SS'), null, (SELECT id FROM codelist_items CI WHERE ITEMCODE = 'DK6000' AND CODELIST_ID = (SELECT id FROM codelists WHERE CODELISTKEY = '10249'))) ON CONFLICT (item_id, langcode, valid_to) DO UPDATE SET valid_from=EXCLUDED.valid_from, description=EXCLUDED.description;</v>
      </c>
      <c r="P272" s="10" t="str">
        <v>INSERT INTO PUBLIC.labels_codelist_items (DESCRIPTION, langcode, VALID_FROM, VALID_TO, ITEM_ID) VALUES('Error in ''Exporter identification No'' (13 01 017 000), the number does not exist or is not valid.', 'EN',TO_TIMESTAMP('2020-01-01 00:00:00', 'YYYY-MM-DD HH24:MI:SS'), null, (SELECT id FROM codelist_items CI WHERE ITEMCODE = 'DK6000' AND CODELIST_ID = (SELECT id FROM codelists WHERE CODELISTKEY = '10249'))) ON CONFLICT (item_id, langcode, valid_to) DO UPDATE SET valid_from=EXCLUDED.valid_from, description=EXCLUDED.description;</v>
      </c>
      <c r="Q27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72" s="10" t="str">
        <v>/*INSERT INTO PUBLIC.labels_codelist_items (DESCRIPTION, langcode, VALID_FROM, VALID_TO, ITEM_ID) VALUES('Fejl i ''Eksportør identifikations nummer'' (13 01 017 000), nummeret eksisterer ikke eller er ikke validt.',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72" s="10" t="str">
        <v>/*INSERT INTO PUBLIC.labels_codelist_items (DESCRIPTION, langcode, VALID_FROM, VALID_TO, ITEM_ID) VALUES('Error in ''Exporter identification No'' (13 01 017 000), the number does not exist or is not valid.',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73" spans="1:19" ht="409.5" x14ac:dyDescent="0.25">
      <c r="A273"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273" t="str">
        <v>/*INSERT INTO PUBLIC.CODELIST_ITEM_LABEL (DESCRIPTION, VALID_FROM, VALID_TO, ITEM_ID, LANGUAGE_ID) VALUES('Error in ''Exporter country''  (13 01 018 020)  is incorrect, country code must be found in the EU GEONOM code list (country code for 3rd countries).', TO_TIMESTAMP('2020-01-01 00:00:00', 'YYYY-MM-DD HH24:MI:SS'), null, (SELECT id FROM CODELIST_ITEM CI WHERE ITEM_CODE = '' AND CODELIST_ID = (SELECT id FROM codelist WHERE CODELIST_KEY = '10080')), 1);*/</v>
      </c>
      <c r="D27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273" t="str">
        <v>/*INSERT INTO PUBLIC.CODELIST_ITEM_LABEL (DESCRIPTION, VALID_FROM, VALID_TO, ITEM_ID, LANGUAGE_ID) VALUES('Fejl i "Eksportør landekode" (13 01 018 020), er ikke validt, landekode skal findes i EU''s GEONOM codelist (landekode for 3.lande)', TO_TIMESTAMP('2020-01-01 00:00:00', 'YYYY-MM-DD HH24:MI:SS'), null, (SELECT id FROM CODELIST_ITEM CI WHERE ITEM_CODE = '' AND CODELIST_ID = (SELECT id FROM codelist WHERE CODELIST_KEY = '10040')), 3);*/</v>
      </c>
      <c r="F273" t="str">
        <v>/*INSERT INTO PUBLIC.CODELIST_ITEM_LABEL (DESCRIPTION, VALID_FROM, VALID_TO, ITEM_ID, LANGUAGE_ID) VALUES('Error in ''Exporter country''  (13 01 018 020)  is incorrect, country code must be found in the EU GEONOM code list (country code for 3rd countries).', TO_TIMESTAMP('2020-01-01 00:00:00', 'YYYY-MM-DD HH24:MI:SS'), null, (SELECT id FROM CODELIST_ITEM CI WHERE ITEM_CODE = '' AND CODELIST_ID = (SELECT id FROM codelist WHERE CODELIST_KEY = '10040')), 1);*/</v>
      </c>
      <c r="G273"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73" t="str">
        <v>/*INSERT INTO PUBLIC.CODELIST_ITEM_LABEL (DESCRIPTION, VALID_FROM, VALID_TO, ITEM_ID, LANGUAGE_ID) VALUES('Fejl i "Eksportør landekode" (13 01 018 020), er ikke validt, landekode skal findes i EU''s GEONOM codelist (landekode for 3.lande)', TO_TIMESTAMP('2020-01-01 00:00:00', 'YYYY-MM-DD HH24:MI:SS'), null, (SELECT id FROM CODELIST_ITEM CI WHERE ITEM_CODE = '' AND CODELIST_ID = (SELECT id FROM codelist WHERE CODELIST_KEY = '10075')), 3);*/</v>
      </c>
      <c r="I273" t="str">
        <v>/*INSERT INTO PUBLIC.CODELIST_ITEM_LABEL (DESCRIPTION, VALID_FROM, VALID_TO, ITEM_ID, LANGUAGE_ID) VALUES('Error in ''Exporter country''  (13 01 018 020)  is incorrect, country code must be found in the EU GEONOM code list (country code for 3rd countries).', TO_TIMESTAMP('2020-01-01 00:00:00', 'YYYY-MM-DD HH24:MI:SS'), null, (SELECT id FROM CODELIST_ITEM CI WHERE ITEM_CODE = '' AND CODELIST_ID = (SELECT id FROM codelist WHERE CODELIST_KEY = '10075')), 1);*/</v>
      </c>
      <c r="J27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73" t="str">
        <v>/*INSERT INTO PUBLIC.CODELIST_ITEM_LABEL (DESCRIPTION, VALID_FROM, VALID_TO, ITEM_ID, LANGUAGE_ID) VALUES('Fejl i "Eksportør landekode" (13 01 018 020), er ikke validt, landekode skal findes i EU''s GEONOM codelist (landekode for 3.lande)', TO_TIMESTAMP('2020-01-01 00:00:00', 'YYYY-MM-DD HH24:MI:SS'), null, (SELECT id FROM CODELIST_ITEM CI WHERE ITEM_CODE = '' AND CODELIST_ID = (SELECT id FROM codelist WHERE CODELIST_KEY = '10040')), 3);*/</v>
      </c>
      <c r="L273" t="str">
        <v>/*INSERT INTO PUBLIC.CODELIST_ITEM_LABEL (DESCRIPTION, VALID_FROM, VALID_TO, ITEM_ID, LANGUAGE_ID) VALUES('Error in ''Exporter country''  (13 01 018 020)  is incorrect, country code must be found in the EU GEONOM code list (country code for 3rd countries).', TO_TIMESTAMP('2020-01-01 00:00:00', 'YYYY-MM-DD HH24:MI:SS'), null, (SELECT id FROM CODELIST_ITEM CI WHERE ITEM_CODE = '' AND CODELIST_ID = (SELECT id FROM codelist WHERE CODELIST_KEY = '10040')), 1);*/</v>
      </c>
      <c r="N27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273" s="10" t="str">
        <v>/*INSERT INTO PUBLIC.labels_codelist_items (DESCRIPTION, langcode, VALID_FROM, VALID_TO, ITEM_ID) VALUES('Fejl i "Eksportør landekode" (13 01 018 020), er ikke validt, landekode skal findes i EU''s GEONOM codelist (landekode for 3.lande)',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273" s="10" t="str">
        <v>/*INSERT INTO PUBLIC.labels_codelist_items (DESCRIPTION, langcode, VALID_FROM, VALID_TO, ITEM_ID) VALUES('Error in ''Exporter country''  (13 01 018 020)  is incorrect, country code must be found in the EU GEONOM code list (country code for 3rd countries).',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27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73" s="10" t="str">
        <v>/*INSERT INTO PUBLIC.labels_codelist_items (DESCRIPTION, langcode, VALID_FROM, VALID_TO, ITEM_ID) VALUES('Fejl i "Eksportør landekode" (13 01 018 020), er ikke validt, landekode skal findes i EU''s GEONOM codelist (landekode for 3.lande)',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73" s="10" t="str">
        <v>/*INSERT INTO PUBLIC.labels_codelist_items (DESCRIPTION, langcode, VALID_FROM, VALID_TO, ITEM_ID) VALUES('Error in ''Exporter country''  (13 01 018 020)  is incorrect, country code must be found in the EU GEONOM code list (country code for 3rd countries).',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74" spans="1:19" ht="409.5" x14ac:dyDescent="0.25">
      <c r="A274" t="str">
        <v>INSERT INTO public.codelist_item (item_code, uieditable, valid_from, valid_to, codelist_id) VALUES('DK1298', false, to_timestamp('2020-01-01 00:00:00', 'YYYY-MM-DD HH24:MI:SS'), null, (SELECT id FROM codelist WHERE CODELIST_KEY = '10080')) ON CONFLICT (codelist_id, item_code) DO UPDATE SET valid_from=EXCLUDED.valid_from, valid_to=EXCLUDED.valid_to;</v>
      </c>
      <c r="C274" t="str">
        <v>INSERT INTO PUBLIC.CODELIST_ITEM_LABEL (DESCRIPTION, VALID_FROM, VALID_TO, ITEM_ID, LANGUAGE_ID) VALUES('Error in Exit Carrier Identification Number (13 12 000 000),  the number does not exist or is not valid.', TO_TIMESTAMP('2020-01-01 00:00:00', 'YYYY-MM-DD HH24:MI:SS'), null, (SELECT id FROM CODELIST_ITEM CI WHERE ITEM_CODE = 'DK1298' AND CODELIST_ID = (SELECT id FROM codelist WHERE CODELIST_KEY = '10080')), 1);</v>
      </c>
      <c r="D274" t="str">
        <v>INSERT INTO public.codelist_item (item_code, uieditable, valid_from, valid_to, codelist_id) VALUES('DK1298', false, to_timestamp('2020-01-01 00:00:00', 'YYYY-MM-DD HH24:MI:SS'), null, (SELECT id FROM codelist WHERE CODELIST_KEY = '10040')) ON CONFLICT (codelist_id, item_code) DO UPDATE SET valid_from=EXCLUDED.valid_from, valid_to=EXCLUDED.valid_to;</v>
      </c>
      <c r="E274" t="str">
        <v>INSERT INTO PUBLIC.CODELIST_ITEM_LABEL (DESCRIPTION, VALID_FROM, VALID_TO, ITEM_ID, LANGUAGE_ID) VALUES('Fejl i Transportør Identifikationsnummer (13 12 000 000), nummeret findes ikke eller er ikke validt.', TO_TIMESTAMP('2020-01-01 00:00:00', 'YYYY-MM-DD HH24:MI:SS'), null, (SELECT id FROM CODELIST_ITEM CI WHERE ITEM_CODE = 'DK1298' AND CODELIST_ID = (SELECT id FROM codelist WHERE CODELIST_KEY = '10040')), 3);</v>
      </c>
      <c r="F274" t="str">
        <v>INSERT INTO PUBLIC.CODELIST_ITEM_LABEL (DESCRIPTION, VALID_FROM, VALID_TO, ITEM_ID, LANGUAGE_ID) VALUES('Error in Exit Carrier Identification Number (13 12 000 000),  the number does not exist or is not valid.', TO_TIMESTAMP('2020-01-01 00:00:00', 'YYYY-MM-DD HH24:MI:SS'), null, (SELECT id FROM CODELIST_ITEM CI WHERE ITEM_CODE = 'DK1298' AND CODELIST_ID = (SELECT id FROM codelist WHERE CODELIST_KEY = '10040')), 1);</v>
      </c>
      <c r="G274" t="str">
        <v>INSERT INTO public.codelist_item (item_code, uieditable, valid_from, valid_to, codelist_id) VALUES('DKW1298', false, to_timestamp('2020-01-01 00:00:00', 'YYYY-MM-DD HH24:MI:SS'), null, (SELECT id FROM codelist WHERE CODELIST_KEY = '10075')) ON CONFLICT (codelist_id, item_code) DO UPDATE SET valid_from=EXCLUDED.valid_from, valid_to=EXCLUDED.valid_to;</v>
      </c>
      <c r="H274" t="str">
        <v>INSERT INTO PUBLIC.CODELIST_ITEM_LABEL (DESCRIPTION, VALID_FROM, VALID_TO, ITEM_ID, LANGUAGE_ID) VALUES('Fejl i Transportør Identifikationsnummer (13 12 000 000), nummeret findes ikke eller er ikke validt.', TO_TIMESTAMP('2020-01-01 00:00:00', 'YYYY-MM-DD HH24:MI:SS'), null, (SELECT id FROM CODELIST_ITEM CI WHERE ITEM_CODE = 'DKW1298' AND CODELIST_ID = (SELECT id FROM codelist WHERE CODELIST_KEY = '10075')), 3);</v>
      </c>
      <c r="I274" t="str">
        <v>INSERT INTO PUBLIC.CODELIST_ITEM_LABEL (DESCRIPTION, VALID_FROM, VALID_TO, ITEM_ID, LANGUAGE_ID) VALUES('Error in Exit Carrier Identification Number (13 12 000 000),  the number does not exist or is not valid.', TO_TIMESTAMP('2020-01-01 00:00:00', 'YYYY-MM-DD HH24:MI:SS'), null, (SELECT id FROM CODELIST_ITEM CI WHERE ITEM_CODE = 'DKW1298' AND CODELIST_ID = (SELECT id FROM codelist WHERE CODELIST_KEY = '10075')), 1);</v>
      </c>
      <c r="J274" t="str">
        <v>INSERT INTO public.codelist_item (item_code, uieditable, valid_from, valid_to, codelist_id) VALUES('DKW1298', false, to_timestamp('2020-01-01 00:00:00', 'YYYY-MM-DD HH24:MI:SS'), null, (SELECT id FROM codelist WHERE CODELIST_KEY = '10040')) ON CONFLICT (codelist_id, item_code) DO UPDATE SET valid_from=EXCLUDED.valid_from, valid_to=EXCLUDED.valid_to;</v>
      </c>
      <c r="K274" t="str">
        <v>INSERT INTO PUBLIC.CODELIST_ITEM_LABEL (DESCRIPTION, VALID_FROM, VALID_TO, ITEM_ID, LANGUAGE_ID) VALUES('Fejl i Transportør Identifikationsnummer (13 12 000 000), nummeret findes ikke eller er ikke validt.', TO_TIMESTAMP('2020-01-01 00:00:00', 'YYYY-MM-DD HH24:MI:SS'), null, (SELECT id FROM CODELIST_ITEM CI WHERE ITEM_CODE = 'DKW1298' AND CODELIST_ID = (SELECT id FROM codelist WHERE CODELIST_KEY = '10040')), 3);</v>
      </c>
      <c r="L274" t="str">
        <v>INSERT INTO PUBLIC.CODELIST_ITEM_LABEL (DESCRIPTION, VALID_FROM, VALID_TO, ITEM_ID, LANGUAGE_ID) VALUES('Error in Exit Carrier Identification Number (13 12 000 000),  the number does not exist or is not valid.', TO_TIMESTAMP('2020-01-01 00:00:00', 'YYYY-MM-DD HH24:MI:SS'), null, (SELECT id FROM CODELIST_ITEM CI WHERE ITEM_CODE = 'DKW1298' AND CODELIST_ID = (SELECT id FROM codelist WHERE CODELIST_KEY = '10040')), 1);</v>
      </c>
      <c r="N274" s="10" t="str">
        <v>INSERT INTO public.codelist_items (itemcode, valid_from, valid_to, codelist_id, extensions_id) VALUES('DK1298', to_timestamp('2020-01-01 00:00:00', 'YYYY-MM-DD HH24:MI:SS'), null, (SELECT id FROM codelists WHERE CODELISTKEY = '10249'), null) ON CONFLICT (codelist_id, itemcode) DO UPDATE SET valid_from=EXCLUDED.valid_from, valid_to=EXCLUDED.valid_to;</v>
      </c>
      <c r="O274" s="10" t="str">
        <v>INSERT INTO PUBLIC.labels_codelist_items (DESCRIPTION, langcode, VALID_FROM, VALID_TO, ITEM_ID) VALUES('Fejl i Transportør Identifikationsnummer (13 12 000 000), nummeret findes ikke eller er ikke validt.', 'DA',TO_TIMESTAMP('2020-01-01 00:00:00', 'YYYY-MM-DD HH24:MI:SS'), null, (SELECT id FROM codelist_items CI WHERE ITEMCODE = 'DK1298' AND CODELIST_ID = (SELECT id FROM codelists WHERE CODELISTKEY = '10249'))) ON CONFLICT (item_id, langcode, valid_to) DO UPDATE SET valid_from=EXCLUDED.valid_from, description=EXCLUDED.description;</v>
      </c>
      <c r="P274" s="10" t="str">
        <v>INSERT INTO PUBLIC.labels_codelist_items (DESCRIPTION, langcode, VALID_FROM, VALID_TO, ITEM_ID) VALUES('Error in Exit Carrier Identification Number (13 12 000 000),  the number does not exist or is not valid.', 'EN',TO_TIMESTAMP('2020-01-01 00:00:00', 'YYYY-MM-DD HH24:MI:SS'), null, (SELECT id FROM codelist_items CI WHERE ITEMCODE = 'DK1298' AND CODELIST_ID = (SELECT id FROM codelists WHERE CODELISTKEY = '10249'))) ON CONFLICT (item_id, langcode, valid_to) DO UPDATE SET valid_from=EXCLUDED.valid_from, description=EXCLUDED.description;</v>
      </c>
      <c r="Q274" s="10" t="str">
        <v>INSERT INTO public.codelist_items (itemcode, valid_from, valid_to, codelist_id, extensions_id) VALUES('DKW1298', to_timestamp('2020-01-01 00:00:00', 'YYYY-MM-DD HH24:MI:SS'), null, (SELECT id FROM codelists WHERE CODELISTKEY = '10249'), null) ON CONFLICT (codelist_id, itemcode) DO UPDATE SET valid_from=EXCLUDED.valid_from, valid_to=EXCLUDED.valid_to;</v>
      </c>
      <c r="R274" s="10" t="str">
        <v>INSERT INTO PUBLIC.labels_codelist_items (DESCRIPTION, langcode, VALID_FROM, VALID_TO, ITEM_ID) VALUES('Fejl i Transportør Identifikationsnummer (13 12 000 000), nummeret findes ikke eller er ikke validt.', 'DA',TO_TIMESTAMP('2020-01-01 00:00:00', 'YYYY-MM-DD HH24:MI:SS'), null, (SELECT id FROM codelist_items CI WHERE ITEMCODE = 'DKW1298' AND CODELIST_ID = (SELECT id FROM codelists WHERE CODELISTKEY = '10249'))) ON CONFLICT (item_id, langcode, valid_to) DO UPDATE SET valid_from=EXCLUDED.valid_from, description=EXCLUDED.description;</v>
      </c>
      <c r="S274" s="10" t="str">
        <v>INSERT INTO PUBLIC.labels_codelist_items (DESCRIPTION, langcode, VALID_FROM, VALID_TO, ITEM_ID) VALUES('Error in Exit Carrier Identification Number (13 12 000 000),  the number does not exist or is not valid.', 'EN',TO_TIMESTAMP('2020-01-01 00:00:00', 'YYYY-MM-DD HH24:MI:SS'), null, (SELECT id FROM codelist_items CI WHERE ITEMCODE = 'DKW1298' AND CODELIST_ID = (SELECT id FROM codelists WHERE CODELISTKEY = '10249'))) ON CONFLICT (item_id, langcode, valid_to) DO UPDATE SET valid_from=EXCLUDED.valid_from, description=EXCLUDED.description;</v>
      </c>
    </row>
    <row r="275" spans="1:19" ht="409.5" x14ac:dyDescent="0.25">
      <c r="A275" t="str">
        <v>/*INSERT INTO public.codelist_item (item_code, uieditable, valid_from, valid_to, codelist_id) VALUES('DK6002', false, to_timestamp('2020-01-01 00:00:00', 'YYYY-MM-DD HH24:MI:SS'), null, (SELECT id FROM codelist WHERE CODELIST_KEY = '')) ON CONFLICT (codelist_id, item_code) DO UPDATE SET valid_from=EXCLUDED.valid_from, valid_to=EXCLUDED.valid_to;*/</v>
      </c>
      <c r="C275" t="str">
        <v>/*INSERT INTO PUBLIC.CODELIST_ITEM_LABEL (DESCRIPTION, VALID_FROM, VALID_TO, ITEM_ID, LANGUAGE_ID) VALUES('Error in ''Declarant identification No.'' (13 05 017 000), the Declarant must be registered as an exporter in DK.', TO_TIMESTAMP('2020-01-01 00:00:00', 'YYYY-MM-DD HH24:MI:SS'), null, (SELECT id FROM CODELIST_ITEM CI WHERE ITEM_CODE = 'DK6002' AND CODELIST_ID = (SELECT id FROM codelist WHERE CODELIST_KEY = '')), 1);*/</v>
      </c>
      <c r="D275" t="str">
        <v>/*INSERT INTO public.codelist_item (item_code, uieditable, valid_from, valid_to, codelist_id) VALUES('DK6002', false, to_timestamp('2020-01-01 00:00:00', 'YYYY-MM-DD HH24:MI:SS'), null, (SELECT id FROM codelist WHERE CODELIST_KEY = '10040')) ON CONFLICT (codelist_id, item_code) DO UPDATE SET valid_from=EXCLUDED.valid_from, valid_to=EXCLUDED.valid_to;*/</v>
      </c>
      <c r="E275" t="str">
        <v>/*INSERT INTO PUBLIC.CODELIST_ITEM_LABEL (DESCRIPTION, VALID_FROM, VALID_TO, ITEM_ID, LANGUAGE_ID) VALUES('Fejl i ''Deklarant identifikations nummer'' (13 05 017 000), deklaranten skal være eksportørregistreret i Danmark.', TO_TIMESTAMP('2020-01-01 00:00:00', 'YYYY-MM-DD HH24:MI:SS'), null, (SELECT id FROM CODELIST_ITEM CI WHERE ITEM_CODE = 'DK6002' AND CODELIST_ID = (SELECT id FROM codelist WHERE CODELIST_KEY = '10040')), 3);*/</v>
      </c>
      <c r="F275" t="str">
        <v>/*INSERT INTO PUBLIC.CODELIST_ITEM_LABEL (DESCRIPTION, VALID_FROM, VALID_TO, ITEM_ID, LANGUAGE_ID) VALUES('Error in ''Declarant identification No.'' (13 05 017 000), the Declarant must be registered as an exporter in DK.', TO_TIMESTAMP('2020-01-01 00:00:00', 'YYYY-MM-DD HH24:MI:SS'), null, (SELECT id FROM CODELIST_ITEM CI WHERE ITEM_CODE = 'DK6002' AND CODELIST_ID = (SELECT id FROM codelist WHERE CODELIST_KEY = '10040')), 1);*/</v>
      </c>
      <c r="G27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75" t="str">
        <v>/*INSERT INTO PUBLIC.CODELIST_ITEM_LABEL (DESCRIPTION, VALID_FROM, VALID_TO, ITEM_ID, LANGUAGE_ID) VALUES('Fejl i ''Deklarant identifikations nummer'' (13 05 017 000), deklaranten skal være eksportørregistreret i Danmark.', TO_TIMESTAMP('2020-01-01 00:00:00', 'YYYY-MM-DD HH24:MI:SS'), null, (SELECT id FROM CODELIST_ITEM CI WHERE ITEM_CODE = '' AND CODELIST_ID = (SELECT id FROM codelist WHERE CODELIST_KEY = '')), 3);*/</v>
      </c>
      <c r="I275" t="str">
        <v>/*INSERT INTO PUBLIC.CODELIST_ITEM_LABEL (DESCRIPTION, VALID_FROM, VALID_TO, ITEM_ID, LANGUAGE_ID) VALUES('Error in ''Declarant identification No.'' (13 05 017 000), the Declarant must be registered as an exporter in DK.', TO_TIMESTAMP('2020-01-01 00:00:00', 'YYYY-MM-DD HH24:MI:SS'), null, (SELECT id FROM CODELIST_ITEM CI WHERE ITEM_CODE = '' AND CODELIST_ID = (SELECT id FROM codelist WHERE CODELIST_KEY = '')), 1);*/</v>
      </c>
      <c r="J27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75" t="str">
        <v>/*INSERT INTO PUBLIC.CODELIST_ITEM_LABEL (DESCRIPTION, VALID_FROM, VALID_TO, ITEM_ID, LANGUAGE_ID) VALUES('Fejl i ''Deklarant identifikations nummer'' (13 05 017 000), deklaranten skal være eksportørregistreret i Danmark.', TO_TIMESTAMP('2020-01-01 00:00:00', 'YYYY-MM-DD HH24:MI:SS'), null, (SELECT id FROM CODELIST_ITEM CI WHERE ITEM_CODE = '' AND CODELIST_ID = (SELECT id FROM codelist WHERE CODELIST_KEY = '10040')), 3);*/</v>
      </c>
      <c r="L275" t="str">
        <v>/*INSERT INTO PUBLIC.CODELIST_ITEM_LABEL (DESCRIPTION, VALID_FROM, VALID_TO, ITEM_ID, LANGUAGE_ID) VALUES('Error in ''Declarant identification No.'' (13 05 017 000), the Declarant must be registered as an exporter in DK.', TO_TIMESTAMP('2020-01-01 00:00:00', 'YYYY-MM-DD HH24:MI:SS'), null, (SELECT id FROM CODELIST_ITEM CI WHERE ITEM_CODE = '' AND CODELIST_ID = (SELECT id FROM codelist WHERE CODELIST_KEY = '10040')), 1);*/</v>
      </c>
      <c r="N275" s="10" t="str">
        <v>/*INSERT INTO public.codelist_items (itemcode, valid_from, valid_to, codelist_id, extensions_id) VALUES('DK6002', to_timestamp('2020-01-01 00:00:00', 'YYYY-MM-DD HH24:MI:SS'), null, (SELECT id FROM codelists WHERE CODELISTKEY = '10249'), null) ON CONFLICT (codelist_id, itemcode) DO UPDATE SET valid_from=EXCLUDED.valid_from, valid_to=EXCLUDED.valid_to;*/</v>
      </c>
      <c r="O275" s="10" t="str">
        <v>/*INSERT INTO PUBLIC.labels_codelist_items (DESCRIPTION, langcode, VALID_FROM, VALID_TO, ITEM_ID) VALUES('Fejl i ''Deklarant identifikations nummer'' (13 05 017 000), deklaranten skal være eksportørregistreret i Danmark.', 'DA',TO_TIMESTAMP('2020-01-01 00:00:00', 'YYYY-MM-DD HH24:MI:SS'), null, (SELECT id FROM codelist_items CI WHERE ITEMCODE = 'DK6002' AND CODELIST_ID = (SELECT id FROM codelists WHERE CODELISTKEY = '10249'))) ON CONFLICT (item_id, langcode, valid_to) DO UPDATE SET valid_from=EXCLUDED.valid_from, description=EXCLUDED.description;*/</v>
      </c>
      <c r="P275" s="10" t="str">
        <v>/*INSERT INTO PUBLIC.labels_codelist_items (DESCRIPTION, langcode, VALID_FROM, VALID_TO, ITEM_ID) VALUES('Error in ''Declarant identification No.'' (13 05 017 000), the Declarant must be registered as an exporter in DK.', 'EN',TO_TIMESTAMP('2020-01-01 00:00:00', 'YYYY-MM-DD HH24:MI:SS'), null, (SELECT id FROM codelist_items CI WHERE ITEMCODE = 'DK6002' AND CODELIST_ID = (SELECT id FROM codelists WHERE CODELISTKEY = '10249'))) ON CONFLICT (item_id, langcode, valid_to) DO UPDATE SET valid_from=EXCLUDED.valid_from, description=EXCLUDED.description;*/</v>
      </c>
      <c r="Q27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75" s="10" t="str">
        <v>/*INSERT INTO PUBLIC.labels_codelist_items (DESCRIPTION, langcode, VALID_FROM, VALID_TO, ITEM_ID) VALUES('Fejl i ''Deklarant identifikations nummer'' (13 05 017 000), deklaranten skal være eksportørregistreret i Danmark.',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75" s="10" t="str">
        <v>/*INSERT INTO PUBLIC.labels_codelist_items (DESCRIPTION, langcode, VALID_FROM, VALID_TO, ITEM_ID) VALUES('Error in ''Declarant identification No.'' (13 05 017 000), the Declarant must be registered as an exporter in DK.',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76" spans="1:19" ht="409.5" x14ac:dyDescent="0.25">
      <c r="A276" t="str">
        <v>INSERT INTO public.codelist_item (item_code, uieditable, valid_from, valid_to, codelist_id) VALUES('DK1305', false, to_timestamp('2020-01-01 00:00:00', 'YYYY-MM-DD HH24:MI:SS'), null, (SELECT id FROM codelist WHERE CODELIST_KEY = '10080')) ON CONFLICT (codelist_id, item_code) DO UPDATE SET valid_from=EXCLUDED.valid_from, valid_to=EXCLUDED.valid_to;</v>
      </c>
      <c r="C276" t="str">
        <v>INSERT INTO PUBLIC.CODELIST_ITEM_LABEL (DESCRIPTION, VALID_FROM, VALID_TO, ITEM_ID, LANGUAGE_ID) VALUES('Error in Declarant - Identifier (13 05 017 000), the declarant must have a valid "authorisation code" 407 (Entry in declarants records without presentation notification)', TO_TIMESTAMP('2020-01-01 00:00:00', 'YYYY-MM-DD HH24:MI:SS'), null, (SELECT id FROM CODELIST_ITEM CI WHERE ITEM_CODE = 'DK1305' AND CODELIST_ID = (SELECT id FROM codelist WHERE CODELIST_KEY = '10080')), 1);</v>
      </c>
      <c r="D276" t="str">
        <v>INSERT INTO public.codelist_item (item_code, uieditable, valid_from, valid_to, codelist_id) VALUES('DK1305', false, to_timestamp('2020-01-01 00:00:00', 'YYYY-MM-DD HH24:MI:SS'), null, (SELECT id FROM codelist WHERE CODELIST_KEY = '10040')) ON CONFLICT (codelist_id, item_code) DO UPDATE SET valid_from=EXCLUDED.valid_from, valid_to=EXCLUDED.valid_to;</v>
      </c>
      <c r="E276" t="str">
        <v>INSERT INTO PUBLIC.CODELIST_ITEM_LABEL (DESCRIPTION, VALID_FROM, VALID_TO, ITEM_ID, LANGUAGE_ID) VALUES('Fejl i Klarer - Identifikationsnummer (13 05 017 000),  klarer skal have en gyldig bevillingskode 407 (Indskrivning i klarerens regnskaber uden frembydelse)', TO_TIMESTAMP('2020-01-01 00:00:00', 'YYYY-MM-DD HH24:MI:SS'), null, (SELECT id FROM CODELIST_ITEM CI WHERE ITEM_CODE = 'DK1305' AND CODELIST_ID = (SELECT id FROM codelist WHERE CODELIST_KEY = '10040')), 3);</v>
      </c>
      <c r="F276" t="str">
        <v>INSERT INTO PUBLIC.CODELIST_ITEM_LABEL (DESCRIPTION, VALID_FROM, VALID_TO, ITEM_ID, LANGUAGE_ID) VALUES('Error in Declarant - Identifier (13 05 017 000), the declarant must have a valid "authorisation code" 407 (Entry in declarants records without presentation notification)', TO_TIMESTAMP('2020-01-01 00:00:00', 'YYYY-MM-DD HH24:MI:SS'), null, (SELECT id FROM CODELIST_ITEM CI WHERE ITEM_CODE = 'DK1305' AND CODELIST_ID = (SELECT id FROM codelist WHERE CODELIST_KEY = '10040')), 1);</v>
      </c>
      <c r="G27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76" t="str">
        <v>/*INSERT INTO PUBLIC.CODELIST_ITEM_LABEL (DESCRIPTION, VALID_FROM, VALID_TO, ITEM_ID, LANGUAGE_ID) VALUES('Fejl i Klarer - Identifikationsnummer (13 05 017 000),  klarer skal have en gyldig bevillingskode 407 (Indskrivning i klarerens regnskaber uden frembydelse)', TO_TIMESTAMP('2020-01-01 00:00:00', 'YYYY-MM-DD HH24:MI:SS'), null, (SELECT id FROM CODELIST_ITEM CI WHERE ITEM_CODE = '' AND CODELIST_ID = (SELECT id FROM codelist WHERE CODELIST_KEY = '')), 3);*/</v>
      </c>
      <c r="I276" t="str">
        <v>/*INSERT INTO PUBLIC.CODELIST_ITEM_LABEL (DESCRIPTION, VALID_FROM, VALID_TO, ITEM_ID, LANGUAGE_ID) VALUES('Error in Declarant - Identifier (13 05 017 000), the declarant must have a valid "authorisation code" 407 (Entry in declarants records without presentation notification)', TO_TIMESTAMP('2020-01-01 00:00:00', 'YYYY-MM-DD HH24:MI:SS'), null, (SELECT id FROM CODELIST_ITEM CI WHERE ITEM_CODE = '' AND CODELIST_ID = (SELECT id FROM codelist WHERE CODELIST_KEY = '')), 1);*/</v>
      </c>
      <c r="J27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76" t="str">
        <v>/*INSERT INTO PUBLIC.CODELIST_ITEM_LABEL (DESCRIPTION, VALID_FROM, VALID_TO, ITEM_ID, LANGUAGE_ID) VALUES('Fejl i Klarer - Identifikationsnummer (13 05 017 000),  klarer skal have en gyldig bevillingskode 407 (Indskrivning i klarerens regnskaber uden frembydelse)', TO_TIMESTAMP('2020-01-01 00:00:00', 'YYYY-MM-DD HH24:MI:SS'), null, (SELECT id FROM CODELIST_ITEM CI WHERE ITEM_CODE = '' AND CODELIST_ID = (SELECT id FROM codelist WHERE CODELIST_KEY = '10040')), 3);*/</v>
      </c>
      <c r="L276" t="str">
        <v>/*INSERT INTO PUBLIC.CODELIST_ITEM_LABEL (DESCRIPTION, VALID_FROM, VALID_TO, ITEM_ID, LANGUAGE_ID) VALUES('Error in Declarant - Identifier (13 05 017 000), the declarant must have a valid "authorisation code" 407 (Entry in declarants records without presentation notification)', TO_TIMESTAMP('2020-01-01 00:00:00', 'YYYY-MM-DD HH24:MI:SS'), null, (SELECT id FROM CODELIST_ITEM CI WHERE ITEM_CODE = '' AND CODELIST_ID = (SELECT id FROM codelist WHERE CODELIST_KEY = '10040')), 1);*/</v>
      </c>
      <c r="N276" s="10" t="str">
        <v>INSERT INTO public.codelist_items (itemcode, valid_from, valid_to, codelist_id, extensions_id) VALUES('DK1305', to_timestamp('2020-01-01 00:00:00', 'YYYY-MM-DD HH24:MI:SS'), null, (SELECT id FROM codelists WHERE CODELISTKEY = '10249'), null) ON CONFLICT (codelist_id, itemcode) DO UPDATE SET valid_from=EXCLUDED.valid_from, valid_to=EXCLUDED.valid_to;</v>
      </c>
      <c r="O276" s="10" t="str">
        <v>INSERT INTO PUBLIC.labels_codelist_items (DESCRIPTION, langcode, VALID_FROM, VALID_TO, ITEM_ID) VALUES('Fejl i Klarer - Identifikationsnummer (13 05 017 000),  klarer skal have en gyldig bevillingskode 407 (Indskrivning i klarerens regnskaber uden frembydelse)', 'DA',TO_TIMESTAMP('2020-01-01 00:00:00', 'YYYY-MM-DD HH24:MI:SS'), null, (SELECT id FROM codelist_items CI WHERE ITEMCODE = 'DK1305' AND CODELIST_ID = (SELECT id FROM codelists WHERE CODELISTKEY = '10249'))) ON CONFLICT (item_id, langcode, valid_to) DO UPDATE SET valid_from=EXCLUDED.valid_from, description=EXCLUDED.description;</v>
      </c>
      <c r="P276" s="10" t="str">
        <v>INSERT INTO PUBLIC.labels_codelist_items (DESCRIPTION, langcode, VALID_FROM, VALID_TO, ITEM_ID) VALUES('Error in Declarant - Identifier (13 05 017 000), the declarant must have a valid "authorisation code" 407 (Entry in declarants records without presentation notification)', 'EN',TO_TIMESTAMP('2020-01-01 00:00:00', 'YYYY-MM-DD HH24:MI:SS'), null, (SELECT id FROM codelist_items CI WHERE ITEMCODE = 'DK1305' AND CODELIST_ID = (SELECT id FROM codelists WHERE CODELISTKEY = '10249'))) ON CONFLICT (item_id, langcode, valid_to) DO UPDATE SET valid_from=EXCLUDED.valid_from, description=EXCLUDED.description;</v>
      </c>
      <c r="Q27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76" s="10" t="str">
        <v>/*INSERT INTO PUBLIC.labels_codelist_items (DESCRIPTION, langcode, VALID_FROM, VALID_TO, ITEM_ID) VALUES('Fejl i Klarer - Identifikationsnummer (13 05 017 000),  klarer skal have en gyldig bevillingskode 407 (Indskrivning i klarerens regnskaber uden frembydelse)',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76" s="10" t="str">
        <v>/*INSERT INTO PUBLIC.labels_codelist_items (DESCRIPTION, langcode, VALID_FROM, VALID_TO, ITEM_ID) VALUES('Error in Declarant - Identifier (13 05 017 000), the declarant must have a valid "authorisation code" 407 (Entry in declarants records without presentation notification)',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77" spans="1:19" ht="409.5" x14ac:dyDescent="0.25">
      <c r="A277" t="str">
        <v>INSERT INTO public.codelist_item (item_code, uieditable, valid_from, valid_to, codelist_id) VALUES('DK2041', false, to_timestamp('2020-01-01 00:00:00', 'YYYY-MM-DD HH24:MI:SS'), null, (SELECT id FROM codelist WHERE CODELIST_KEY = '10080')) ON CONFLICT (codelist_id, item_code) DO UPDATE SET valid_from=EXCLUDED.valid_from, valid_to=EXCLUDED.valid_to;</v>
      </c>
      <c r="C277" t="str">
        <v>INSERT INTO PUBLIC.CODELIST_ITEM_LABEL (DESCRIPTION, VALID_FROM, VALID_TO, ITEM_ID, LANGUAGE_ID) VALUES('Error in Declarant - Identifier (13 05 017 000), the declarant must have a valid "authorisation code" 166 for ship supplies', TO_TIMESTAMP('2020-01-01 00:00:00', 'YYYY-MM-DD HH24:MI:SS'), null, (SELECT id FROM CODELIST_ITEM CI WHERE ITEM_CODE = 'DK2041' AND CODELIST_ID = (SELECT id FROM codelist WHERE CODELIST_KEY = '10080')), 1);</v>
      </c>
      <c r="D277" t="str">
        <v>INSERT INTO public.codelist_item (item_code, uieditable, valid_from, valid_to, codelist_id) VALUES('DK2041', false, to_timestamp('2020-01-01 00:00:00', 'YYYY-MM-DD HH24:MI:SS'), null, (SELECT id FROM codelist WHERE CODELIST_KEY = '10040')) ON CONFLICT (codelist_id, item_code) DO UPDATE SET valid_from=EXCLUDED.valid_from, valid_to=EXCLUDED.valid_to;</v>
      </c>
      <c r="E277" t="str">
        <v>INSERT INTO PUBLIC.CODELIST_ITEM_LABEL (DESCRIPTION, VALID_FROM, VALID_TO, ITEM_ID, LANGUAGE_ID) VALUES('Fejl i Klarer - Identifikationsnummer (13 05 017 000),  klarer skal have en gyldig bevillingskode 166 (Provianteringsvirksomhed)', TO_TIMESTAMP('2020-01-01 00:00:00', 'YYYY-MM-DD HH24:MI:SS'), null, (SELECT id FROM CODELIST_ITEM CI WHERE ITEM_CODE = 'DK2041' AND CODELIST_ID = (SELECT id FROM codelist WHERE CODELIST_KEY = '10040')), 3);</v>
      </c>
      <c r="F277" t="str">
        <v>INSERT INTO PUBLIC.CODELIST_ITEM_LABEL (DESCRIPTION, VALID_FROM, VALID_TO, ITEM_ID, LANGUAGE_ID) VALUES('Error in Declarant - Identifier (13 05 017 000), the declarant must have a valid "authorisation code" 166 for ship supplies', TO_TIMESTAMP('2020-01-01 00:00:00', 'YYYY-MM-DD HH24:MI:SS'), null, (SELECT id FROM CODELIST_ITEM CI WHERE ITEM_CODE = 'DK2041' AND CODELIST_ID = (SELECT id FROM codelist WHERE CODELIST_KEY = '10040')), 1);</v>
      </c>
      <c r="G277" t="str">
        <v>INSERT INTO public.codelist_item (item_code, uieditable, valid_from, valid_to, codelist_id) VALUES('DKW2041', false, to_timestamp('2020-01-01 00:00:00', 'YYYY-MM-DD HH24:MI:SS'), null, (SELECT id FROM codelist WHERE CODELIST_KEY = '10075')) ON CONFLICT (codelist_id, item_code) DO UPDATE SET valid_from=EXCLUDED.valid_from, valid_to=EXCLUDED.valid_to;</v>
      </c>
      <c r="H277" t="str">
        <v>INSERT INTO PUBLIC.CODELIST_ITEM_LABEL (DESCRIPTION, VALID_FROM, VALID_TO, ITEM_ID, LANGUAGE_ID) VALUES('Fejl i Klarer - Identifikationsnummer (13 05 017 000),  klarer skal have en gyldig bevillingskode 166 (Provianteringsvirksomhed)', TO_TIMESTAMP('2020-01-01 00:00:00', 'YYYY-MM-DD HH24:MI:SS'), null, (SELECT id FROM CODELIST_ITEM CI WHERE ITEM_CODE = 'DKW2041' AND CODELIST_ID = (SELECT id FROM codelist WHERE CODELIST_KEY = '10075')), 3);</v>
      </c>
      <c r="I277" t="str">
        <v>INSERT INTO PUBLIC.CODELIST_ITEM_LABEL (DESCRIPTION, VALID_FROM, VALID_TO, ITEM_ID, LANGUAGE_ID) VALUES('Error in Declarant - Identifier (13 05 017 000), the declarant must have a valid "authorisation code" 166 for ship supplies', TO_TIMESTAMP('2020-01-01 00:00:00', 'YYYY-MM-DD HH24:MI:SS'), null, (SELECT id FROM CODELIST_ITEM CI WHERE ITEM_CODE = 'DKW2041' AND CODELIST_ID = (SELECT id FROM codelist WHERE CODELIST_KEY = '10075')), 1);</v>
      </c>
      <c r="J277" t="str">
        <v>INSERT INTO public.codelist_item (item_code, uieditable, valid_from, valid_to, codelist_id) VALUES('DKW2041', false, to_timestamp('2020-01-01 00:00:00', 'YYYY-MM-DD HH24:MI:SS'), null, (SELECT id FROM codelist WHERE CODELIST_KEY = '10040')) ON CONFLICT (codelist_id, item_code) DO UPDATE SET valid_from=EXCLUDED.valid_from, valid_to=EXCLUDED.valid_to;</v>
      </c>
      <c r="K277" t="str">
        <v>INSERT INTO PUBLIC.CODELIST_ITEM_LABEL (DESCRIPTION, VALID_FROM, VALID_TO, ITEM_ID, LANGUAGE_ID) VALUES('Fejl i Klarer - Identifikationsnummer (13 05 017 000),  klarer skal have en gyldig bevillingskode 166 (Provianteringsvirksomhed)', TO_TIMESTAMP('2020-01-01 00:00:00', 'YYYY-MM-DD HH24:MI:SS'), null, (SELECT id FROM CODELIST_ITEM CI WHERE ITEM_CODE = 'DKW2041' AND CODELIST_ID = (SELECT id FROM codelist WHERE CODELIST_KEY = '10040')), 3);</v>
      </c>
      <c r="L277" t="str">
        <v>INSERT INTO PUBLIC.CODELIST_ITEM_LABEL (DESCRIPTION, VALID_FROM, VALID_TO, ITEM_ID, LANGUAGE_ID) VALUES('Error in Declarant - Identifier (13 05 017 000), the declarant must have a valid "authorisation code" 166 for ship supplies', TO_TIMESTAMP('2020-01-01 00:00:00', 'YYYY-MM-DD HH24:MI:SS'), null, (SELECT id FROM CODELIST_ITEM CI WHERE ITEM_CODE = 'DKW2041' AND CODELIST_ID = (SELECT id FROM codelist WHERE CODELIST_KEY = '10040')), 1);</v>
      </c>
      <c r="N277" s="10" t="str">
        <v>INSERT INTO public.codelist_items (itemcode, valid_from, valid_to, codelist_id, extensions_id) VALUES('DK2041', to_timestamp('2020-01-01 00:00:00', 'YYYY-MM-DD HH24:MI:SS'), null, (SELECT id FROM codelists WHERE CODELISTKEY = '10249'), null) ON CONFLICT (codelist_id, itemcode) DO UPDATE SET valid_from=EXCLUDED.valid_from, valid_to=EXCLUDED.valid_to;</v>
      </c>
      <c r="O277" s="10" t="str">
        <v>INSERT INTO PUBLIC.labels_codelist_items (DESCRIPTION, langcode, VALID_FROM, VALID_TO, ITEM_ID) VALUES('Fejl i Klarer - Identifikationsnummer (13 05 017 000),  klarer skal have en gyldig bevillingskode 166 (Provianteringsvirksomhed)', 'DA',TO_TIMESTAMP('2020-01-01 00:00:00', 'YYYY-MM-DD HH24:MI:SS'), null, (SELECT id FROM codelist_items CI WHERE ITEMCODE = 'DK2041' AND CODELIST_ID = (SELECT id FROM codelists WHERE CODELISTKEY = '10249'))) ON CONFLICT (item_id, langcode, valid_to) DO UPDATE SET valid_from=EXCLUDED.valid_from, description=EXCLUDED.description;</v>
      </c>
      <c r="P277" s="10" t="str">
        <v>INSERT INTO PUBLIC.labels_codelist_items (DESCRIPTION, langcode, VALID_FROM, VALID_TO, ITEM_ID) VALUES('Error in Declarant - Identifier (13 05 017 000), the declarant must have a valid "authorisation code" 166 for ship supplies', 'EN',TO_TIMESTAMP('2020-01-01 00:00:00', 'YYYY-MM-DD HH24:MI:SS'), null, (SELECT id FROM codelist_items CI WHERE ITEMCODE = 'DK2041' AND CODELIST_ID = (SELECT id FROM codelists WHERE CODELISTKEY = '10249'))) ON CONFLICT (item_id, langcode, valid_to) DO UPDATE SET valid_from=EXCLUDED.valid_from, description=EXCLUDED.description;</v>
      </c>
      <c r="Q277" s="10" t="str">
        <v>INSERT INTO public.codelist_items (itemcode, valid_from, valid_to, codelist_id, extensions_id) VALUES('DKW2041', to_timestamp('2020-01-01 00:00:00', 'YYYY-MM-DD HH24:MI:SS'), null, (SELECT id FROM codelists WHERE CODELISTKEY = '10249'), null) ON CONFLICT (codelist_id, itemcode) DO UPDATE SET valid_from=EXCLUDED.valid_from, valid_to=EXCLUDED.valid_to;</v>
      </c>
      <c r="R277" s="10" t="str">
        <v>INSERT INTO PUBLIC.labels_codelist_items (DESCRIPTION, langcode, VALID_FROM, VALID_TO, ITEM_ID) VALUES('Fejl i Klarer - Identifikationsnummer (13 05 017 000),  klarer skal have en gyldig bevillingskode 166 (Provianteringsvirksomhed)', 'DA',TO_TIMESTAMP('2020-01-01 00:00:00', 'YYYY-MM-DD HH24:MI:SS'), null, (SELECT id FROM codelist_items CI WHERE ITEMCODE = 'DKW2041' AND CODELIST_ID = (SELECT id FROM codelists WHERE CODELISTKEY = '10249'))) ON CONFLICT (item_id, langcode, valid_to) DO UPDATE SET valid_from=EXCLUDED.valid_from, description=EXCLUDED.description;</v>
      </c>
      <c r="S277" s="10" t="str">
        <v>INSERT INTO PUBLIC.labels_codelist_items (DESCRIPTION, langcode, VALID_FROM, VALID_TO, ITEM_ID) VALUES('Error in Declarant - Identifier (13 05 017 000), the declarant must have a valid "authorisation code" 166 for ship supplies', 'EN',TO_TIMESTAMP('2020-01-01 00:00:00', 'YYYY-MM-DD HH24:MI:SS'), null, (SELECT id FROM codelist_items CI WHERE ITEMCODE = 'DKW2041' AND CODELIST_ID = (SELECT id FROM codelists WHERE CODELISTKEY = '10249'))) ON CONFLICT (item_id, langcode, valid_to) DO UPDATE SET valid_from=EXCLUDED.valid_from, description=EXCLUDED.description;</v>
      </c>
    </row>
    <row r="278" spans="1:19" ht="409.5" x14ac:dyDescent="0.25">
      <c r="A278" t="str">
        <v>INSERT INTO public.codelist_item (item_code, uieditable, valid_from, valid_to, codelist_id) VALUES('DK1093', false, to_timestamp('2020-01-01 00:00:00', 'YYYY-MM-DD HH24:MI:SS'), null, (SELECT id FROM codelist WHERE CODELIST_KEY = '10080')) ON CONFLICT (codelist_id, item_code) DO UPDATE SET valid_from=EXCLUDED.valid_from, valid_to=EXCLUDED.valid_to;</v>
      </c>
      <c r="C278" t="str">
        <v>INSERT INTO PUBLIC.CODELIST_ITEM_LABEL (DESCRIPTION, VALID_FROM, VALID_TO, ITEM_ID, LANGUAGE_ID) VALUES('Error in data element 99 02 000 000 Guarantee type, the code does not exist or is not valid, see codelist.', TO_TIMESTAMP('2020-01-01 00:00:00', 'YYYY-MM-DD HH24:MI:SS'), null, (SELECT id FROM CODELIST_ITEM CI WHERE ITEM_CODE = 'DK1093' AND CODELIST_ID = (SELECT id FROM codelist WHERE CODELIST_KEY = '10080')), 1);</v>
      </c>
      <c r="D278" t="str">
        <v>INSERT INTO public.codelist_item (item_code, uieditable, valid_from, valid_to, codelist_id) VALUES('DK1093', false, to_timestamp('2020-01-01 00:00:00', 'YYYY-MM-DD HH24:MI:SS'), null, (SELECT id FROM codelist WHERE CODELIST_KEY = '10040')) ON CONFLICT (codelist_id, item_code) DO UPDATE SET valid_from=EXCLUDED.valid_from, valid_to=EXCLUDED.valid_to;</v>
      </c>
      <c r="E278" t="str">
        <v>INSERT INTO PUBLIC.CODELIST_ITEM_LABEL (DESCRIPTION, VALID_FROM, VALID_TO, ITEM_ID, LANGUAGE_ID) VALUES('Fejl i dataelement 99 02 000 000 sikkerhedsstilllelsens art, koden findes ikke eller er ikke validt, se kodeliste. ', TO_TIMESTAMP('2020-01-01 00:00:00', 'YYYY-MM-DD HH24:MI:SS'), null, (SELECT id FROM CODELIST_ITEM CI WHERE ITEM_CODE = 'DK1093' AND CODELIST_ID = (SELECT id FROM codelist WHERE CODELIST_KEY = '10040')), 3);</v>
      </c>
      <c r="F278" t="str">
        <v>INSERT INTO PUBLIC.CODELIST_ITEM_LABEL (DESCRIPTION, VALID_FROM, VALID_TO, ITEM_ID, LANGUAGE_ID) VALUES('Error in data element 99 02 000 000 Guarantee type, the code does not exist or is not valid, see codelist.', TO_TIMESTAMP('2020-01-01 00:00:00', 'YYYY-MM-DD HH24:MI:SS'), null, (SELECT id FROM CODELIST_ITEM CI WHERE ITEM_CODE = 'DK1093' AND CODELIST_ID = (SELECT id FROM codelist WHERE CODELIST_KEY = '10040')), 1);</v>
      </c>
      <c r="G278" t="str">
        <v>INSERT INTO public.codelist_item (item_code, uieditable, valid_from, valid_to, codelist_id) VALUES('DKW1093', false, to_timestamp('2020-01-01 00:00:00', 'YYYY-MM-DD HH24:MI:SS'), null, (SELECT id FROM codelist WHERE CODELIST_KEY = '10035')) ON CONFLICT (codelist_id, item_code) DO UPDATE SET valid_from=EXCLUDED.valid_from, valid_to=EXCLUDED.valid_to;</v>
      </c>
      <c r="H278" t="str">
        <v>INSERT INTO PUBLIC.CODELIST_ITEM_LABEL (DESCRIPTION, VALID_FROM, VALID_TO, ITEM_ID, LANGUAGE_ID) VALUES('Fejl i dataelement 99 02 000 000 sikkerhedsstilllelsens art, koden findes ikke eller er ikke validt, se kodeliste. ', TO_TIMESTAMP('2020-01-01 00:00:00', 'YYYY-MM-DD HH24:MI:SS'), null, (SELECT id FROM CODELIST_ITEM CI WHERE ITEM_CODE = 'DKW1093' AND CODELIST_ID = (SELECT id FROM codelist WHERE CODELIST_KEY = '10035')), 3);</v>
      </c>
      <c r="I278" t="str">
        <v>INSERT INTO PUBLIC.CODELIST_ITEM_LABEL (DESCRIPTION, VALID_FROM, VALID_TO, ITEM_ID, LANGUAGE_ID) VALUES('Error in data element 99 02 000 000 Guarantee type, the code does not exist or is not valid, see codelist.', TO_TIMESTAMP('2020-01-01 00:00:00', 'YYYY-MM-DD HH24:MI:SS'), null, (SELECT id FROM CODELIST_ITEM CI WHERE ITEM_CODE = 'DKW1093' AND CODELIST_ID = (SELECT id FROM codelist WHERE CODELIST_KEY = '10035')), 1);</v>
      </c>
      <c r="J278" t="str">
        <v>INSERT INTO public.codelist_item (item_code, uieditable, valid_from, valid_to, codelist_id) VALUES('DKW1093', false, to_timestamp('2020-01-01 00:00:00', 'YYYY-MM-DD HH24:MI:SS'), null, (SELECT id FROM codelist WHERE CODELIST_KEY = '10040')) ON CONFLICT (codelist_id, item_code) DO UPDATE SET valid_from=EXCLUDED.valid_from, valid_to=EXCLUDED.valid_to;</v>
      </c>
      <c r="K278" t="str">
        <v>INSERT INTO PUBLIC.CODELIST_ITEM_LABEL (DESCRIPTION, VALID_FROM, VALID_TO, ITEM_ID, LANGUAGE_ID) VALUES('Fejl i dataelement 99 02 000 000 sikkerhedsstilllelsens art, koden findes ikke eller er ikke validt, se kodeliste. ', TO_TIMESTAMP('2020-01-01 00:00:00', 'YYYY-MM-DD HH24:MI:SS'), null, (SELECT id FROM CODELIST_ITEM CI WHERE ITEM_CODE = 'DKW1093' AND CODELIST_ID = (SELECT id FROM codelist WHERE CODELIST_KEY = '10040')), 3);</v>
      </c>
      <c r="L278" t="str">
        <v>INSERT INTO PUBLIC.CODELIST_ITEM_LABEL (DESCRIPTION, VALID_FROM, VALID_TO, ITEM_ID, LANGUAGE_ID) VALUES('Error in data element 99 02 000 000 Guarantee type, the code does not exist or is not valid, see codelist.', TO_TIMESTAMP('2020-01-01 00:00:00', 'YYYY-MM-DD HH24:MI:SS'), null, (SELECT id FROM CODELIST_ITEM CI WHERE ITEM_CODE = 'DKW1093' AND CODELIST_ID = (SELECT id FROM codelist WHERE CODELIST_KEY = '10040')), 1);</v>
      </c>
      <c r="N278" s="10" t="str">
        <v>INSERT INTO public.codelist_items (itemcode, valid_from, valid_to, codelist_id, extensions_id) VALUES('DK1093', to_timestamp('2020-01-01 00:00:00', 'YYYY-MM-DD HH24:MI:SS'), null, (SELECT id FROM codelists WHERE CODELISTKEY = '10249'), null) ON CONFLICT (codelist_id, itemcode) DO UPDATE SET valid_from=EXCLUDED.valid_from, valid_to=EXCLUDED.valid_to;</v>
      </c>
      <c r="O278" s="10" t="str">
        <v>INSERT INTO PUBLIC.labels_codelist_items (DESCRIPTION, langcode, VALID_FROM, VALID_TO, ITEM_ID) VALUES('Fejl i dataelement 99 02 000 000 sikkerhedsstilllelsens art, koden findes ikke eller er ikke validt, se kodeliste. ', 'DA',TO_TIMESTAMP('2020-01-01 00:00:00', 'YYYY-MM-DD HH24:MI:SS'), null, (SELECT id FROM codelist_items CI WHERE ITEMCODE = 'DK1093' AND CODELIST_ID = (SELECT id FROM codelists WHERE CODELISTKEY = '10249'))) ON CONFLICT (item_id, langcode, valid_to) DO UPDATE SET valid_from=EXCLUDED.valid_from, description=EXCLUDED.description;</v>
      </c>
      <c r="P278" s="10" t="str">
        <v>INSERT INTO PUBLIC.labels_codelist_items (DESCRIPTION, langcode, VALID_FROM, VALID_TO, ITEM_ID) VALUES('Error in data element 99 02 000 000 Guarantee type, the code does not exist or is not valid, see codelist.', 'EN',TO_TIMESTAMP('2020-01-01 00:00:00', 'YYYY-MM-DD HH24:MI:SS'), null, (SELECT id FROM codelist_items CI WHERE ITEMCODE = 'DK1093' AND CODELIST_ID = (SELECT id FROM codelists WHERE CODELISTKEY = '10249'))) ON CONFLICT (item_id, langcode, valid_to) DO UPDATE SET valid_from=EXCLUDED.valid_from, description=EXCLUDED.description;</v>
      </c>
      <c r="Q278" s="10" t="str">
        <v>INSERT INTO public.codelist_items (itemcode, valid_from, valid_to, codelist_id, extensions_id) VALUES('DKW1093', to_timestamp('2020-01-01 00:00:00', 'YYYY-MM-DD HH24:MI:SS'), null, (SELECT id FROM codelists WHERE CODELISTKEY = '10249'), null) ON CONFLICT (codelist_id, itemcode) DO UPDATE SET valid_from=EXCLUDED.valid_from, valid_to=EXCLUDED.valid_to;</v>
      </c>
      <c r="R278" s="10" t="str">
        <v>INSERT INTO PUBLIC.labels_codelist_items (DESCRIPTION, langcode, VALID_FROM, VALID_TO, ITEM_ID) VALUES('Fejl i dataelement 99 02 000 000 sikkerhedsstilllelsens art, koden findes ikke eller er ikke validt, se kodeliste. ', 'DA',TO_TIMESTAMP('2020-01-01 00:00:00', 'YYYY-MM-DD HH24:MI:SS'), null, (SELECT id FROM codelist_items CI WHERE ITEMCODE = 'DKW1093' AND CODELIST_ID = (SELECT id FROM codelists WHERE CODELISTKEY = '10249'))) ON CONFLICT (item_id, langcode, valid_to) DO UPDATE SET valid_from=EXCLUDED.valid_from, description=EXCLUDED.description;</v>
      </c>
      <c r="S278" s="10" t="str">
        <v>INSERT INTO PUBLIC.labels_codelist_items (DESCRIPTION, langcode, VALID_FROM, VALID_TO, ITEM_ID) VALUES('Error in data element 99 02 000 000 Guarantee type, the code does not exist or is not valid, see codelist.', 'EN',TO_TIMESTAMP('2020-01-01 00:00:00', 'YYYY-MM-DD HH24:MI:SS'), null, (SELECT id FROM codelist_items CI WHERE ITEMCODE = 'DKW1093' AND CODELIST_ID = (SELECT id FROM codelists WHERE CODELISTKEY = '10249'))) ON CONFLICT (item_id, langcode, valid_to) DO UPDATE SET valid_from=EXCLUDED.valid_from, description=EXCLUDED.description;</v>
      </c>
    </row>
    <row r="279" spans="1:19" ht="409.5" x14ac:dyDescent="0.25">
      <c r="A279" t="str">
        <v>INSERT INTO public.codelist_item (item_code, uieditable, valid_from, valid_to, codelist_id) VALUES('DK1092', false, to_timestamp('2020-01-01 00:00:00', 'YYYY-MM-DD HH24:MI:SS'), null, (SELECT id FROM codelist WHERE CODELIST_KEY = '10080')) ON CONFLICT (codelist_id, item_code) DO UPDATE SET valid_from=EXCLUDED.valid_from, valid_to=EXCLUDED.valid_to;</v>
      </c>
      <c r="C279" t="str">
        <v>INSERT INTO PUBLIC.CODELIST_ITEM_LABEL (DESCRIPTION, VALID_FROM, VALID_TO, ITEM_ID, LANGUAGE_ID) VALUES('Error in data element 19 06 061 000 type of identification under arrival transport means, the code does not exist, see codelist.', TO_TIMESTAMP('2020-01-01 00:00:00', 'YYYY-MM-DD HH24:MI:SS'), null, (SELECT id FROM CODELIST_ITEM CI WHERE ITEM_CODE = 'DK1092' AND CODELIST_ID = (SELECT id FROM codelist WHERE CODELIST_KEY = '10080')), 1);</v>
      </c>
      <c r="D279" t="str">
        <v>INSERT INTO public.codelist_item (item_code, uieditable, valid_from, valid_to, codelist_id) VALUES('DK1092', false, to_timestamp('2020-01-01 00:00:00', 'YYYY-MM-DD HH24:MI:SS'), null, (SELECT id FROM codelist WHERE CODELIST_KEY = '10040')) ON CONFLICT (codelist_id, item_code) DO UPDATE SET valid_from=EXCLUDED.valid_from, valid_to=EXCLUDED.valid_to;</v>
      </c>
      <c r="E279" t="str">
        <v>INSERT INTO PUBLIC.CODELIST_ITEM_LABEL (DESCRIPTION, VALID_FROM, VALID_TO, ITEM_ID, LANGUAGE_ID) VALUES('Fejl i dataelement 19 06 061 000 identifikationstype under ankomsttransportsmidlets identitet, koden findes ikke, se kodeliste. ', TO_TIMESTAMP('2020-01-01 00:00:00', 'YYYY-MM-DD HH24:MI:SS'), null, (SELECT id FROM CODELIST_ITEM CI WHERE ITEM_CODE = 'DK1092' AND CODELIST_ID = (SELECT id FROM codelist WHERE CODELIST_KEY = '10040')), 3);</v>
      </c>
      <c r="F279" t="str">
        <v>INSERT INTO PUBLIC.CODELIST_ITEM_LABEL (DESCRIPTION, VALID_FROM, VALID_TO, ITEM_ID, LANGUAGE_ID) VALUES('Error in data element 19 06 061 000 type of identification under arrival transport means, the code does not exist, see codelist.', TO_TIMESTAMP('2020-01-01 00:00:00', 'YYYY-MM-DD HH24:MI:SS'), null, (SELECT id FROM CODELIST_ITEM CI WHERE ITEM_CODE = 'DK1092' AND CODELIST_ID = (SELECT id FROM codelist WHERE CODELIST_KEY = '10040')), 1);</v>
      </c>
      <c r="G279" t="str">
        <v>INSERT INTO public.codelist_item (item_code, uieditable, valid_from, valid_to, codelist_id) VALUES('DKW1092', false, to_timestamp('2020-01-01 00:00:00', 'YYYY-MM-DD HH24:MI:SS'), null, (SELECT id FROM codelist WHERE CODELIST_KEY = '10035')) ON CONFLICT (codelist_id, item_code) DO UPDATE SET valid_from=EXCLUDED.valid_from, valid_to=EXCLUDED.valid_to;</v>
      </c>
      <c r="H279" t="str">
        <v>INSERT INTO PUBLIC.CODELIST_ITEM_LABEL (DESCRIPTION, VALID_FROM, VALID_TO, ITEM_ID, LANGUAGE_ID) VALUES('Fejl i dataelement 19 06 061 000 identifikationstype under ankomsttransportsmidlets identitet, koden findes ikke, se kodeliste. ', TO_TIMESTAMP('2020-01-01 00:00:00', 'YYYY-MM-DD HH24:MI:SS'), null, (SELECT id FROM CODELIST_ITEM CI WHERE ITEM_CODE = 'DKW1092' AND CODELIST_ID = (SELECT id FROM codelist WHERE CODELIST_KEY = '10035')), 3);</v>
      </c>
      <c r="I279" t="str">
        <v>INSERT INTO PUBLIC.CODELIST_ITEM_LABEL (DESCRIPTION, VALID_FROM, VALID_TO, ITEM_ID, LANGUAGE_ID) VALUES('Error in data element 19 06 061 000 type of identification under arrival transport means, the code does not exist, see codelist.', TO_TIMESTAMP('2020-01-01 00:00:00', 'YYYY-MM-DD HH24:MI:SS'), null, (SELECT id FROM CODELIST_ITEM CI WHERE ITEM_CODE = 'DKW1092' AND CODELIST_ID = (SELECT id FROM codelist WHERE CODELIST_KEY = '10035')), 1);</v>
      </c>
      <c r="J279" t="str">
        <v>INSERT INTO public.codelist_item (item_code, uieditable, valid_from, valid_to, codelist_id) VALUES('DKW1092', false, to_timestamp('2020-01-01 00:00:00', 'YYYY-MM-DD HH24:MI:SS'), null, (SELECT id FROM codelist WHERE CODELIST_KEY = '10040')) ON CONFLICT (codelist_id, item_code) DO UPDATE SET valid_from=EXCLUDED.valid_from, valid_to=EXCLUDED.valid_to;</v>
      </c>
      <c r="K279" t="str">
        <v>INSERT INTO PUBLIC.CODELIST_ITEM_LABEL (DESCRIPTION, VALID_FROM, VALID_TO, ITEM_ID, LANGUAGE_ID) VALUES('Fejl i dataelement 19 06 061 000 identifikationstype under ankomsttransportsmidlets identitet, koden findes ikke, se kodeliste. ', TO_TIMESTAMP('2020-01-01 00:00:00', 'YYYY-MM-DD HH24:MI:SS'), null, (SELECT id FROM CODELIST_ITEM CI WHERE ITEM_CODE = 'DKW1092' AND CODELIST_ID = (SELECT id FROM codelist WHERE CODELIST_KEY = '10040')), 3);</v>
      </c>
      <c r="L279" t="str">
        <v>INSERT INTO PUBLIC.CODELIST_ITEM_LABEL (DESCRIPTION, VALID_FROM, VALID_TO, ITEM_ID, LANGUAGE_ID) VALUES('Error in data element 19 06 061 000 type of identification under arrival transport means, the code does not exist, see codelist.', TO_TIMESTAMP('2020-01-01 00:00:00', 'YYYY-MM-DD HH24:MI:SS'), null, (SELECT id FROM CODELIST_ITEM CI WHERE ITEM_CODE = 'DKW1092' AND CODELIST_ID = (SELECT id FROM codelist WHERE CODELIST_KEY = '10040')), 1);</v>
      </c>
      <c r="N279" s="10" t="str">
        <v>INSERT INTO public.codelist_items (itemcode, valid_from, valid_to, codelist_id, extensions_id) VALUES('DK1092', to_timestamp('2020-01-01 00:00:00', 'YYYY-MM-DD HH24:MI:SS'), null, (SELECT id FROM codelists WHERE CODELISTKEY = '10249'), null) ON CONFLICT (codelist_id, itemcode) DO UPDATE SET valid_from=EXCLUDED.valid_from, valid_to=EXCLUDED.valid_to;</v>
      </c>
      <c r="O279" s="10" t="str">
        <v>INSERT INTO PUBLIC.labels_codelist_items (DESCRIPTION, langcode, VALID_FROM, VALID_TO, ITEM_ID) VALUES('Fejl i dataelement 19 06 061 000 identifikationstype under ankomsttransportsmidlets identitet, koden findes ikke, se kodeliste. ', 'DA',TO_TIMESTAMP('2020-01-01 00:00:00', 'YYYY-MM-DD HH24:MI:SS'), null, (SELECT id FROM codelist_items CI WHERE ITEMCODE = 'DK1092' AND CODELIST_ID = (SELECT id FROM codelists WHERE CODELISTKEY = '10249'))) ON CONFLICT (item_id, langcode, valid_to) DO UPDATE SET valid_from=EXCLUDED.valid_from, description=EXCLUDED.description;</v>
      </c>
      <c r="P279" s="10" t="str">
        <v>INSERT INTO PUBLIC.labels_codelist_items (DESCRIPTION, langcode, VALID_FROM, VALID_TO, ITEM_ID) VALUES('Error in data element 19 06 061 000 type of identification under arrival transport means, the code does not exist, see codelist.', 'EN',TO_TIMESTAMP('2020-01-01 00:00:00', 'YYYY-MM-DD HH24:MI:SS'), null, (SELECT id FROM codelist_items CI WHERE ITEMCODE = 'DK1092' AND CODELIST_ID = (SELECT id FROM codelists WHERE CODELISTKEY = '10249'))) ON CONFLICT (item_id, langcode, valid_to) DO UPDATE SET valid_from=EXCLUDED.valid_from, description=EXCLUDED.description;</v>
      </c>
      <c r="Q279" s="10" t="str">
        <v>INSERT INTO public.codelist_items (itemcode, valid_from, valid_to, codelist_id, extensions_id) VALUES('DKW1092', to_timestamp('2020-01-01 00:00:00', 'YYYY-MM-DD HH24:MI:SS'), null, (SELECT id FROM codelists WHERE CODELISTKEY = '10249'), null) ON CONFLICT (codelist_id, itemcode) DO UPDATE SET valid_from=EXCLUDED.valid_from, valid_to=EXCLUDED.valid_to;</v>
      </c>
      <c r="R279" s="10" t="str">
        <v>INSERT INTO PUBLIC.labels_codelist_items (DESCRIPTION, langcode, VALID_FROM, VALID_TO, ITEM_ID) VALUES('Fejl i dataelement 19 06 061 000 identifikationstype under ankomsttransportsmidlets identitet, koden findes ikke, se kodeliste. ', 'DA',TO_TIMESTAMP('2020-01-01 00:00:00', 'YYYY-MM-DD HH24:MI:SS'), null, (SELECT id FROM codelist_items CI WHERE ITEMCODE = 'DKW1092' AND CODELIST_ID = (SELECT id FROM codelists WHERE CODELISTKEY = '10249'))) ON CONFLICT (item_id, langcode, valid_to) DO UPDATE SET valid_from=EXCLUDED.valid_from, description=EXCLUDED.description;</v>
      </c>
      <c r="S279" s="10" t="str">
        <v>INSERT INTO PUBLIC.labels_codelist_items (DESCRIPTION, langcode, VALID_FROM, VALID_TO, ITEM_ID) VALUES('Error in data element 19 06 061 000 type of identification under arrival transport means, the code does not exist, see codelist.', 'EN',TO_TIMESTAMP('2020-01-01 00:00:00', 'YYYY-MM-DD HH24:MI:SS'), null, (SELECT id FROM codelist_items CI WHERE ITEMCODE = 'DKW1092' AND CODELIST_ID = (SELECT id FROM codelists WHERE CODELISTKEY = '10249'))) ON CONFLICT (item_id, langcode, valid_to) DO UPDATE SET valid_from=EXCLUDED.valid_from, description=EXCLUDED.description;</v>
      </c>
    </row>
    <row r="280" spans="1:19" ht="409.5" x14ac:dyDescent="0.25">
      <c r="A280" t="str">
        <v>INSERT INTO public.codelist_item (item_code, uieditable, valid_from, valid_to, codelist_id) VALUES('DK1091', false, to_timestamp('2020-01-01 00:00:00', 'YYYY-MM-DD HH24:MI:SS'), null, (SELECT id FROM codelist WHERE CODELIST_KEY = '10080')) ON CONFLICT (codelist_id, item_code) DO UPDATE SET valid_from=EXCLUDED.valid_from, valid_to=EXCLUDED.valid_to;</v>
      </c>
      <c r="C280" t="str">
        <v>INSERT INTO PUBLIC.CODELIST_ITEM_LABEL (DESCRIPTION, VALID_FROM, VALID_TO, ITEM_ID, LANGUAGE_ID) VALUES('Error in data element 19 03 000 000 mode of transport at the border, the code does not exist or is not valid, see codelist.', TO_TIMESTAMP('2020-01-01 00:00:00', 'YYYY-MM-DD HH24:MI:SS'), null, (SELECT id FROM CODELIST_ITEM CI WHERE ITEM_CODE = 'DK1091' AND CODELIST_ID = (SELECT id FROM codelist WHERE CODELIST_KEY = '10080')), 1);</v>
      </c>
      <c r="D280" t="str">
        <v>INSERT INTO public.codelist_item (item_code, uieditable, valid_from, valid_to, codelist_id) VALUES('DK1091', false, to_timestamp('2020-01-01 00:00:00', 'YYYY-MM-DD HH24:MI:SS'), null, (SELECT id FROM codelist WHERE CODELIST_KEY = '10040')) ON CONFLICT (codelist_id, item_code) DO UPDATE SET valid_from=EXCLUDED.valid_from, valid_to=EXCLUDED.valid_to;</v>
      </c>
      <c r="E280" t="str">
        <v>INSERT INTO PUBLIC.CODELIST_ITEM_LABEL (DESCRIPTION, VALID_FROM, VALID_TO, ITEM_ID, LANGUAGE_ID) VALUES('Fejl i dataelement 19 03 000 000 transportmåde ved grænsen, koden findes ikke eller er ikke validt, se kodeliste.', TO_TIMESTAMP('2020-01-01 00:00:00', 'YYYY-MM-DD HH24:MI:SS'), null, (SELECT id FROM CODELIST_ITEM CI WHERE ITEM_CODE = 'DK1091' AND CODELIST_ID = (SELECT id FROM codelist WHERE CODELIST_KEY = '10040')), 3);</v>
      </c>
      <c r="F280" t="str">
        <v>INSERT INTO PUBLIC.CODELIST_ITEM_LABEL (DESCRIPTION, VALID_FROM, VALID_TO, ITEM_ID, LANGUAGE_ID) VALUES('Error in data element 19 03 000 000 mode of transport at the border, the code does not exist or is not valid, see codelist.', TO_TIMESTAMP('2020-01-01 00:00:00', 'YYYY-MM-DD HH24:MI:SS'), null, (SELECT id FROM CODELIST_ITEM CI WHERE ITEM_CODE = 'DK1091' AND CODELIST_ID = (SELECT id FROM codelist WHERE CODELIST_KEY = '10040')), 1);</v>
      </c>
      <c r="G280" t="str">
        <v>INSERT INTO public.codelist_item (item_code, uieditable, valid_from, valid_to, codelist_id) VALUES('DKW1091', false, to_timestamp('2020-01-01 00:00:00', 'YYYY-MM-DD HH24:MI:SS'), null, (SELECT id FROM codelist WHERE CODELIST_KEY = '10035')) ON CONFLICT (codelist_id, item_code) DO UPDATE SET valid_from=EXCLUDED.valid_from, valid_to=EXCLUDED.valid_to;</v>
      </c>
      <c r="H280" t="str">
        <v>INSERT INTO PUBLIC.CODELIST_ITEM_LABEL (DESCRIPTION, VALID_FROM, VALID_TO, ITEM_ID, LANGUAGE_ID) VALUES('Fejl i dataelement 19 03 000 000 transportmåde ved grænsen, koden findes ikke eller er ikke validt, se kodeliste.', TO_TIMESTAMP('2020-01-01 00:00:00', 'YYYY-MM-DD HH24:MI:SS'), null, (SELECT id FROM CODELIST_ITEM CI WHERE ITEM_CODE = 'DKW1091' AND CODELIST_ID = (SELECT id FROM codelist WHERE CODELIST_KEY = '10035')), 3);</v>
      </c>
      <c r="I280" t="str">
        <v>INSERT INTO PUBLIC.CODELIST_ITEM_LABEL (DESCRIPTION, VALID_FROM, VALID_TO, ITEM_ID, LANGUAGE_ID) VALUES('Error in data element 19 03 000 000 mode of transport at the border, the code does not exist or is not valid, see codelist.', TO_TIMESTAMP('2020-01-01 00:00:00', 'YYYY-MM-DD HH24:MI:SS'), null, (SELECT id FROM CODELIST_ITEM CI WHERE ITEM_CODE = 'DKW1091' AND CODELIST_ID = (SELECT id FROM codelist WHERE CODELIST_KEY = '10035')), 1);</v>
      </c>
      <c r="J280" t="str">
        <v>INSERT INTO public.codelist_item (item_code, uieditable, valid_from, valid_to, codelist_id) VALUES('DKW1091', false, to_timestamp('2020-01-01 00:00:00', 'YYYY-MM-DD HH24:MI:SS'), null, (SELECT id FROM codelist WHERE CODELIST_KEY = '10040')) ON CONFLICT (codelist_id, item_code) DO UPDATE SET valid_from=EXCLUDED.valid_from, valid_to=EXCLUDED.valid_to;</v>
      </c>
      <c r="K280" t="str">
        <v>INSERT INTO PUBLIC.CODELIST_ITEM_LABEL (DESCRIPTION, VALID_FROM, VALID_TO, ITEM_ID, LANGUAGE_ID) VALUES('Fejl i dataelement 19 03 000 000 transportmåde ved grænsen, koden findes ikke eller er ikke validt, se kodeliste.', TO_TIMESTAMP('2020-01-01 00:00:00', 'YYYY-MM-DD HH24:MI:SS'), null, (SELECT id FROM CODELIST_ITEM CI WHERE ITEM_CODE = 'DKW1091' AND CODELIST_ID = (SELECT id FROM codelist WHERE CODELIST_KEY = '10040')), 3);</v>
      </c>
      <c r="L280" t="str">
        <v>INSERT INTO PUBLIC.CODELIST_ITEM_LABEL (DESCRIPTION, VALID_FROM, VALID_TO, ITEM_ID, LANGUAGE_ID) VALUES('Error in data element 19 03 000 000 mode of transport at the border, the code does not exist or is not valid, see codelist.', TO_TIMESTAMP('2020-01-01 00:00:00', 'YYYY-MM-DD HH24:MI:SS'), null, (SELECT id FROM CODELIST_ITEM CI WHERE ITEM_CODE = 'DKW1091' AND CODELIST_ID = (SELECT id FROM codelist WHERE CODELIST_KEY = '10040')), 1);</v>
      </c>
      <c r="N280" s="10" t="str">
        <v>INSERT INTO public.codelist_items (itemcode, valid_from, valid_to, codelist_id, extensions_id) VALUES('DK1091', to_timestamp('2020-01-01 00:00:00', 'YYYY-MM-DD HH24:MI:SS'), null, (SELECT id FROM codelists WHERE CODELISTKEY = '10249'), null) ON CONFLICT (codelist_id, itemcode) DO UPDATE SET valid_from=EXCLUDED.valid_from, valid_to=EXCLUDED.valid_to;</v>
      </c>
      <c r="O280" s="10" t="str">
        <v>INSERT INTO PUBLIC.labels_codelist_items (DESCRIPTION, langcode, VALID_FROM, VALID_TO, ITEM_ID) VALUES('Fejl i dataelement 19 03 000 000 transportmåde ved grænsen, koden findes ikke eller er ikke validt, se kodeliste.', 'DA',TO_TIMESTAMP('2020-01-01 00:00:00', 'YYYY-MM-DD HH24:MI:SS'), null, (SELECT id FROM codelist_items CI WHERE ITEMCODE = 'DK1091' AND CODELIST_ID = (SELECT id FROM codelists WHERE CODELISTKEY = '10249'))) ON CONFLICT (item_id, langcode, valid_to) DO UPDATE SET valid_from=EXCLUDED.valid_from, description=EXCLUDED.description;</v>
      </c>
      <c r="P280" s="10" t="str">
        <v>INSERT INTO PUBLIC.labels_codelist_items (DESCRIPTION, langcode, VALID_FROM, VALID_TO, ITEM_ID) VALUES('Error in data element 19 03 000 000 mode of transport at the border, the code does not exist or is not valid, see codelist.', 'EN',TO_TIMESTAMP('2020-01-01 00:00:00', 'YYYY-MM-DD HH24:MI:SS'), null, (SELECT id FROM codelist_items CI WHERE ITEMCODE = 'DK1091' AND CODELIST_ID = (SELECT id FROM codelists WHERE CODELISTKEY = '10249'))) ON CONFLICT (item_id, langcode, valid_to) DO UPDATE SET valid_from=EXCLUDED.valid_from, description=EXCLUDED.description;</v>
      </c>
      <c r="Q280" s="10" t="str">
        <v>INSERT INTO public.codelist_items (itemcode, valid_from, valid_to, codelist_id, extensions_id) VALUES('DKW1091', to_timestamp('2020-01-01 00:00:00', 'YYYY-MM-DD HH24:MI:SS'), null, (SELECT id FROM codelists WHERE CODELISTKEY = '10249'), null) ON CONFLICT (codelist_id, itemcode) DO UPDATE SET valid_from=EXCLUDED.valid_from, valid_to=EXCLUDED.valid_to;</v>
      </c>
      <c r="R280" s="10" t="str">
        <v>INSERT INTO PUBLIC.labels_codelist_items (DESCRIPTION, langcode, VALID_FROM, VALID_TO, ITEM_ID) VALUES('Fejl i dataelement 19 03 000 000 transportmåde ved grænsen, koden findes ikke eller er ikke validt, se kodeliste.', 'DA',TO_TIMESTAMP('2020-01-01 00:00:00', 'YYYY-MM-DD HH24:MI:SS'), null, (SELECT id FROM codelist_items CI WHERE ITEMCODE = 'DKW1091' AND CODELIST_ID = (SELECT id FROM codelists WHERE CODELISTKEY = '10249'))) ON CONFLICT (item_id, langcode, valid_to) DO UPDATE SET valid_from=EXCLUDED.valid_from, description=EXCLUDED.description;</v>
      </c>
      <c r="S280" s="10" t="str">
        <v>INSERT INTO PUBLIC.labels_codelist_items (DESCRIPTION, langcode, VALID_FROM, VALID_TO, ITEM_ID) VALUES('Error in data element 19 03 000 000 mode of transport at the border, the code does not exist or is not valid, see codelist.', 'EN',TO_TIMESTAMP('2020-01-01 00:00:00', 'YYYY-MM-DD HH24:MI:SS'), null, (SELECT id FROM codelist_items CI WHERE ITEMCODE = 'DKW1091' AND CODELIST_ID = (SELECT id FROM codelists WHERE CODELISTKEY = '10249'))) ON CONFLICT (item_id, langcode, valid_to) DO UPDATE SET valid_from=EXCLUDED.valid_from, description=EXCLUDED.description;</v>
      </c>
    </row>
    <row r="281" spans="1:19" ht="409.5" x14ac:dyDescent="0.25">
      <c r="A281" t="str">
        <v>INSERT INTO public.codelist_item (item_code, uieditable, valid_from, valid_to, codelist_id) VALUES('DK1090', false, to_timestamp('2020-01-01 00:00:00', 'YYYY-MM-DD HH24:MI:SS'), null, (SELECT id FROM codelist WHERE CODELIST_KEY = '10080')) ON CONFLICT (codelist_id, item_code) DO UPDATE SET valid_from=EXCLUDED.valid_from, valid_to=EXCLUDED.valid_to;</v>
      </c>
      <c r="C281" t="str">
        <v>INSERT INTO PUBLIC.CODELIST_ITEM_LABEL (DESCRIPTION, VALID_FROM, VALID_TO, ITEM_ID, LANGUAGE_ID) VALUES('Error in data element 16 15 046 000 qualifier of identification, the code does not exist, see codelist.', TO_TIMESTAMP('2020-01-01 00:00:00', 'YYYY-MM-DD HH24:MI:SS'), null, (SELECT id FROM CODELIST_ITEM CI WHERE ITEM_CODE = 'DK1090' AND CODELIST_ID = (SELECT id FROM codelist WHERE CODELIST_KEY = '10080')), 1);</v>
      </c>
      <c r="D281" t="str">
        <v>INSERT INTO public.codelist_item (item_code, uieditable, valid_from, valid_to, codelist_id) VALUES('DK1090', false, to_timestamp('2020-01-01 00:00:00', 'YYYY-MM-DD HH24:MI:SS'), null, (SELECT id FROM codelist WHERE CODELIST_KEY = '10040')) ON CONFLICT (codelist_id, item_code) DO UPDATE SET valid_from=EXCLUDED.valid_from, valid_to=EXCLUDED.valid_to;</v>
      </c>
      <c r="E281" t="str">
        <v>INSERT INTO PUBLIC.CODELIST_ITEM_LABEL (DESCRIPTION, VALID_FROM, VALID_TO, ITEM_ID, LANGUAGE_ID) VALUES('Fejl i dataelement 16 15 046 000 identifikationskvalifikator, koden findes ikke, se kodeliste.', TO_TIMESTAMP('2020-01-01 00:00:00', 'YYYY-MM-DD HH24:MI:SS'), null, (SELECT id FROM CODELIST_ITEM CI WHERE ITEM_CODE = 'DK1090' AND CODELIST_ID = (SELECT id FROM codelist WHERE CODELIST_KEY = '10040')), 3);</v>
      </c>
      <c r="F281" t="str">
        <v>INSERT INTO PUBLIC.CODELIST_ITEM_LABEL (DESCRIPTION, VALID_FROM, VALID_TO, ITEM_ID, LANGUAGE_ID) VALUES('Error in data element 16 15 046 000 qualifier of identification, the code does not exist, see codelist.', TO_TIMESTAMP('2020-01-01 00:00:00', 'YYYY-MM-DD HH24:MI:SS'), null, (SELECT id FROM CODELIST_ITEM CI WHERE ITEM_CODE = 'DK1090' AND CODELIST_ID = (SELECT id FROM codelist WHERE CODELIST_KEY = '10040')), 1);</v>
      </c>
      <c r="G281" t="str">
        <v>INSERT INTO public.codelist_item (item_code, uieditable, valid_from, valid_to, codelist_id) VALUES('DKW1090', false, to_timestamp('2020-01-01 00:00:00', 'YYYY-MM-DD HH24:MI:SS'), null, (SELECT id FROM codelist WHERE CODELIST_KEY = '10035')) ON CONFLICT (codelist_id, item_code) DO UPDATE SET valid_from=EXCLUDED.valid_from, valid_to=EXCLUDED.valid_to;</v>
      </c>
      <c r="H281" t="str">
        <v>INSERT INTO PUBLIC.CODELIST_ITEM_LABEL (DESCRIPTION, VALID_FROM, VALID_TO, ITEM_ID, LANGUAGE_ID) VALUES('Fejl i dataelement 16 15 046 000 identifikationskvalifikator, koden findes ikke, se kodeliste.', TO_TIMESTAMP('2020-01-01 00:00:00', 'YYYY-MM-DD HH24:MI:SS'), null, (SELECT id FROM CODELIST_ITEM CI WHERE ITEM_CODE = 'DKW1090' AND CODELIST_ID = (SELECT id FROM codelist WHERE CODELIST_KEY = '10035')), 3);</v>
      </c>
      <c r="I281" t="str">
        <v>INSERT INTO PUBLIC.CODELIST_ITEM_LABEL (DESCRIPTION, VALID_FROM, VALID_TO, ITEM_ID, LANGUAGE_ID) VALUES('Error in data element 16 15 046 000 qualifier of identification, the code does not exist, see codelist.', TO_TIMESTAMP('2020-01-01 00:00:00', 'YYYY-MM-DD HH24:MI:SS'), null, (SELECT id FROM CODELIST_ITEM CI WHERE ITEM_CODE = 'DKW1090' AND CODELIST_ID = (SELECT id FROM codelist WHERE CODELIST_KEY = '10035')), 1);</v>
      </c>
      <c r="J281" t="str">
        <v>INSERT INTO public.codelist_item (item_code, uieditable, valid_from, valid_to, codelist_id) VALUES('DKW1090', false, to_timestamp('2020-01-01 00:00:00', 'YYYY-MM-DD HH24:MI:SS'), null, (SELECT id FROM codelist WHERE CODELIST_KEY = '10040')) ON CONFLICT (codelist_id, item_code) DO UPDATE SET valid_from=EXCLUDED.valid_from, valid_to=EXCLUDED.valid_to;</v>
      </c>
      <c r="K281" t="str">
        <v>INSERT INTO PUBLIC.CODELIST_ITEM_LABEL (DESCRIPTION, VALID_FROM, VALID_TO, ITEM_ID, LANGUAGE_ID) VALUES('Fejl i dataelement 16 15 046 000 identifikationskvalifikator, koden findes ikke, se kodeliste.', TO_TIMESTAMP('2020-01-01 00:00:00', 'YYYY-MM-DD HH24:MI:SS'), null, (SELECT id FROM CODELIST_ITEM CI WHERE ITEM_CODE = 'DKW1090' AND CODELIST_ID = (SELECT id FROM codelist WHERE CODELIST_KEY = '10040')), 3);</v>
      </c>
      <c r="L281" t="str">
        <v>INSERT INTO PUBLIC.CODELIST_ITEM_LABEL (DESCRIPTION, VALID_FROM, VALID_TO, ITEM_ID, LANGUAGE_ID) VALUES('Error in data element 16 15 046 000 qualifier of identification, the code does not exist, see codelist.', TO_TIMESTAMP('2020-01-01 00:00:00', 'YYYY-MM-DD HH24:MI:SS'), null, (SELECT id FROM CODELIST_ITEM CI WHERE ITEM_CODE = 'DKW1090' AND CODELIST_ID = (SELECT id FROM codelist WHERE CODELIST_KEY = '10040')), 1);</v>
      </c>
      <c r="N281" s="10" t="str">
        <v>INSERT INTO public.codelist_items (itemcode, valid_from, valid_to, codelist_id, extensions_id) VALUES('DK1090', to_timestamp('2020-01-01 00:00:00', 'YYYY-MM-DD HH24:MI:SS'), null, (SELECT id FROM codelists WHERE CODELISTKEY = '10249'), null) ON CONFLICT (codelist_id, itemcode) DO UPDATE SET valid_from=EXCLUDED.valid_from, valid_to=EXCLUDED.valid_to;</v>
      </c>
      <c r="O281" s="10" t="str">
        <v>INSERT INTO PUBLIC.labels_codelist_items (DESCRIPTION, langcode, VALID_FROM, VALID_TO, ITEM_ID) VALUES('Fejl i dataelement 16 15 046 000 identifikationskvalifikator, koden findes ikke, se kodeliste.', 'DA',TO_TIMESTAMP('2020-01-01 00:00:00', 'YYYY-MM-DD HH24:MI:SS'), null, (SELECT id FROM codelist_items CI WHERE ITEMCODE = 'DK1090' AND CODELIST_ID = (SELECT id FROM codelists WHERE CODELISTKEY = '10249'))) ON CONFLICT (item_id, langcode, valid_to) DO UPDATE SET valid_from=EXCLUDED.valid_from, description=EXCLUDED.description;</v>
      </c>
      <c r="P281" s="10" t="str">
        <v>INSERT INTO PUBLIC.labels_codelist_items (DESCRIPTION, langcode, VALID_FROM, VALID_TO, ITEM_ID) VALUES('Error in data element 16 15 046 000 qualifier of identification, the code does not exist, see codelist.', 'EN',TO_TIMESTAMP('2020-01-01 00:00:00', 'YYYY-MM-DD HH24:MI:SS'), null, (SELECT id FROM codelist_items CI WHERE ITEMCODE = 'DK1090' AND CODELIST_ID = (SELECT id FROM codelists WHERE CODELISTKEY = '10249'))) ON CONFLICT (item_id, langcode, valid_to) DO UPDATE SET valid_from=EXCLUDED.valid_from, description=EXCLUDED.description;</v>
      </c>
      <c r="Q281" s="10" t="str">
        <v>INSERT INTO public.codelist_items (itemcode, valid_from, valid_to, codelist_id, extensions_id) VALUES('DKW1090', to_timestamp('2020-01-01 00:00:00', 'YYYY-MM-DD HH24:MI:SS'), null, (SELECT id FROM codelists WHERE CODELISTKEY = '10249'), null) ON CONFLICT (codelist_id, itemcode) DO UPDATE SET valid_from=EXCLUDED.valid_from, valid_to=EXCLUDED.valid_to;</v>
      </c>
      <c r="R281" s="10" t="str">
        <v>INSERT INTO PUBLIC.labels_codelist_items (DESCRIPTION, langcode, VALID_FROM, VALID_TO, ITEM_ID) VALUES('Fejl i dataelement 16 15 046 000 identifikationskvalifikator, koden findes ikke, se kodeliste.', 'DA',TO_TIMESTAMP('2020-01-01 00:00:00', 'YYYY-MM-DD HH24:MI:SS'), null, (SELECT id FROM codelist_items CI WHERE ITEMCODE = 'DKW1090' AND CODELIST_ID = (SELECT id FROM codelists WHERE CODELISTKEY = '10249'))) ON CONFLICT (item_id, langcode, valid_to) DO UPDATE SET valid_from=EXCLUDED.valid_from, description=EXCLUDED.description;</v>
      </c>
      <c r="S281" s="10" t="str">
        <v>INSERT INTO PUBLIC.labels_codelist_items (DESCRIPTION, langcode, VALID_FROM, VALID_TO, ITEM_ID) VALUES('Error in data element 16 15 046 000 qualifier of identification, the code does not exist, see codelist.', 'EN',TO_TIMESTAMP('2020-01-01 00:00:00', 'YYYY-MM-DD HH24:MI:SS'), null, (SELECT id FROM codelist_items CI WHERE ITEMCODE = 'DKW1090' AND CODELIST_ID = (SELECT id FROM codelists WHERE CODELISTKEY = '10249'))) ON CONFLICT (item_id, langcode, valid_to) DO UPDATE SET valid_from=EXCLUDED.valid_from, description=EXCLUDED.description;</v>
      </c>
    </row>
    <row r="282" spans="1:19" ht="409.5" x14ac:dyDescent="0.25">
      <c r="A282" t="str">
        <v>INSERT INTO public.codelist_item (item_code, uieditable, valid_from, valid_to, codelist_id) VALUES('DK1088', false, to_timestamp('2020-01-01 00:00:00', 'YYYY-MM-DD HH24:MI:SS'), null, (SELECT id FROM codelist WHERE CODELIST_KEY = '10080')) ON CONFLICT (codelist_id, item_code) DO UPDATE SET valid_from=EXCLUDED.valid_from, valid_to=EXCLUDED.valid_to;</v>
      </c>
      <c r="C282" t="str">
        <v>INSERT INTO PUBLIC.CODELIST_ITEM_LABEL (DESCRIPTION, VALID_FROM, VALID_TO, ITEM_ID, LANGUAGE_ID) VALUES('Error in data element 14 01 035, delivery terms INOCTERM code and label does not exist, see codelist.', TO_TIMESTAMP('2020-01-01 00:00:00', 'YYYY-MM-DD HH24:MI:SS'), null, (SELECT id FROM CODELIST_ITEM CI WHERE ITEM_CODE = 'DK1088' AND CODELIST_ID = (SELECT id FROM codelist WHERE CODELIST_KEY = '10080')), 1);</v>
      </c>
      <c r="D282" t="str">
        <v>INSERT INTO public.codelist_item (item_code, uieditable, valid_from, valid_to, codelist_id) VALUES('DK1088', false, to_timestamp('2020-01-01 00:00:00', 'YYYY-MM-DD HH24:MI:SS'), null, (SELECT id FROM codelist WHERE CODELIST_KEY = '10040')) ON CONFLICT (codelist_id, item_code) DO UPDATE SET valid_from=EXCLUDED.valid_from, valid_to=EXCLUDED.valid_to;</v>
      </c>
      <c r="E282" t="str">
        <v>INSERT INTO PUBLIC.CODELIST_ITEM_LABEL (DESCRIPTION, VALID_FROM, VALID_TO, ITEM_ID, LANGUAGE_ID) VALUES('Fejl i dataelement 14 01 035, incoterm-kode i leveringsbetingelser findes ikke, se kodeliste.', TO_TIMESTAMP('2020-01-01 00:00:00', 'YYYY-MM-DD HH24:MI:SS'), null, (SELECT id FROM CODELIST_ITEM CI WHERE ITEM_CODE = 'DK1088' AND CODELIST_ID = (SELECT id FROM codelist WHERE CODELIST_KEY = '10040')), 3);</v>
      </c>
      <c r="F282" t="str">
        <v>INSERT INTO PUBLIC.CODELIST_ITEM_LABEL (DESCRIPTION, VALID_FROM, VALID_TO, ITEM_ID, LANGUAGE_ID) VALUES('Error in data element 14 01 035, delivery terms INOCTERM code and label does not exist, see codelist.', TO_TIMESTAMP('2020-01-01 00:00:00', 'YYYY-MM-DD HH24:MI:SS'), null, (SELECT id FROM CODELIST_ITEM CI WHERE ITEM_CODE = 'DK1088' AND CODELIST_ID = (SELECT id FROM codelist WHERE CODELIST_KEY = '10040')), 1);</v>
      </c>
      <c r="G282" t="str">
        <v>INSERT INTO public.codelist_item (item_code, uieditable, valid_from, valid_to, codelist_id) VALUES('DKW1088', false, to_timestamp('2020-01-01 00:00:00', 'YYYY-MM-DD HH24:MI:SS'), null, (SELECT id FROM codelist WHERE CODELIST_KEY = '10035')) ON CONFLICT (codelist_id, item_code) DO UPDATE SET valid_from=EXCLUDED.valid_from, valid_to=EXCLUDED.valid_to;</v>
      </c>
      <c r="H282" t="str">
        <v>INSERT INTO PUBLIC.CODELIST_ITEM_LABEL (DESCRIPTION, VALID_FROM, VALID_TO, ITEM_ID, LANGUAGE_ID) VALUES('Fejl i dataelement 14 01 035, incoterm-kode i leveringsbetingelser findes ikke, se kodeliste.', TO_TIMESTAMP('2020-01-01 00:00:00', 'YYYY-MM-DD HH24:MI:SS'), null, (SELECT id FROM CODELIST_ITEM CI WHERE ITEM_CODE = 'DKW1088' AND CODELIST_ID = (SELECT id FROM codelist WHERE CODELIST_KEY = '10035')), 3);</v>
      </c>
      <c r="I282" t="str">
        <v>INSERT INTO PUBLIC.CODELIST_ITEM_LABEL (DESCRIPTION, VALID_FROM, VALID_TO, ITEM_ID, LANGUAGE_ID) VALUES('Error in data element 14 01 035, delivery terms INOCTERM code and label does not exist, see codelist.', TO_TIMESTAMP('2020-01-01 00:00:00', 'YYYY-MM-DD HH24:MI:SS'), null, (SELECT id FROM CODELIST_ITEM CI WHERE ITEM_CODE = 'DKW1088' AND CODELIST_ID = (SELECT id FROM codelist WHERE CODELIST_KEY = '10035')), 1);</v>
      </c>
      <c r="J282" t="str">
        <v>INSERT INTO public.codelist_item (item_code, uieditable, valid_from, valid_to, codelist_id) VALUES('DKW1088', false, to_timestamp('2020-01-01 00:00:00', 'YYYY-MM-DD HH24:MI:SS'), null, (SELECT id FROM codelist WHERE CODELIST_KEY = '10040')) ON CONFLICT (codelist_id, item_code) DO UPDATE SET valid_from=EXCLUDED.valid_from, valid_to=EXCLUDED.valid_to;</v>
      </c>
      <c r="K282" t="str">
        <v>INSERT INTO PUBLIC.CODELIST_ITEM_LABEL (DESCRIPTION, VALID_FROM, VALID_TO, ITEM_ID, LANGUAGE_ID) VALUES('Fejl i dataelement 14 01 035, incoterm-kode i leveringsbetingelser findes ikke, se kodeliste.', TO_TIMESTAMP('2020-01-01 00:00:00', 'YYYY-MM-DD HH24:MI:SS'), null, (SELECT id FROM CODELIST_ITEM CI WHERE ITEM_CODE = 'DKW1088' AND CODELIST_ID = (SELECT id FROM codelist WHERE CODELIST_KEY = '10040')), 3);</v>
      </c>
      <c r="L282" t="str">
        <v>INSERT INTO PUBLIC.CODELIST_ITEM_LABEL (DESCRIPTION, VALID_FROM, VALID_TO, ITEM_ID, LANGUAGE_ID) VALUES('Error in data element 14 01 035, delivery terms INOCTERM code and label does not exist, see codelist.', TO_TIMESTAMP('2020-01-01 00:00:00', 'YYYY-MM-DD HH24:MI:SS'), null, (SELECT id FROM CODELIST_ITEM CI WHERE ITEM_CODE = 'DKW1088' AND CODELIST_ID = (SELECT id FROM codelist WHERE CODELIST_KEY = '10040')), 1);</v>
      </c>
      <c r="N282" s="10" t="str">
        <v>INSERT INTO public.codelist_items (itemcode, valid_from, valid_to, codelist_id, extensions_id) VALUES('DK1088', to_timestamp('2020-01-01 00:00:00', 'YYYY-MM-DD HH24:MI:SS'), null, (SELECT id FROM codelists WHERE CODELISTKEY = '10249'), null) ON CONFLICT (codelist_id, itemcode) DO UPDATE SET valid_from=EXCLUDED.valid_from, valid_to=EXCLUDED.valid_to;</v>
      </c>
      <c r="O282" s="10" t="str">
        <v>INSERT INTO PUBLIC.labels_codelist_items (DESCRIPTION, langcode, VALID_FROM, VALID_TO, ITEM_ID) VALUES('Fejl i dataelement 14 01 035, incoterm-kode i leveringsbetingelser findes ikke, se kodeliste.', 'DA',TO_TIMESTAMP('2020-01-01 00:00:00', 'YYYY-MM-DD HH24:MI:SS'), null, (SELECT id FROM codelist_items CI WHERE ITEMCODE = 'DK1088' AND CODELIST_ID = (SELECT id FROM codelists WHERE CODELISTKEY = '10249'))) ON CONFLICT (item_id, langcode, valid_to) DO UPDATE SET valid_from=EXCLUDED.valid_from, description=EXCLUDED.description;</v>
      </c>
      <c r="P282" s="10" t="str">
        <v>INSERT INTO PUBLIC.labels_codelist_items (DESCRIPTION, langcode, VALID_FROM, VALID_TO, ITEM_ID) VALUES('Error in data element 14 01 035, delivery terms INOCTERM code and label does not exist, see codelist.', 'EN',TO_TIMESTAMP('2020-01-01 00:00:00', 'YYYY-MM-DD HH24:MI:SS'), null, (SELECT id FROM codelist_items CI WHERE ITEMCODE = 'DK1088' AND CODELIST_ID = (SELECT id FROM codelists WHERE CODELISTKEY = '10249'))) ON CONFLICT (item_id, langcode, valid_to) DO UPDATE SET valid_from=EXCLUDED.valid_from, description=EXCLUDED.description;</v>
      </c>
      <c r="Q282" s="10" t="str">
        <v>INSERT INTO public.codelist_items (itemcode, valid_from, valid_to, codelist_id, extensions_id) VALUES('DKW1088', to_timestamp('2020-01-01 00:00:00', 'YYYY-MM-DD HH24:MI:SS'), null, (SELECT id FROM codelists WHERE CODELISTKEY = '10249'), null) ON CONFLICT (codelist_id, itemcode) DO UPDATE SET valid_from=EXCLUDED.valid_from, valid_to=EXCLUDED.valid_to;</v>
      </c>
      <c r="R282" s="10" t="str">
        <v>INSERT INTO PUBLIC.labels_codelist_items (DESCRIPTION, langcode, VALID_FROM, VALID_TO, ITEM_ID) VALUES('Fejl i dataelement 14 01 035, incoterm-kode i leveringsbetingelser findes ikke, se kodeliste.', 'DA',TO_TIMESTAMP('2020-01-01 00:00:00', 'YYYY-MM-DD HH24:MI:SS'), null, (SELECT id FROM codelist_items CI WHERE ITEMCODE = 'DKW1088' AND CODELIST_ID = (SELECT id FROM codelists WHERE CODELISTKEY = '10249'))) ON CONFLICT (item_id, langcode, valid_to) DO UPDATE SET valid_from=EXCLUDED.valid_from, description=EXCLUDED.description;</v>
      </c>
      <c r="S282" s="10" t="str">
        <v>INSERT INTO PUBLIC.labels_codelist_items (DESCRIPTION, langcode, VALID_FROM, VALID_TO, ITEM_ID) VALUES('Error in data element 14 01 035, delivery terms INOCTERM code and label does not exist, see codelist.', 'EN',TO_TIMESTAMP('2020-01-01 00:00:00', 'YYYY-MM-DD HH24:MI:SS'), null, (SELECT id FROM codelist_items CI WHERE ITEMCODE = 'DKW1088' AND CODELIST_ID = (SELECT id FROM codelists WHERE CODELISTKEY = '10249'))) ON CONFLICT (item_id, langcode, valid_to) DO UPDATE SET valid_from=EXCLUDED.valid_from, description=EXCLUDED.description;</v>
      </c>
    </row>
    <row r="283" spans="1:19" ht="409.5" x14ac:dyDescent="0.25">
      <c r="A283" t="str">
        <v>INSERT INTO public.codelist_item (item_code, uieditable, valid_from, valid_to, codelist_id) VALUES('DK1086', false, to_timestamp('2020-01-01 00:00:00', 'YYYY-MM-DD HH24:MI:SS'), null, (SELECT id FROM codelist WHERE CODELIST_KEY = '10080')) ON CONFLICT (codelist_id, item_code) DO UPDATE SET valid_from=EXCLUDED.valid_from, valid_to=EXCLUDED.valid_to;</v>
      </c>
      <c r="C283" t="str">
        <v>INSERT INTO PUBLIC.CODELIST_ITEM_LABEL (DESCRIPTION, VALID_FROM, VALID_TO, ITEM_ID, LANGUAGE_ID) VALUES('Error in data element 13 16 031 000, additional fiscal reference Role and label does not exist, see codelist.', TO_TIMESTAMP('2020-01-01 00:00:00', 'YYYY-MM-DD HH24:MI:SS'), null, (SELECT id FROM CODELIST_ITEM CI WHERE ITEM_CODE = 'DK1086' AND CODELIST_ID = (SELECT id FROM codelist WHERE CODELIST_KEY = '10080')), 1);</v>
      </c>
      <c r="D283" t="str">
        <v>INSERT INTO public.codelist_item (item_code, uieditable, valid_from, valid_to, codelist_id) VALUES('DK1086', false, to_timestamp('2020-01-01 00:00:00', 'YYYY-MM-DD HH24:MI:SS'), null, (SELECT id FROM codelist WHERE CODELIST_KEY = '10040')) ON CONFLICT (codelist_id, item_code) DO UPDATE SET valid_from=EXCLUDED.valid_from, valid_to=EXCLUDED.valid_to;</v>
      </c>
      <c r="E283" t="str">
        <v>INSERT INTO PUBLIC.CODELIST_ITEM_LABEL (DESCRIPTION, VALID_FROM, VALID_TO, ITEM_ID, LANGUAGE_ID) VALUES('Fejl i dataelement 13 16 031 000, rollekode i supplerende skattereference findes ikke, se kodeliste.', TO_TIMESTAMP('2020-01-01 00:00:00', 'YYYY-MM-DD HH24:MI:SS'), null, (SELECT id FROM CODELIST_ITEM CI WHERE ITEM_CODE = 'DK1086' AND CODELIST_ID = (SELECT id FROM codelist WHERE CODELIST_KEY = '10040')), 3);</v>
      </c>
      <c r="F283" t="str">
        <v>INSERT INTO PUBLIC.CODELIST_ITEM_LABEL (DESCRIPTION, VALID_FROM, VALID_TO, ITEM_ID, LANGUAGE_ID) VALUES('Error in data element 13 16 031 000, additional fiscal reference Role and label does not exist, see codelist.', TO_TIMESTAMP('2020-01-01 00:00:00', 'YYYY-MM-DD HH24:MI:SS'), null, (SELECT id FROM CODELIST_ITEM CI WHERE ITEM_CODE = 'DK1086' AND CODELIST_ID = (SELECT id FROM codelist WHERE CODELIST_KEY = '10040')), 1);</v>
      </c>
      <c r="G283" t="str">
        <v>INSERT INTO public.codelist_item (item_code, uieditable, valid_from, valid_to, codelist_id) VALUES('DKW1086', false, to_timestamp('2020-01-01 00:00:00', 'YYYY-MM-DD HH24:MI:SS'), null, (SELECT id FROM codelist WHERE CODELIST_KEY = '10035')) ON CONFLICT (codelist_id, item_code) DO UPDATE SET valid_from=EXCLUDED.valid_from, valid_to=EXCLUDED.valid_to;</v>
      </c>
      <c r="H283" t="str">
        <v>INSERT INTO PUBLIC.CODELIST_ITEM_LABEL (DESCRIPTION, VALID_FROM, VALID_TO, ITEM_ID, LANGUAGE_ID) VALUES('Fejl i dataelement 13 16 031 000, rollekode i supplerende skattereference findes ikke, se kodeliste.', TO_TIMESTAMP('2020-01-01 00:00:00', 'YYYY-MM-DD HH24:MI:SS'), null, (SELECT id FROM CODELIST_ITEM CI WHERE ITEM_CODE = 'DKW1086' AND CODELIST_ID = (SELECT id FROM codelist WHERE CODELIST_KEY = '10035')), 3);</v>
      </c>
      <c r="I283" t="str">
        <v>INSERT INTO PUBLIC.CODELIST_ITEM_LABEL (DESCRIPTION, VALID_FROM, VALID_TO, ITEM_ID, LANGUAGE_ID) VALUES('Error in data element 13 16 031 000, additional fiscal reference Role and label does not exist, see codelist.', TO_TIMESTAMP('2020-01-01 00:00:00', 'YYYY-MM-DD HH24:MI:SS'), null, (SELECT id FROM CODELIST_ITEM CI WHERE ITEM_CODE = 'DKW1086' AND CODELIST_ID = (SELECT id FROM codelist WHERE CODELIST_KEY = '10035')), 1);</v>
      </c>
      <c r="J283" t="str">
        <v>INSERT INTO public.codelist_item (item_code, uieditable, valid_from, valid_to, codelist_id) VALUES('DKW1086', false, to_timestamp('2020-01-01 00:00:00', 'YYYY-MM-DD HH24:MI:SS'), null, (SELECT id FROM codelist WHERE CODELIST_KEY = '10040')) ON CONFLICT (codelist_id, item_code) DO UPDATE SET valid_from=EXCLUDED.valid_from, valid_to=EXCLUDED.valid_to;</v>
      </c>
      <c r="K283" t="str">
        <v>INSERT INTO PUBLIC.CODELIST_ITEM_LABEL (DESCRIPTION, VALID_FROM, VALID_TO, ITEM_ID, LANGUAGE_ID) VALUES('Fejl i dataelement 13 16 031 000, rollekode i supplerende skattereference findes ikke, se kodeliste.', TO_TIMESTAMP('2020-01-01 00:00:00', 'YYYY-MM-DD HH24:MI:SS'), null, (SELECT id FROM CODELIST_ITEM CI WHERE ITEM_CODE = 'DKW1086' AND CODELIST_ID = (SELECT id FROM codelist WHERE CODELIST_KEY = '10040')), 3);</v>
      </c>
      <c r="L283" t="str">
        <v>INSERT INTO PUBLIC.CODELIST_ITEM_LABEL (DESCRIPTION, VALID_FROM, VALID_TO, ITEM_ID, LANGUAGE_ID) VALUES('Error in data element 13 16 031 000, additional fiscal reference Role and label does not exist, see codelist.', TO_TIMESTAMP('2020-01-01 00:00:00', 'YYYY-MM-DD HH24:MI:SS'), null, (SELECT id FROM CODELIST_ITEM CI WHERE ITEM_CODE = 'DKW1086' AND CODELIST_ID = (SELECT id FROM codelist WHERE CODELIST_KEY = '10040')), 1);</v>
      </c>
      <c r="N283" s="10" t="str">
        <v>INSERT INTO public.codelist_items (itemcode, valid_from, valid_to, codelist_id, extensions_id) VALUES('DK1086', to_timestamp('2020-01-01 00:00:00', 'YYYY-MM-DD HH24:MI:SS'), null, (SELECT id FROM codelists WHERE CODELISTKEY = '10249'), null) ON CONFLICT (codelist_id, itemcode) DO UPDATE SET valid_from=EXCLUDED.valid_from, valid_to=EXCLUDED.valid_to;</v>
      </c>
      <c r="O283" s="10" t="str">
        <v>INSERT INTO PUBLIC.labels_codelist_items (DESCRIPTION, langcode, VALID_FROM, VALID_TO, ITEM_ID) VALUES('Fejl i dataelement 13 16 031 000, rollekode i supplerende skattereference findes ikke, se kodeliste.', 'DA',TO_TIMESTAMP('2020-01-01 00:00:00', 'YYYY-MM-DD HH24:MI:SS'), null, (SELECT id FROM codelist_items CI WHERE ITEMCODE = 'DK1086' AND CODELIST_ID = (SELECT id FROM codelists WHERE CODELISTKEY = '10249'))) ON CONFLICT (item_id, langcode, valid_to) DO UPDATE SET valid_from=EXCLUDED.valid_from, description=EXCLUDED.description;</v>
      </c>
      <c r="P283" s="10" t="str">
        <v>INSERT INTO PUBLIC.labels_codelist_items (DESCRIPTION, langcode, VALID_FROM, VALID_TO, ITEM_ID) VALUES('Error in data element 13 16 031 000, additional fiscal reference Role and label does not exist, see codelist.', 'EN',TO_TIMESTAMP('2020-01-01 00:00:00', 'YYYY-MM-DD HH24:MI:SS'), null, (SELECT id FROM codelist_items CI WHERE ITEMCODE = 'DK1086' AND CODELIST_ID = (SELECT id FROM codelists WHERE CODELISTKEY = '10249'))) ON CONFLICT (item_id, langcode, valid_to) DO UPDATE SET valid_from=EXCLUDED.valid_from, description=EXCLUDED.description;</v>
      </c>
      <c r="Q283" s="10" t="str">
        <v>INSERT INTO public.codelist_items (itemcode, valid_from, valid_to, codelist_id, extensions_id) VALUES('DKW1086', to_timestamp('2020-01-01 00:00:00', 'YYYY-MM-DD HH24:MI:SS'), null, (SELECT id FROM codelists WHERE CODELISTKEY = '10249'), null) ON CONFLICT (codelist_id, itemcode) DO UPDATE SET valid_from=EXCLUDED.valid_from, valid_to=EXCLUDED.valid_to;</v>
      </c>
      <c r="R283" s="10" t="str">
        <v>INSERT INTO PUBLIC.labels_codelist_items (DESCRIPTION, langcode, VALID_FROM, VALID_TO, ITEM_ID) VALUES('Fejl i dataelement 13 16 031 000, rollekode i supplerende skattereference findes ikke, se kodeliste.', 'DA',TO_TIMESTAMP('2020-01-01 00:00:00', 'YYYY-MM-DD HH24:MI:SS'), null, (SELECT id FROM codelist_items CI WHERE ITEMCODE = 'DKW1086' AND CODELIST_ID = (SELECT id FROM codelists WHERE CODELISTKEY = '10249'))) ON CONFLICT (item_id, langcode, valid_to) DO UPDATE SET valid_from=EXCLUDED.valid_from, description=EXCLUDED.description;</v>
      </c>
      <c r="S283" s="10" t="str">
        <v>INSERT INTO PUBLIC.labels_codelist_items (DESCRIPTION, langcode, VALID_FROM, VALID_TO, ITEM_ID) VALUES('Error in data element 13 16 031 000, additional fiscal reference Role and label does not exist, see codelist.', 'EN',TO_TIMESTAMP('2020-01-01 00:00:00', 'YYYY-MM-DD HH24:MI:SS'), null, (SELECT id FROM codelist_items CI WHERE ITEMCODE = 'DKW1086' AND CODELIST_ID = (SELECT id FROM codelists WHERE CODELISTKEY = '10249'))) ON CONFLICT (item_id, langcode, valid_to) DO UPDATE SET valid_from=EXCLUDED.valid_from, description=EXCLUDED.description;</v>
      </c>
    </row>
    <row r="284" spans="1:19" ht="409.5" x14ac:dyDescent="0.25">
      <c r="A284" t="str">
        <v>INSERT INTO public.codelist_item (item_code, uieditable, valid_from, valid_to, codelist_id) VALUES('DK1087', false, to_timestamp('2020-01-01 00:00:00', 'YYYY-MM-DD HH24:MI:SS'), null, (SELECT id FROM codelist WHERE CODELIST_KEY = '10080')) ON CONFLICT (codelist_id, item_code) DO UPDATE SET valid_from=EXCLUDED.valid_from, valid_to=EXCLUDED.valid_to;</v>
      </c>
      <c r="C284" t="str">
        <v>INSERT INTO PUBLIC.CODELIST_ITEM_LABEL (DESCRIPTION, VALID_FROM, VALID_TO, ITEM_ID, LANGUAGE_ID) VALUES('Error in data element 13 14 031, additional Supply chain actor Role and label does not exist, see codelist.', TO_TIMESTAMP('2020-01-01 00:00:00', 'YYYY-MM-DD HH24:MI:SS'), null, (SELECT id FROM CODELIST_ITEM CI WHERE ITEM_CODE = 'DK1087' AND CODELIST_ID = (SELECT id FROM codelist WHERE CODELIST_KEY = '10080')), 1);</v>
      </c>
      <c r="D284" t="str">
        <v>INSERT INTO public.codelist_item (item_code, uieditable, valid_from, valid_to, codelist_id) VALUES('DK1087', false, to_timestamp('2020-01-01 00:00:00', 'YYYY-MM-DD HH24:MI:SS'), null, (SELECT id FROM codelist WHERE CODELIST_KEY = '10040')) ON CONFLICT (codelist_id, item_code) DO UPDATE SET valid_from=EXCLUDED.valid_from, valid_to=EXCLUDED.valid_to;</v>
      </c>
      <c r="E284" t="str">
        <v>INSERT INTO PUBLIC.CODELIST_ITEM_LABEL (DESCRIPTION, VALID_FROM, VALID_TO, ITEM_ID, LANGUAGE_ID) VALUES('Fejl i dataelement 13 14 031, rollekode i yderligere aktør i forsyningskæden findes ikke, se kodeliste.', TO_TIMESTAMP('2020-01-01 00:00:00', 'YYYY-MM-DD HH24:MI:SS'), null, (SELECT id FROM CODELIST_ITEM CI WHERE ITEM_CODE = 'DK1087' AND CODELIST_ID = (SELECT id FROM codelist WHERE CODELIST_KEY = '10040')), 3);</v>
      </c>
      <c r="F284" t="str">
        <v>INSERT INTO PUBLIC.CODELIST_ITEM_LABEL (DESCRIPTION, VALID_FROM, VALID_TO, ITEM_ID, LANGUAGE_ID) VALUES('Error in data element 13 14 031, additional Supply chain actor Role and label does not exist, see codelist.', TO_TIMESTAMP('2020-01-01 00:00:00', 'YYYY-MM-DD HH24:MI:SS'), null, (SELECT id FROM CODELIST_ITEM CI WHERE ITEM_CODE = 'DK1087' AND CODELIST_ID = (SELECT id FROM codelist WHERE CODELIST_KEY = '10040')), 1);</v>
      </c>
      <c r="G284" t="str">
        <v>INSERT INTO public.codelist_item (item_code, uieditable, valid_from, valid_to, codelist_id) VALUES('DKW1087', false, to_timestamp('2020-01-01 00:00:00', 'YYYY-MM-DD HH24:MI:SS'), null, (SELECT id FROM codelist WHERE CODELIST_KEY = '10035')) ON CONFLICT (codelist_id, item_code) DO UPDATE SET valid_from=EXCLUDED.valid_from, valid_to=EXCLUDED.valid_to;</v>
      </c>
      <c r="H284" t="str">
        <v>INSERT INTO PUBLIC.CODELIST_ITEM_LABEL (DESCRIPTION, VALID_FROM, VALID_TO, ITEM_ID, LANGUAGE_ID) VALUES('Fejl i dataelement 13 14 031, rollekode i yderligere aktør i forsyningskæden findes ikke, se kodeliste.', TO_TIMESTAMP('2020-01-01 00:00:00', 'YYYY-MM-DD HH24:MI:SS'), null, (SELECT id FROM CODELIST_ITEM CI WHERE ITEM_CODE = 'DKW1087' AND CODELIST_ID = (SELECT id FROM codelist WHERE CODELIST_KEY = '10035')), 3);</v>
      </c>
      <c r="I284" t="str">
        <v>INSERT INTO PUBLIC.CODELIST_ITEM_LABEL (DESCRIPTION, VALID_FROM, VALID_TO, ITEM_ID, LANGUAGE_ID) VALUES('Error in data element 13 14 031, additional Supply chain actor Role and label does not exist, see codelist.', TO_TIMESTAMP('2020-01-01 00:00:00', 'YYYY-MM-DD HH24:MI:SS'), null, (SELECT id FROM CODELIST_ITEM CI WHERE ITEM_CODE = 'DKW1087' AND CODELIST_ID = (SELECT id FROM codelist WHERE CODELIST_KEY = '10035')), 1);</v>
      </c>
      <c r="J284" t="str">
        <v>INSERT INTO public.codelist_item (item_code, uieditable, valid_from, valid_to, codelist_id) VALUES('DKW1087', false, to_timestamp('2020-01-01 00:00:00', 'YYYY-MM-DD HH24:MI:SS'), null, (SELECT id FROM codelist WHERE CODELIST_KEY = '10040')) ON CONFLICT (codelist_id, item_code) DO UPDATE SET valid_from=EXCLUDED.valid_from, valid_to=EXCLUDED.valid_to;</v>
      </c>
      <c r="K284" t="str">
        <v>INSERT INTO PUBLIC.CODELIST_ITEM_LABEL (DESCRIPTION, VALID_FROM, VALID_TO, ITEM_ID, LANGUAGE_ID) VALUES('Fejl i dataelement 13 14 031, rollekode i yderligere aktør i forsyningskæden findes ikke, se kodeliste.', TO_TIMESTAMP('2020-01-01 00:00:00', 'YYYY-MM-DD HH24:MI:SS'), null, (SELECT id FROM CODELIST_ITEM CI WHERE ITEM_CODE = 'DKW1087' AND CODELIST_ID = (SELECT id FROM codelist WHERE CODELIST_KEY = '10040')), 3);</v>
      </c>
      <c r="L284" t="str">
        <v>INSERT INTO PUBLIC.CODELIST_ITEM_LABEL (DESCRIPTION, VALID_FROM, VALID_TO, ITEM_ID, LANGUAGE_ID) VALUES('Error in data element 13 14 031, additional Supply chain actor Role and label does not exist, see codelist.', TO_TIMESTAMP('2020-01-01 00:00:00', 'YYYY-MM-DD HH24:MI:SS'), null, (SELECT id FROM CODELIST_ITEM CI WHERE ITEM_CODE = 'DKW1087' AND CODELIST_ID = (SELECT id FROM codelist WHERE CODELIST_KEY = '10040')), 1);</v>
      </c>
      <c r="N284" s="10" t="str">
        <v>INSERT INTO public.codelist_items (itemcode, valid_from, valid_to, codelist_id, extensions_id) VALUES('DK1087', to_timestamp('2020-01-01 00:00:00', 'YYYY-MM-DD HH24:MI:SS'), null, (SELECT id FROM codelists WHERE CODELISTKEY = '10249'), null) ON CONFLICT (codelist_id, itemcode) DO UPDATE SET valid_from=EXCLUDED.valid_from, valid_to=EXCLUDED.valid_to;</v>
      </c>
      <c r="O284" s="10" t="str">
        <v>INSERT INTO PUBLIC.labels_codelist_items (DESCRIPTION, langcode, VALID_FROM, VALID_TO, ITEM_ID) VALUES('Fejl i dataelement 13 14 031, rollekode i yderligere aktør i forsyningskæden findes ikke, se kodeliste.', 'DA',TO_TIMESTAMP('2020-01-01 00:00:00', 'YYYY-MM-DD HH24:MI:SS'), null, (SELECT id FROM codelist_items CI WHERE ITEMCODE = 'DK1087' AND CODELIST_ID = (SELECT id FROM codelists WHERE CODELISTKEY = '10249'))) ON CONFLICT (item_id, langcode, valid_to) DO UPDATE SET valid_from=EXCLUDED.valid_from, description=EXCLUDED.description;</v>
      </c>
      <c r="P284" s="10" t="str">
        <v>INSERT INTO PUBLIC.labels_codelist_items (DESCRIPTION, langcode, VALID_FROM, VALID_TO, ITEM_ID) VALUES('Error in data element 13 14 031, additional Supply chain actor Role and label does not exist, see codelist.', 'EN',TO_TIMESTAMP('2020-01-01 00:00:00', 'YYYY-MM-DD HH24:MI:SS'), null, (SELECT id FROM codelist_items CI WHERE ITEMCODE = 'DK1087' AND CODELIST_ID = (SELECT id FROM codelists WHERE CODELISTKEY = '10249'))) ON CONFLICT (item_id, langcode, valid_to) DO UPDATE SET valid_from=EXCLUDED.valid_from, description=EXCLUDED.description;</v>
      </c>
      <c r="Q284" s="10" t="str">
        <v>INSERT INTO public.codelist_items (itemcode, valid_from, valid_to, codelist_id, extensions_id) VALUES('DKW1087', to_timestamp('2020-01-01 00:00:00', 'YYYY-MM-DD HH24:MI:SS'), null, (SELECT id FROM codelists WHERE CODELISTKEY = '10249'), null) ON CONFLICT (codelist_id, itemcode) DO UPDATE SET valid_from=EXCLUDED.valid_from, valid_to=EXCLUDED.valid_to;</v>
      </c>
      <c r="R284" s="10" t="str">
        <v>INSERT INTO PUBLIC.labels_codelist_items (DESCRIPTION, langcode, VALID_FROM, VALID_TO, ITEM_ID) VALUES('Fejl i dataelement 13 14 031, rollekode i yderligere aktør i forsyningskæden findes ikke, se kodeliste.', 'DA',TO_TIMESTAMP('2020-01-01 00:00:00', 'YYYY-MM-DD HH24:MI:SS'), null, (SELECT id FROM codelist_items CI WHERE ITEMCODE = 'DKW1087' AND CODELIST_ID = (SELECT id FROM codelists WHERE CODELISTKEY = '10249'))) ON CONFLICT (item_id, langcode, valid_to) DO UPDATE SET valid_from=EXCLUDED.valid_from, description=EXCLUDED.description;</v>
      </c>
      <c r="S284" s="10" t="str">
        <v>INSERT INTO PUBLIC.labels_codelist_items (DESCRIPTION, langcode, VALID_FROM, VALID_TO, ITEM_ID) VALUES('Error in data element 13 14 031, additional Supply chain actor Role and label does not exist, see codelist.', 'EN',TO_TIMESTAMP('2020-01-01 00:00:00', 'YYYY-MM-DD HH24:MI:SS'), null, (SELECT id FROM codelist_items CI WHERE ITEMCODE = 'DKW1087' AND CODELIST_ID = (SELECT id FROM codelists WHERE CODELISTKEY = '10249'))) ON CONFLICT (item_id, langcode, valid_to) DO UPDATE SET valid_from=EXCLUDED.valid_from, description=EXCLUDED.description;</v>
      </c>
    </row>
    <row r="285" spans="1:19" ht="409.5" x14ac:dyDescent="0.25">
      <c r="A285" t="str">
        <v>INSERT INTO public.codelist_item (item_code, uieditable, valid_from, valid_to, codelist_id) VALUES('DK1084', false, to_timestamp('2020-01-01 00:00:00', 'YYYY-MM-DD HH24:MI:SS'), null, (SELECT id FROM codelist WHERE CODELIST_KEY = '10080')) ON CONFLICT (codelist_id, item_code) DO UPDATE SET valid_from=EXCLUDED.valid_from, valid_to=EXCLUDED.valid_to;</v>
      </c>
      <c r="C285" t="str">
        <v>INSERT INTO PUBLIC.CODELIST_ITEM_LABEL (DESCRIPTION, VALID_FROM, VALID_TO, ITEM_ID, LANGUAGE_ID) VALUES('Error in data element 12 11 002 "Warehouse type and label" does not exist in or is not valid, see codelist.', TO_TIMESTAMP('2020-01-01 00:00:00', 'YYYY-MM-DD HH24:MI:SS'), null, (SELECT id FROM CODELIST_ITEM CI WHERE ITEM_CODE = 'DK1084' AND CODELIST_ID = (SELECT id FROM codelist WHERE CODELIST_KEY = '10080')), 1);</v>
      </c>
      <c r="D285" t="str">
        <v>INSERT INTO public.codelist_item (item_code, uieditable, valid_from, valid_to, codelist_id) VALUES('DK1084', false, to_timestamp('2020-01-01 00:00:00', 'YYYY-MM-DD HH24:MI:SS'), null, (SELECT id FROM codelist WHERE CODELIST_KEY = '10040')) ON CONFLICT (codelist_id, item_code) DO UPDATE SET valid_from=EXCLUDED.valid_from, valid_to=EXCLUDED.valid_to;</v>
      </c>
      <c r="E285" t="str">
        <v>INSERT INTO PUBLIC.CODELIST_ITEM_LABEL (DESCRIPTION, VALID_FROM, VALID_TO, ITEM_ID, LANGUAGE_ID) VALUES('Fejl i dataelement 12 11 002 "oplags type og navn" findes ikke eller er ikke validt, se kodeliste. ', TO_TIMESTAMP('2020-01-01 00:00:00', 'YYYY-MM-DD HH24:MI:SS'), null, (SELECT id FROM CODELIST_ITEM CI WHERE ITEM_CODE = 'DK1084' AND CODELIST_ID = (SELECT id FROM codelist WHERE CODELIST_KEY = '10040')), 3);</v>
      </c>
      <c r="F285" t="str">
        <v>INSERT INTO PUBLIC.CODELIST_ITEM_LABEL (DESCRIPTION, VALID_FROM, VALID_TO, ITEM_ID, LANGUAGE_ID) VALUES('Error in data element 12 11 002 "Warehouse type and label" does not exist in or is not valid, see codelist.', TO_TIMESTAMP('2020-01-01 00:00:00', 'YYYY-MM-DD HH24:MI:SS'), null, (SELECT id FROM CODELIST_ITEM CI WHERE ITEM_CODE = 'DK1084' AND CODELIST_ID = (SELECT id FROM codelist WHERE CODELIST_KEY = '10040')), 1);</v>
      </c>
      <c r="G285" t="str">
        <v>INSERT INTO public.codelist_item (item_code, uieditable, valid_from, valid_to, codelist_id) VALUES('DKW1084', false, to_timestamp('2020-01-01 00:00:00', 'YYYY-MM-DD HH24:MI:SS'), null, (SELECT id FROM codelist WHERE CODELIST_KEY = '10035')) ON CONFLICT (codelist_id, item_code) DO UPDATE SET valid_from=EXCLUDED.valid_from, valid_to=EXCLUDED.valid_to;</v>
      </c>
      <c r="H285" t="str">
        <v>INSERT INTO PUBLIC.CODELIST_ITEM_LABEL (DESCRIPTION, VALID_FROM, VALID_TO, ITEM_ID, LANGUAGE_ID) VALUES('Fejl i dataelement 12 11 002 "oplags type og navn" findes ikke eller er ikke validt, se kodeliste. ', TO_TIMESTAMP('2020-01-01 00:00:00', 'YYYY-MM-DD HH24:MI:SS'), null, (SELECT id FROM CODELIST_ITEM CI WHERE ITEM_CODE = 'DKW1084' AND CODELIST_ID = (SELECT id FROM codelist WHERE CODELIST_KEY = '10035')), 3);</v>
      </c>
      <c r="I285" t="str">
        <v>INSERT INTO PUBLIC.CODELIST_ITEM_LABEL (DESCRIPTION, VALID_FROM, VALID_TO, ITEM_ID, LANGUAGE_ID) VALUES('Error in data element 12 11 002 "Warehouse type and label" does not exist in or is not valid, see codelist.', TO_TIMESTAMP('2020-01-01 00:00:00', 'YYYY-MM-DD HH24:MI:SS'), null, (SELECT id FROM CODELIST_ITEM CI WHERE ITEM_CODE = 'DKW1084' AND CODELIST_ID = (SELECT id FROM codelist WHERE CODELIST_KEY = '10035')), 1);</v>
      </c>
      <c r="J285" t="str">
        <v>INSERT INTO public.codelist_item (item_code, uieditable, valid_from, valid_to, codelist_id) VALUES('DKW1084', false, to_timestamp('2020-01-01 00:00:00', 'YYYY-MM-DD HH24:MI:SS'), null, (SELECT id FROM codelist WHERE CODELIST_KEY = '10040')) ON CONFLICT (codelist_id, item_code) DO UPDATE SET valid_from=EXCLUDED.valid_from, valid_to=EXCLUDED.valid_to;</v>
      </c>
      <c r="K285" t="str">
        <v>INSERT INTO PUBLIC.CODELIST_ITEM_LABEL (DESCRIPTION, VALID_FROM, VALID_TO, ITEM_ID, LANGUAGE_ID) VALUES('Fejl i dataelement 12 11 002 "oplags type og navn" findes ikke eller er ikke validt, se kodeliste. ', TO_TIMESTAMP('2020-01-01 00:00:00', 'YYYY-MM-DD HH24:MI:SS'), null, (SELECT id FROM CODELIST_ITEM CI WHERE ITEM_CODE = 'DKW1084' AND CODELIST_ID = (SELECT id FROM codelist WHERE CODELIST_KEY = '10040')), 3);</v>
      </c>
      <c r="L285" t="str">
        <v>INSERT INTO PUBLIC.CODELIST_ITEM_LABEL (DESCRIPTION, VALID_FROM, VALID_TO, ITEM_ID, LANGUAGE_ID) VALUES('Error in data element 12 11 002 "Warehouse type and label" does not exist in or is not valid, see codelist.', TO_TIMESTAMP('2020-01-01 00:00:00', 'YYYY-MM-DD HH24:MI:SS'), null, (SELECT id FROM CODELIST_ITEM CI WHERE ITEM_CODE = 'DKW1084' AND CODELIST_ID = (SELECT id FROM codelist WHERE CODELIST_KEY = '10040')), 1);</v>
      </c>
      <c r="N285" s="10" t="str">
        <v>INSERT INTO public.codelist_items (itemcode, valid_from, valid_to, codelist_id, extensions_id) VALUES('DK1084', to_timestamp('2020-01-01 00:00:00', 'YYYY-MM-DD HH24:MI:SS'), null, (SELECT id FROM codelists WHERE CODELISTKEY = '10249'), null) ON CONFLICT (codelist_id, itemcode) DO UPDATE SET valid_from=EXCLUDED.valid_from, valid_to=EXCLUDED.valid_to;</v>
      </c>
      <c r="O285" s="10" t="str">
        <v>INSERT INTO PUBLIC.labels_codelist_items (DESCRIPTION, langcode, VALID_FROM, VALID_TO, ITEM_ID) VALUES('Fejl i dataelement 12 11 002 "oplags type og navn" findes ikke eller er ikke validt, se kodeliste. ', 'DA',TO_TIMESTAMP('2020-01-01 00:00:00', 'YYYY-MM-DD HH24:MI:SS'), null, (SELECT id FROM codelist_items CI WHERE ITEMCODE = 'DK1084' AND CODELIST_ID = (SELECT id FROM codelists WHERE CODELISTKEY = '10249'))) ON CONFLICT (item_id, langcode, valid_to) DO UPDATE SET valid_from=EXCLUDED.valid_from, description=EXCLUDED.description;</v>
      </c>
      <c r="P285" s="10" t="str">
        <v>INSERT INTO PUBLIC.labels_codelist_items (DESCRIPTION, langcode, VALID_FROM, VALID_TO, ITEM_ID) VALUES('Error in data element 12 11 002 "Warehouse type and label" does not exist in or is not valid, see codelist.', 'EN',TO_TIMESTAMP('2020-01-01 00:00:00', 'YYYY-MM-DD HH24:MI:SS'), null, (SELECT id FROM codelist_items CI WHERE ITEMCODE = 'DK1084' AND CODELIST_ID = (SELECT id FROM codelists WHERE CODELISTKEY = '10249'))) ON CONFLICT (item_id, langcode, valid_to) DO UPDATE SET valid_from=EXCLUDED.valid_from, description=EXCLUDED.description;</v>
      </c>
      <c r="Q285" s="10" t="str">
        <v>INSERT INTO public.codelist_items (itemcode, valid_from, valid_to, codelist_id, extensions_id) VALUES('DKW1084', to_timestamp('2020-01-01 00:00:00', 'YYYY-MM-DD HH24:MI:SS'), null, (SELECT id FROM codelists WHERE CODELISTKEY = '10249'), null) ON CONFLICT (codelist_id, itemcode) DO UPDATE SET valid_from=EXCLUDED.valid_from, valid_to=EXCLUDED.valid_to;</v>
      </c>
      <c r="R285" s="10" t="str">
        <v>INSERT INTO PUBLIC.labels_codelist_items (DESCRIPTION, langcode, VALID_FROM, VALID_TO, ITEM_ID) VALUES('Fejl i dataelement 12 11 002 "oplags type og navn" findes ikke eller er ikke validt, se kodeliste. ', 'DA',TO_TIMESTAMP('2020-01-01 00:00:00', 'YYYY-MM-DD HH24:MI:SS'), null, (SELECT id FROM codelist_items CI WHERE ITEMCODE = 'DKW1084' AND CODELIST_ID = (SELECT id FROM codelists WHERE CODELISTKEY = '10249'))) ON CONFLICT (item_id, langcode, valid_to) DO UPDATE SET valid_from=EXCLUDED.valid_from, description=EXCLUDED.description;</v>
      </c>
      <c r="S285" s="10" t="str">
        <v>INSERT INTO PUBLIC.labels_codelist_items (DESCRIPTION, langcode, VALID_FROM, VALID_TO, ITEM_ID) VALUES('Error in data element 12 11 002 "Warehouse type and label" does not exist in or is not valid, see codelist.', 'EN',TO_TIMESTAMP('2020-01-01 00:00:00', 'YYYY-MM-DD HH24:MI:SS'), null, (SELECT id FROM codelist_items CI WHERE ITEMCODE = 'DKW1084' AND CODELIST_ID = (SELECT id FROM codelists WHERE CODELISTKEY = '10249'))) ON CONFLICT (item_id, langcode, valid_to) DO UPDATE SET valid_from=EXCLUDED.valid_from, description=EXCLUDED.description;</v>
      </c>
    </row>
    <row r="286" spans="1:19" ht="409.5" x14ac:dyDescent="0.25">
      <c r="A286" t="str">
        <v>INSERT INTO public.codelist_item (item_code, uieditable, valid_from, valid_to, codelist_id) VALUES('DK1083', false, to_timestamp('2020-01-01 00:00:00', 'YYYY-MM-DD HH24:MI:SS'), null, (SELECT id FROM codelist WHERE CODELIST_KEY = '10080')) ON CONFLICT (codelist_id, item_code) DO UPDATE SET valid_from=EXCLUDED.valid_from, valid_to=EXCLUDED.valid_to;</v>
      </c>
      <c r="C286" t="str">
        <v>INSERT INTO PUBLIC.CODELIST_ITEM_LABEL (DESCRIPTION, VALID_FROM, VALID_TO, ITEM_ID, LANGUAGE_ID) VALUES('Error in data element 11 02 001 "Additional declaration type and label" does not exist or is not valid, see codelist.', TO_TIMESTAMP('2020-01-01 00:00:00', 'YYYY-MM-DD HH24:MI:SS'), null, (SELECT id FROM CODELIST_ITEM CI WHERE ITEM_CODE = 'DK1083' AND CODELIST_ID = (SELECT id FROM codelist WHERE CODELIST_KEY = '10080')), 1);</v>
      </c>
      <c r="D286" t="str">
        <v>INSERT INTO public.codelist_item (item_code, uieditable, valid_from, valid_to, codelist_id) VALUES('DK1083', false, to_timestamp('2020-01-01 00:00:00', 'YYYY-MM-DD HH24:MI:SS'), null, (SELECT id FROM codelist WHERE CODELIST_KEY = '10040')) ON CONFLICT (codelist_id, item_code) DO UPDATE SET valid_from=EXCLUDED.valid_from, valid_to=EXCLUDED.valid_to;</v>
      </c>
      <c r="E286" t="str">
        <v>INSERT INTO PUBLIC.CODELIST_ITEM_LABEL (DESCRIPTION, VALID_FROM, VALID_TO, ITEM_ID, LANGUAGE_ID) VALUES('Fejl i dataelement 11 02 001 "Type supplerende angivelse" findes ikke eller er ikke validt, se kodeliste.', TO_TIMESTAMP('2020-01-01 00:00:00', 'YYYY-MM-DD HH24:MI:SS'), null, (SELECT id FROM CODELIST_ITEM CI WHERE ITEM_CODE = 'DK1083' AND CODELIST_ID = (SELECT id FROM codelist WHERE CODELIST_KEY = '10040')), 3);</v>
      </c>
      <c r="F286" t="str">
        <v>INSERT INTO PUBLIC.CODELIST_ITEM_LABEL (DESCRIPTION, VALID_FROM, VALID_TO, ITEM_ID, LANGUAGE_ID) VALUES('Error in data element 11 02 001 "Additional declaration type and label" does not exist or is not valid, see codelist.', TO_TIMESTAMP('2020-01-01 00:00:00', 'YYYY-MM-DD HH24:MI:SS'), null, (SELECT id FROM CODELIST_ITEM CI WHERE ITEM_CODE = 'DK1083' AND CODELIST_ID = (SELECT id FROM codelist WHERE CODELIST_KEY = '10040')), 1);</v>
      </c>
      <c r="G286" t="str">
        <v>INSERT INTO public.codelist_item (item_code, uieditable, valid_from, valid_to, codelist_id) VALUES('DKW1083', false, to_timestamp('2020-01-01 00:00:00', 'YYYY-MM-DD HH24:MI:SS'), null, (SELECT id FROM codelist WHERE CODELIST_KEY = '10035')) ON CONFLICT (codelist_id, item_code) DO UPDATE SET valid_from=EXCLUDED.valid_from, valid_to=EXCLUDED.valid_to;</v>
      </c>
      <c r="H286" t="str">
        <v>INSERT INTO PUBLIC.CODELIST_ITEM_LABEL (DESCRIPTION, VALID_FROM, VALID_TO, ITEM_ID, LANGUAGE_ID) VALUES('Fejl i dataelement 11 02 001 "Type supplerende angivelse" findes ikke eller er ikke validt, se kodeliste.', TO_TIMESTAMP('2020-01-01 00:00:00', 'YYYY-MM-DD HH24:MI:SS'), null, (SELECT id FROM CODELIST_ITEM CI WHERE ITEM_CODE = 'DKW1083' AND CODELIST_ID = (SELECT id FROM codelist WHERE CODELIST_KEY = '10035')), 3);</v>
      </c>
      <c r="I286" t="str">
        <v>INSERT INTO PUBLIC.CODELIST_ITEM_LABEL (DESCRIPTION, VALID_FROM, VALID_TO, ITEM_ID, LANGUAGE_ID) VALUES('Error in data element 11 02 001 "Additional declaration type and label" does not exist or is not valid, see codelist.', TO_TIMESTAMP('2020-01-01 00:00:00', 'YYYY-MM-DD HH24:MI:SS'), null, (SELECT id FROM CODELIST_ITEM CI WHERE ITEM_CODE = 'DKW1083' AND CODELIST_ID = (SELECT id FROM codelist WHERE CODELIST_KEY = '10035')), 1);</v>
      </c>
      <c r="J286" t="str">
        <v>INSERT INTO public.codelist_item (item_code, uieditable, valid_from, valid_to, codelist_id) VALUES('DKW1083', false, to_timestamp('2020-01-01 00:00:00', 'YYYY-MM-DD HH24:MI:SS'), null, (SELECT id FROM codelist WHERE CODELIST_KEY = '10040')) ON CONFLICT (codelist_id, item_code) DO UPDATE SET valid_from=EXCLUDED.valid_from, valid_to=EXCLUDED.valid_to;</v>
      </c>
      <c r="K286" t="str">
        <v>INSERT INTO PUBLIC.CODELIST_ITEM_LABEL (DESCRIPTION, VALID_FROM, VALID_TO, ITEM_ID, LANGUAGE_ID) VALUES('Fejl i dataelement 11 02 001 "Type supplerende angivelse" findes ikke eller er ikke validt, se kodeliste.', TO_TIMESTAMP('2020-01-01 00:00:00', 'YYYY-MM-DD HH24:MI:SS'), null, (SELECT id FROM CODELIST_ITEM CI WHERE ITEM_CODE = 'DKW1083' AND CODELIST_ID = (SELECT id FROM codelist WHERE CODELIST_KEY = '10040')), 3);</v>
      </c>
      <c r="L286" t="str">
        <v>INSERT INTO PUBLIC.CODELIST_ITEM_LABEL (DESCRIPTION, VALID_FROM, VALID_TO, ITEM_ID, LANGUAGE_ID) VALUES('Error in data element 11 02 001 "Additional declaration type and label" does not exist or is not valid, see codelist.', TO_TIMESTAMP('2020-01-01 00:00:00', 'YYYY-MM-DD HH24:MI:SS'), null, (SELECT id FROM CODELIST_ITEM CI WHERE ITEM_CODE = 'DKW1083' AND CODELIST_ID = (SELECT id FROM codelist WHERE CODELIST_KEY = '10040')), 1);</v>
      </c>
      <c r="N286" s="10" t="str">
        <v>INSERT INTO public.codelist_items (itemcode, valid_from, valid_to, codelist_id, extensions_id) VALUES('DK1083', to_timestamp('2020-01-01 00:00:00', 'YYYY-MM-DD HH24:MI:SS'), null, (SELECT id FROM codelists WHERE CODELISTKEY = '10249'), null) ON CONFLICT (codelist_id, itemcode) DO UPDATE SET valid_from=EXCLUDED.valid_from, valid_to=EXCLUDED.valid_to;</v>
      </c>
      <c r="O286" s="10" t="str">
        <v>INSERT INTO PUBLIC.labels_codelist_items (DESCRIPTION, langcode, VALID_FROM, VALID_TO, ITEM_ID) VALUES('Fejl i dataelement 11 02 001 "Type supplerende angivelse" findes ikke eller er ikke validt, se kodeliste.', 'DA',TO_TIMESTAMP('2020-01-01 00:00:00', 'YYYY-MM-DD HH24:MI:SS'), null, (SELECT id FROM codelist_items CI WHERE ITEMCODE = 'DK1083' AND CODELIST_ID = (SELECT id FROM codelists WHERE CODELISTKEY = '10249'))) ON CONFLICT (item_id, langcode, valid_to) DO UPDATE SET valid_from=EXCLUDED.valid_from, description=EXCLUDED.description;</v>
      </c>
      <c r="P286" s="10" t="str">
        <v>INSERT INTO PUBLIC.labels_codelist_items (DESCRIPTION, langcode, VALID_FROM, VALID_TO, ITEM_ID) VALUES('Error in data element 11 02 001 "Additional declaration type and label" does not exist or is not valid, see codelist.', 'EN',TO_TIMESTAMP('2020-01-01 00:00:00', 'YYYY-MM-DD HH24:MI:SS'), null, (SELECT id FROM codelist_items CI WHERE ITEMCODE = 'DK1083' AND CODELIST_ID = (SELECT id FROM codelists WHERE CODELISTKEY = '10249'))) ON CONFLICT (item_id, langcode, valid_to) DO UPDATE SET valid_from=EXCLUDED.valid_from, description=EXCLUDED.description;</v>
      </c>
      <c r="Q286" s="10" t="str">
        <v>INSERT INTO public.codelist_items (itemcode, valid_from, valid_to, codelist_id, extensions_id) VALUES('DKW1083', to_timestamp('2020-01-01 00:00:00', 'YYYY-MM-DD HH24:MI:SS'), null, (SELECT id FROM codelists WHERE CODELISTKEY = '10249'), null) ON CONFLICT (codelist_id, itemcode) DO UPDATE SET valid_from=EXCLUDED.valid_from, valid_to=EXCLUDED.valid_to;</v>
      </c>
      <c r="R286" s="10" t="str">
        <v>INSERT INTO PUBLIC.labels_codelist_items (DESCRIPTION, langcode, VALID_FROM, VALID_TO, ITEM_ID) VALUES('Fejl i dataelement 11 02 001 "Type supplerende angivelse" findes ikke eller er ikke validt, se kodeliste.', 'DA',TO_TIMESTAMP('2020-01-01 00:00:00', 'YYYY-MM-DD HH24:MI:SS'), null, (SELECT id FROM codelist_items CI WHERE ITEMCODE = 'DKW1083' AND CODELIST_ID = (SELECT id FROM codelists WHERE CODELISTKEY = '10249'))) ON CONFLICT (item_id, langcode, valid_to) DO UPDATE SET valid_from=EXCLUDED.valid_from, description=EXCLUDED.description;</v>
      </c>
      <c r="S286" s="10" t="str">
        <v>INSERT INTO PUBLIC.labels_codelist_items (DESCRIPTION, langcode, VALID_FROM, VALID_TO, ITEM_ID) VALUES('Error in data element 11 02 001 "Additional declaration type and label" does not exist or is not valid, see codelist.', 'EN',TO_TIMESTAMP('2020-01-01 00:00:00', 'YYYY-MM-DD HH24:MI:SS'), null, (SELECT id FROM codelist_items CI WHERE ITEMCODE = 'DKW1083' AND CODELIST_ID = (SELECT id FROM codelists WHERE CODELISTKEY = '10249'))) ON CONFLICT (item_id, langcode, valid_to) DO UPDATE SET valid_from=EXCLUDED.valid_from, description=EXCLUDED.description;</v>
      </c>
    </row>
    <row r="287" spans="1:19" ht="409.5" x14ac:dyDescent="0.25">
      <c r="A287" t="str">
        <v>INSERT INTO public.codelist_item (item_code, uieditable, valid_from, valid_to, codelist_id) VALUES('DK1094', false, to_timestamp('2020-01-01 00:00:00', 'YYYY-MM-DD HH24:MI:SS'), null, (SELECT id FROM codelist WHERE CODELIST_KEY = '10080')) ON CONFLICT (codelist_id, item_code) DO UPDATE SET valid_from=EXCLUDED.valid_from, valid_to=EXCLUDED.valid_to;</v>
      </c>
      <c r="C287" t="str">
        <v>INSERT INTO PUBLIC.CODELIST_ITEM_LABEL (DESCRIPTION, VALID_FROM, VALID_TO, ITEM_ID, LANGUAGE_ID) VALUES('Error in CUS code (18 08), the code does not exist, see codelist.', TO_TIMESTAMP('2020-01-01 00:00:00', 'YYYY-MM-DD HH24:MI:SS'), null, (SELECT id FROM CODELIST_ITEM CI WHERE ITEM_CODE = 'DK1094' AND CODELIST_ID = (SELECT id FROM codelist WHERE CODELIST_KEY = '10080')), 1);</v>
      </c>
      <c r="D287" t="str">
        <v>INSERT INTO public.codelist_item (item_code, uieditable, valid_from, valid_to, codelist_id) VALUES('DK1094', false, to_timestamp('2020-01-01 00:00:00', 'YYYY-MM-DD HH24:MI:SS'), null, (SELECT id FROM codelist WHERE CODELIST_KEY = '10040')) ON CONFLICT (codelist_id, item_code) DO UPDATE SET valid_from=EXCLUDED.valid_from, valid_to=EXCLUDED.valid_to;</v>
      </c>
      <c r="E287" t="str">
        <v>INSERT INTO PUBLIC.CODELIST_ITEM_LABEL (DESCRIPTION, VALID_FROM, VALID_TO, ITEM_ID, LANGUAGE_ID) VALUES('Fejl i CUS code (18 08) koden findes ikke, se kodeliste.', TO_TIMESTAMP('2020-01-01 00:00:00', 'YYYY-MM-DD HH24:MI:SS'), null, (SELECT id FROM CODELIST_ITEM CI WHERE ITEM_CODE = 'DK1094' AND CODELIST_ID = (SELECT id FROM codelist WHERE CODELIST_KEY = '10040')), 3);</v>
      </c>
      <c r="F287" t="str">
        <v>INSERT INTO PUBLIC.CODELIST_ITEM_LABEL (DESCRIPTION, VALID_FROM, VALID_TO, ITEM_ID, LANGUAGE_ID) VALUES('Error in CUS code (18 08), the code does not exist, see codelist.', TO_TIMESTAMP('2020-01-01 00:00:00', 'YYYY-MM-DD HH24:MI:SS'), null, (SELECT id FROM CODELIST_ITEM CI WHERE ITEM_CODE = 'DK1094' AND CODELIST_ID = (SELECT id FROM codelist WHERE CODELIST_KEY = '10040')), 1);</v>
      </c>
      <c r="G287" t="str">
        <v>/*INSERT INTO public.codelist_item (item_code, uieditable, valid_from, valid_to, codelist_id) VALUES('', false, to_timestamp('2020-01-01 00:00:00', 'YYYY-MM-DD HH24:MI:SS'), null, (SELECT id FROM codelist WHERE CODELIST_KEY = 'DKW1094')) ON CONFLICT (codelist_id, item_code) DO UPDATE SET valid_from=EXCLUDED.valid_from, valid_to=EXCLUDED.valid_to;*/</v>
      </c>
      <c r="H287" t="str">
        <v>/*INSERT INTO PUBLIC.CODELIST_ITEM_LABEL (DESCRIPTION, VALID_FROM, VALID_TO, ITEM_ID, LANGUAGE_ID) VALUES('Fejl i CUS code (18 08) koden findes ikke, se kodeliste.', TO_TIMESTAMP('2020-01-01 00:00:00', 'YYYY-MM-DD HH24:MI:SS'), null, (SELECT id FROM CODELIST_ITEM CI WHERE ITEM_CODE = '' AND CODELIST_ID = (SELECT id FROM codelist WHERE CODELIST_KEY = 'DKW1094')), 3);*/</v>
      </c>
      <c r="I287" t="str">
        <v>/*INSERT INTO PUBLIC.CODELIST_ITEM_LABEL (DESCRIPTION, VALID_FROM, VALID_TO, ITEM_ID, LANGUAGE_ID) VALUES('Error in CUS code (18 08), the code does not exist, see codelist.', TO_TIMESTAMP('2020-01-01 00:00:00', 'YYYY-MM-DD HH24:MI:SS'), null, (SELECT id FROM CODELIST_ITEM CI WHERE ITEM_CODE = '' AND CODELIST_ID = (SELECT id FROM codelist WHERE CODELIST_KEY = 'DKW1094')), 1);*/</v>
      </c>
      <c r="J28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87" t="str">
        <v>/*INSERT INTO PUBLIC.CODELIST_ITEM_LABEL (DESCRIPTION, VALID_FROM, VALID_TO, ITEM_ID, LANGUAGE_ID) VALUES('Fejl i CUS code (18 08) koden findes ikke, se kodeliste.', TO_TIMESTAMP('2020-01-01 00:00:00', 'YYYY-MM-DD HH24:MI:SS'), null, (SELECT id FROM CODELIST_ITEM CI WHERE ITEM_CODE = '' AND CODELIST_ID = (SELECT id FROM codelist WHERE CODELIST_KEY = '10040')), 3);*/</v>
      </c>
      <c r="L287" t="str">
        <v>/*INSERT INTO PUBLIC.CODELIST_ITEM_LABEL (DESCRIPTION, VALID_FROM, VALID_TO, ITEM_ID, LANGUAGE_ID) VALUES('Error in CUS code (18 08), the code does not exist, see codelist.', TO_TIMESTAMP('2020-01-01 00:00:00', 'YYYY-MM-DD HH24:MI:SS'), null, (SELECT id FROM CODELIST_ITEM CI WHERE ITEM_CODE = '' AND CODELIST_ID = (SELECT id FROM codelist WHERE CODELIST_KEY = '10040')), 1);*/</v>
      </c>
      <c r="N287" s="10" t="str">
        <v>INSERT INTO public.codelist_items (itemcode, valid_from, valid_to, codelist_id, extensions_id) VALUES('DK1094', to_timestamp('2020-01-01 00:00:00', 'YYYY-MM-DD HH24:MI:SS'), null, (SELECT id FROM codelists WHERE CODELISTKEY = '10249'), null) ON CONFLICT (codelist_id, itemcode) DO UPDATE SET valid_from=EXCLUDED.valid_from, valid_to=EXCLUDED.valid_to;</v>
      </c>
      <c r="O287" s="10" t="str">
        <v>INSERT INTO PUBLIC.labels_codelist_items (DESCRIPTION, langcode, VALID_FROM, VALID_TO, ITEM_ID) VALUES('Fejl i CUS code (18 08) koden findes ikke, se kodeliste.', 'DA',TO_TIMESTAMP('2020-01-01 00:00:00', 'YYYY-MM-DD HH24:MI:SS'), null, (SELECT id FROM codelist_items CI WHERE ITEMCODE = 'DK1094' AND CODELIST_ID = (SELECT id FROM codelists WHERE CODELISTKEY = '10249'))) ON CONFLICT (item_id, langcode, valid_to) DO UPDATE SET valid_from=EXCLUDED.valid_from, description=EXCLUDED.description;</v>
      </c>
      <c r="P287" s="10" t="str">
        <v>INSERT INTO PUBLIC.labels_codelist_items (DESCRIPTION, langcode, VALID_FROM, VALID_TO, ITEM_ID) VALUES('Error in CUS code (18 08), the code does not exist, see codelist.', 'EN',TO_TIMESTAMP('2020-01-01 00:00:00', 'YYYY-MM-DD HH24:MI:SS'), null, (SELECT id FROM codelist_items CI WHERE ITEMCODE = 'DK1094' AND CODELIST_ID = (SELECT id FROM codelists WHERE CODELISTKEY = '10249'))) ON CONFLICT (item_id, langcode, valid_to) DO UPDATE SET valid_from=EXCLUDED.valid_from, description=EXCLUDED.description;</v>
      </c>
      <c r="Q28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87" s="10" t="str">
        <v>/*INSERT INTO PUBLIC.labels_codelist_items (DESCRIPTION, langcode, VALID_FROM, VALID_TO, ITEM_ID) VALUES('Fejl i CUS code (18 08) koden findes ikke, se kodeliste.',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87" s="10" t="str">
        <v>/*INSERT INTO PUBLIC.labels_codelist_items (DESCRIPTION, langcode, VALID_FROM, VALID_TO, ITEM_ID) VALUES('Error in CUS code (18 08), the code does not exist, see codelist.',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88" spans="1:19" ht="409.5" x14ac:dyDescent="0.25">
      <c r="A288" t="str">
        <v>INSERT INTO public.codelist_item (item_code, uieditable, valid_from, valid_to, codelist_id) VALUES('DK1040', false, to_timestamp('2020-01-01 00:00:00', 'YYYY-MM-DD HH24:MI:SS'), null, (SELECT id FROM codelist WHERE CODELIST_KEY = '10080')) ON CONFLICT (codelist_id, item_code) DO UPDATE SET valid_from=EXCLUDED.valid_from, valid_to=EXCLUDED.valid_to;</v>
      </c>
      <c r="C288" t="str">
        <v>INSERT INTO PUBLIC.CODELIST_ITEM_LABEL (DESCRIPTION, VALID_FROM, VALID_TO, ITEM_ID, LANGUAGE_ID) VALUES('Error in country code of the importer (13 04 018 020), it must be "DK".', TO_TIMESTAMP('2020-01-01 00:00:00', 'YYYY-MM-DD HH24:MI:SS'), null, (SELECT id FROM CODELIST_ITEM CI WHERE ITEM_CODE = 'DK1040' AND CODELIST_ID = (SELECT id FROM codelist WHERE CODELIST_KEY = '10080')), 1);</v>
      </c>
      <c r="D288" t="str">
        <v>INSERT INTO public.codelist_item (item_code, uieditable, valid_from, valid_to, codelist_id) VALUES('DK1040', false, to_timestamp('2020-01-01 00:00:00', 'YYYY-MM-DD HH24:MI:SS'), null, (SELECT id FROM codelist WHERE CODELIST_KEY = '10040')) ON CONFLICT (codelist_id, item_code) DO UPDATE SET valid_from=EXCLUDED.valid_from, valid_to=EXCLUDED.valid_to;</v>
      </c>
      <c r="E288" t="str">
        <v>INSERT INTO PUBLIC.CODELIST_ITEM_LABEL (DESCRIPTION, VALID_FROM, VALID_TO, ITEM_ID, LANGUAGE_ID) VALUES('Fejl i Landekode i datafelt 13 04 018 020 "Importør" er forkert, det skal være "DK".', TO_TIMESTAMP('2020-01-01 00:00:00', 'YYYY-MM-DD HH24:MI:SS'), null, (SELECT id FROM CODELIST_ITEM CI WHERE ITEM_CODE = 'DK1040' AND CODELIST_ID = (SELECT id FROM codelist WHERE CODELIST_KEY = '10040')), 3);</v>
      </c>
      <c r="F288" t="str">
        <v>INSERT INTO PUBLIC.CODELIST_ITEM_LABEL (DESCRIPTION, VALID_FROM, VALID_TO, ITEM_ID, LANGUAGE_ID) VALUES('Error in country code of the importer (13 04 018 020), it must be "DK".', TO_TIMESTAMP('2020-01-01 00:00:00', 'YYYY-MM-DD HH24:MI:SS'), null, (SELECT id FROM CODELIST_ITEM CI WHERE ITEM_CODE = 'DK1040' AND CODELIST_ID = (SELECT id FROM codelist WHERE CODELIST_KEY = '10040')), 1);</v>
      </c>
      <c r="G288"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88" t="str">
        <v>/*INSERT INTO PUBLIC.CODELIST_ITEM_LABEL (DESCRIPTION, VALID_FROM, VALID_TO, ITEM_ID, LANGUAGE_ID) VALUES('Fejl i Landekode i datafelt 13 04 018 020 "Importør" er forkert, det skal være "DK".', TO_TIMESTAMP('2020-01-01 00:00:00', 'YYYY-MM-DD HH24:MI:SS'), null, (SELECT id FROM CODELIST_ITEM CI WHERE ITEM_CODE = '' AND CODELIST_ID = (SELECT id FROM codelist WHERE CODELIST_KEY = '10075')), 3);*/</v>
      </c>
      <c r="I288" t="str">
        <v>/*INSERT INTO PUBLIC.CODELIST_ITEM_LABEL (DESCRIPTION, VALID_FROM, VALID_TO, ITEM_ID, LANGUAGE_ID) VALUES('Error in country code of the importer (13 04 018 020), it must be "DK".', TO_TIMESTAMP('2020-01-01 00:00:00', 'YYYY-MM-DD HH24:MI:SS'), null, (SELECT id FROM CODELIST_ITEM CI WHERE ITEM_CODE = '' AND CODELIST_ID = (SELECT id FROM codelist WHERE CODELIST_KEY = '10075')), 1);*/</v>
      </c>
      <c r="J28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88" t="str">
        <v>/*INSERT INTO PUBLIC.CODELIST_ITEM_LABEL (DESCRIPTION, VALID_FROM, VALID_TO, ITEM_ID, LANGUAGE_ID) VALUES('Fejl i Landekode i datafelt 13 04 018 020 "Importør" er forkert, det skal være "DK".', TO_TIMESTAMP('2020-01-01 00:00:00', 'YYYY-MM-DD HH24:MI:SS'), null, (SELECT id FROM CODELIST_ITEM CI WHERE ITEM_CODE = '' AND CODELIST_ID = (SELECT id FROM codelist WHERE CODELIST_KEY = '10040')), 3);*/</v>
      </c>
      <c r="L288" t="str">
        <v>/*INSERT INTO PUBLIC.CODELIST_ITEM_LABEL (DESCRIPTION, VALID_FROM, VALID_TO, ITEM_ID, LANGUAGE_ID) VALUES('Error in country code of the importer (13 04 018 020), it must be "DK".', TO_TIMESTAMP('2020-01-01 00:00:00', 'YYYY-MM-DD HH24:MI:SS'), null, (SELECT id FROM CODELIST_ITEM CI WHERE ITEM_CODE = '' AND CODELIST_ID = (SELECT id FROM codelist WHERE CODELIST_KEY = '10040')), 1);*/</v>
      </c>
      <c r="N288" s="10" t="str">
        <v>INSERT INTO public.codelist_items (itemcode, valid_from, valid_to, codelist_id, extensions_id) VALUES('DK1040', to_timestamp('2020-01-01 00:00:00', 'YYYY-MM-DD HH24:MI:SS'), null, (SELECT id FROM codelists WHERE CODELISTKEY = '10249'), null) ON CONFLICT (codelist_id, itemcode) DO UPDATE SET valid_from=EXCLUDED.valid_from, valid_to=EXCLUDED.valid_to;</v>
      </c>
      <c r="O288" s="10" t="str">
        <v>INSERT INTO PUBLIC.labels_codelist_items (DESCRIPTION, langcode, VALID_FROM, VALID_TO, ITEM_ID) VALUES('Fejl i Landekode i datafelt 13 04 018 020 "Importør" er forkert, det skal være "DK".', 'DA',TO_TIMESTAMP('2020-01-01 00:00:00', 'YYYY-MM-DD HH24:MI:SS'), null, (SELECT id FROM codelist_items CI WHERE ITEMCODE = 'DK1040' AND CODELIST_ID = (SELECT id FROM codelists WHERE CODELISTKEY = '10249'))) ON CONFLICT (item_id, langcode, valid_to) DO UPDATE SET valid_from=EXCLUDED.valid_from, description=EXCLUDED.description;</v>
      </c>
      <c r="P288" s="10" t="str">
        <v>INSERT INTO PUBLIC.labels_codelist_items (DESCRIPTION, langcode, VALID_FROM, VALID_TO, ITEM_ID) VALUES('Error in country code of the importer (13 04 018 020), it must be "DK".', 'EN',TO_TIMESTAMP('2020-01-01 00:00:00', 'YYYY-MM-DD HH24:MI:SS'), null, (SELECT id FROM codelist_items CI WHERE ITEMCODE = 'DK1040' AND CODELIST_ID = (SELECT id FROM codelists WHERE CODELISTKEY = '10249'))) ON CONFLICT (item_id, langcode, valid_to) DO UPDATE SET valid_from=EXCLUDED.valid_from, description=EXCLUDED.description;</v>
      </c>
      <c r="Q28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88" s="10" t="str">
        <v>/*INSERT INTO PUBLIC.labels_codelist_items (DESCRIPTION, langcode, VALID_FROM, VALID_TO, ITEM_ID) VALUES('Fejl i Landekode i datafelt 13 04 018 020 "Importør" er forkert, det skal være "DK".',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88" s="10" t="str">
        <v>/*INSERT INTO PUBLIC.labels_codelist_items (DESCRIPTION, langcode, VALID_FROM, VALID_TO, ITEM_ID) VALUES('Error in country code of the importer (13 04 018 020), it must be "DK".',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89" spans="1:19" ht="409.5" x14ac:dyDescent="0.25">
      <c r="A289" t="str">
        <v>INSERT INTO public.codelist_item (item_code, uieditable, valid_from, valid_to, codelist_id) VALUES('DK1012', false, to_timestamp('2020-01-01 00:00:00', 'YYYY-MM-DD HH24:MI:SS'), null, (SELECT id FROM codelist WHERE CODELIST_KEY = '10080')) ON CONFLICT (codelist_id, item_code) DO UPDATE SET valid_from=EXCLUDED.valid_from, valid_to=EXCLUDED.valid_to;</v>
      </c>
      <c r="C289" t="str">
        <v>INSERT INTO PUBLIC.CODELIST_ITEM_LABEL (DESCRIPTION, VALID_FROM, VALID_TO, ITEM_ID, LANGUAGE_ID) VALUES('Error in commodity code (18 09 00 000), the commodity code can not be used in connection with "additional procedure" (11 10 000 000) "C08".', TO_TIMESTAMP('2020-01-01 00:00:00', 'YYYY-MM-DD HH24:MI:SS'), null, (SELECT id FROM CODELIST_ITEM CI WHERE ITEM_CODE = 'DK1012' AND CODELIST_ID = (SELECT id FROM codelist WHERE CODELIST_KEY = '10080')), 1);</v>
      </c>
      <c r="D289" t="str">
        <v>INSERT INTO public.codelist_item (item_code, uieditable, valid_from, valid_to, codelist_id) VALUES('DK1012', false, to_timestamp('2020-01-01 00:00:00', 'YYYY-MM-DD HH24:MI:SS'), null, (SELECT id FROM codelist WHERE CODELIST_KEY = '10040')) ON CONFLICT (codelist_id, item_code) DO UPDATE SET valid_from=EXCLUDED.valid_from, valid_to=EXCLUDED.valid_to;</v>
      </c>
      <c r="E289" t="str">
        <v>INSERT INTO PUBLIC.CODELIST_ITEM_LABEL (DESCRIPTION, VALID_FROM, VALID_TO, ITEM_ID, LANGUAGE_ID) VALUES('Fejl i varekode (18 09 00 000), varekoden kan ikke anvendes i forbindelse med "supplerende procedure" (11 10 000 000) "C08".', TO_TIMESTAMP('2020-01-01 00:00:00', 'YYYY-MM-DD HH24:MI:SS'), null, (SELECT id FROM CODELIST_ITEM CI WHERE ITEM_CODE = 'DK1012' AND CODELIST_ID = (SELECT id FROM codelist WHERE CODELIST_KEY = '10040')), 3);</v>
      </c>
      <c r="F289" t="str">
        <v>INSERT INTO PUBLIC.CODELIST_ITEM_LABEL (DESCRIPTION, VALID_FROM, VALID_TO, ITEM_ID, LANGUAGE_ID) VALUES('Error in commodity code (18 09 00 000), the commodity code can not be used in connection with "additional procedure" (11 10 000 000) "C08".', TO_TIMESTAMP('2020-01-01 00:00:00', 'YYYY-MM-DD HH24:MI:SS'), null, (SELECT id FROM CODELIST_ITEM CI WHERE ITEM_CODE = 'DK1012' AND CODELIST_ID = (SELECT id FROM codelist WHERE CODELIST_KEY = '10040')), 1);</v>
      </c>
      <c r="G289" t="str">
        <v>INSERT INTO public.codelist_item (item_code, uieditable, valid_from, valid_to, codelist_id) VALUES('DKW1012', false, to_timestamp('2020-01-01 00:00:00', 'YYYY-MM-DD HH24:MI:SS'), null, (SELECT id FROM codelist WHERE CODELIST_KEY = '10075')) ON CONFLICT (codelist_id, item_code) DO UPDATE SET valid_from=EXCLUDED.valid_from, valid_to=EXCLUDED.valid_to;</v>
      </c>
      <c r="H289" t="str">
        <v>INSERT INTO PUBLIC.CODELIST_ITEM_LABEL (DESCRIPTION, VALID_FROM, VALID_TO, ITEM_ID, LANGUAGE_ID) VALUES('Fejl i varekode (18 09 00 000), varekoden kan ikke anvendes i forbindelse med "supplerende procedure" (11 10 000 000) "C08".', TO_TIMESTAMP('2020-01-01 00:00:00', 'YYYY-MM-DD HH24:MI:SS'), null, (SELECT id FROM CODELIST_ITEM CI WHERE ITEM_CODE = 'DKW1012' AND CODELIST_ID = (SELECT id FROM codelist WHERE CODELIST_KEY = '10075')), 3);</v>
      </c>
      <c r="I289" t="str">
        <v>INSERT INTO PUBLIC.CODELIST_ITEM_LABEL (DESCRIPTION, VALID_FROM, VALID_TO, ITEM_ID, LANGUAGE_ID) VALUES('Error in commodity code (18 09 00 000), the commodity code can not be used in connection with "additional procedure" (11 10 000 000) "C08".', TO_TIMESTAMP('2020-01-01 00:00:00', 'YYYY-MM-DD HH24:MI:SS'), null, (SELECT id FROM CODELIST_ITEM CI WHERE ITEM_CODE = 'DKW1012' AND CODELIST_ID = (SELECT id FROM codelist WHERE CODELIST_KEY = '10075')), 1);</v>
      </c>
      <c r="J289" t="str">
        <v>INSERT INTO public.codelist_item (item_code, uieditable, valid_from, valid_to, codelist_id) VALUES('DKW1012', false, to_timestamp('2020-01-01 00:00:00', 'YYYY-MM-DD HH24:MI:SS'), null, (SELECT id FROM codelist WHERE CODELIST_KEY = '10040')) ON CONFLICT (codelist_id, item_code) DO UPDATE SET valid_from=EXCLUDED.valid_from, valid_to=EXCLUDED.valid_to;</v>
      </c>
      <c r="K289" t="str">
        <v>INSERT INTO PUBLIC.CODELIST_ITEM_LABEL (DESCRIPTION, VALID_FROM, VALID_TO, ITEM_ID, LANGUAGE_ID) VALUES('Fejl i varekode (18 09 00 000), varekoden kan ikke anvendes i forbindelse med "supplerende procedure" (11 10 000 000) "C08".', TO_TIMESTAMP('2020-01-01 00:00:00', 'YYYY-MM-DD HH24:MI:SS'), null, (SELECT id FROM CODELIST_ITEM CI WHERE ITEM_CODE = 'DKW1012' AND CODELIST_ID = (SELECT id FROM codelist WHERE CODELIST_KEY = '10040')), 3);</v>
      </c>
      <c r="L289" t="str">
        <v>INSERT INTO PUBLIC.CODELIST_ITEM_LABEL (DESCRIPTION, VALID_FROM, VALID_TO, ITEM_ID, LANGUAGE_ID) VALUES('Error in commodity code (18 09 00 000), the commodity code can not be used in connection with "additional procedure" (11 10 000 000) "C08".', TO_TIMESTAMP('2020-01-01 00:00:00', 'YYYY-MM-DD HH24:MI:SS'), null, (SELECT id FROM CODELIST_ITEM CI WHERE ITEM_CODE = 'DKW1012' AND CODELIST_ID = (SELECT id FROM codelist WHERE CODELIST_KEY = '10040')), 1);</v>
      </c>
      <c r="N289" s="10" t="str">
        <v>INSERT INTO public.codelist_items (itemcode, valid_from, valid_to, codelist_id, extensions_id) VALUES('DK1012', to_timestamp('2020-01-01 00:00:00', 'YYYY-MM-DD HH24:MI:SS'), null, (SELECT id FROM codelists WHERE CODELISTKEY = '10249'), null) ON CONFLICT (codelist_id, itemcode) DO UPDATE SET valid_from=EXCLUDED.valid_from, valid_to=EXCLUDED.valid_to;</v>
      </c>
      <c r="O289" s="10" t="str">
        <v>INSERT INTO PUBLIC.labels_codelist_items (DESCRIPTION, langcode, VALID_FROM, VALID_TO, ITEM_ID) VALUES('Fejl i varekode (18 09 00 000), varekoden kan ikke anvendes i forbindelse med "supplerende procedure" (11 10 000 000) "C08".', 'DA',TO_TIMESTAMP('2020-01-01 00:00:00', 'YYYY-MM-DD HH24:MI:SS'), null, (SELECT id FROM codelist_items CI WHERE ITEMCODE = 'DK1012' AND CODELIST_ID = (SELECT id FROM codelists WHERE CODELISTKEY = '10249'))) ON CONFLICT (item_id, langcode, valid_to) DO UPDATE SET valid_from=EXCLUDED.valid_from, description=EXCLUDED.description;</v>
      </c>
      <c r="P289" s="10" t="str">
        <v>INSERT INTO PUBLIC.labels_codelist_items (DESCRIPTION, langcode, VALID_FROM, VALID_TO, ITEM_ID) VALUES('Error in commodity code (18 09 00 000), the commodity code can not be used in connection with "additional procedure" (11 10 000 000) "C08".', 'EN',TO_TIMESTAMP('2020-01-01 00:00:00', 'YYYY-MM-DD HH24:MI:SS'), null, (SELECT id FROM codelist_items CI WHERE ITEMCODE = 'DK1012' AND CODELIST_ID = (SELECT id FROM codelists WHERE CODELISTKEY = '10249'))) ON CONFLICT (item_id, langcode, valid_to) DO UPDATE SET valid_from=EXCLUDED.valid_from, description=EXCLUDED.description;</v>
      </c>
      <c r="Q289" s="10" t="str">
        <v>INSERT INTO public.codelist_items (itemcode, valid_from, valid_to, codelist_id, extensions_id) VALUES('DKW1012', to_timestamp('2020-01-01 00:00:00', 'YYYY-MM-DD HH24:MI:SS'), null, (SELECT id FROM codelists WHERE CODELISTKEY = '10249'), null) ON CONFLICT (codelist_id, itemcode) DO UPDATE SET valid_from=EXCLUDED.valid_from, valid_to=EXCLUDED.valid_to;</v>
      </c>
      <c r="R289" s="10" t="str">
        <v>INSERT INTO PUBLIC.labels_codelist_items (DESCRIPTION, langcode, VALID_FROM, VALID_TO, ITEM_ID) VALUES('Fejl i varekode (18 09 00 000), varekoden kan ikke anvendes i forbindelse med "supplerende procedure" (11 10 000 000) "C08".', 'DA',TO_TIMESTAMP('2020-01-01 00:00:00', 'YYYY-MM-DD HH24:MI:SS'), null, (SELECT id FROM codelist_items CI WHERE ITEMCODE = 'DKW1012' AND CODELIST_ID = (SELECT id FROM codelists WHERE CODELISTKEY = '10249'))) ON CONFLICT (item_id, langcode, valid_to) DO UPDATE SET valid_from=EXCLUDED.valid_from, description=EXCLUDED.description;</v>
      </c>
      <c r="S289" s="10" t="str">
        <v>INSERT INTO PUBLIC.labels_codelist_items (DESCRIPTION, langcode, VALID_FROM, VALID_TO, ITEM_ID) VALUES('Error in commodity code (18 09 00 000), the commodity code can not be used in connection with "additional procedure" (11 10 000 000) "C08".', 'EN',TO_TIMESTAMP('2020-01-01 00:00:00', 'YYYY-MM-DD HH24:MI:SS'), null, (SELECT id FROM codelist_items CI WHERE ITEMCODE = 'DKW1012' AND CODELIST_ID = (SELECT id FROM codelists WHERE CODELISTKEY = '10249'))) ON CONFLICT (item_id, langcode, valid_to) DO UPDATE SET valid_from=EXCLUDED.valid_from, description=EXCLUDED.description;</v>
      </c>
    </row>
    <row r="290" spans="1:19" ht="409.5" x14ac:dyDescent="0.25">
      <c r="A290" t="str">
        <v>INSERT INTO public.codelist_item (item_code, uieditable, valid_from, valid_to, codelist_id) VALUES('DK1011', false, to_timestamp('2020-01-01 00:00:00', 'YYYY-MM-DD HH24:MI:SS'), null, (SELECT id FROM codelist WHERE CODELIST_KEY = '10080')) ON CONFLICT (codelist_id, item_code) DO UPDATE SET valid_from=EXCLUDED.valid_from, valid_to=EXCLUDED.valid_to;</v>
      </c>
      <c r="C290" t="str">
        <v>INSERT INTO PUBLIC.CODELIST_ITEM_LABEL (DESCRIPTION, VALID_FROM, VALID_TO, ITEM_ID, LANGUAGE_ID) VALUES('Error in commodity code (18 09 00 000), the commodity code can not be used in connection with "additional procedure" (11 10 000 000) "C07".', TO_TIMESTAMP('2020-01-01 00:00:00', 'YYYY-MM-DD HH24:MI:SS'), null, (SELECT id FROM CODELIST_ITEM CI WHERE ITEM_CODE = 'DK1011' AND CODELIST_ID = (SELECT id FROM codelist WHERE CODELIST_KEY = '10080')), 1);</v>
      </c>
      <c r="D290" t="str">
        <v>INSERT INTO public.codelist_item (item_code, uieditable, valid_from, valid_to, codelist_id) VALUES('DK1011', false, to_timestamp('2020-01-01 00:00:00', 'YYYY-MM-DD HH24:MI:SS'), null, (SELECT id FROM codelist WHERE CODELIST_KEY = '10040')) ON CONFLICT (codelist_id, item_code) DO UPDATE SET valid_from=EXCLUDED.valid_from, valid_to=EXCLUDED.valid_to;</v>
      </c>
      <c r="E290" t="str">
        <v>INSERT INTO PUBLIC.CODELIST_ITEM_LABEL (DESCRIPTION, VALID_FROM, VALID_TO, ITEM_ID, LANGUAGE_ID) VALUES('Fejl i varekode (18 09 00 000), varekoden kan ikke anvendes i forbindelse med "supplerende procedure" (11 10 000 000) "C07".', TO_TIMESTAMP('2020-01-01 00:00:00', 'YYYY-MM-DD HH24:MI:SS'), null, (SELECT id FROM CODELIST_ITEM CI WHERE ITEM_CODE = 'DK1011' AND CODELIST_ID = (SELECT id FROM codelist WHERE CODELIST_KEY = '10040')), 3);</v>
      </c>
      <c r="F290" t="str">
        <v>INSERT INTO PUBLIC.CODELIST_ITEM_LABEL (DESCRIPTION, VALID_FROM, VALID_TO, ITEM_ID, LANGUAGE_ID) VALUES('Error in commodity code (18 09 00 000), the commodity code can not be used in connection with "additional procedure" (11 10 000 000) "C07".', TO_TIMESTAMP('2020-01-01 00:00:00', 'YYYY-MM-DD HH24:MI:SS'), null, (SELECT id FROM CODELIST_ITEM CI WHERE ITEM_CODE = 'DK1011' AND CODELIST_ID = (SELECT id FROM codelist WHERE CODELIST_KEY = '10040')), 1);</v>
      </c>
      <c r="G290" t="str">
        <v>INSERT INTO public.codelist_item (item_code, uieditable, valid_from, valid_to, codelist_id) VALUES('DKW1011', false, to_timestamp('2020-01-01 00:00:00', 'YYYY-MM-DD HH24:MI:SS'), null, (SELECT id FROM codelist WHERE CODELIST_KEY = '10075')) ON CONFLICT (codelist_id, item_code) DO UPDATE SET valid_from=EXCLUDED.valid_from, valid_to=EXCLUDED.valid_to;</v>
      </c>
      <c r="H290" t="str">
        <v>INSERT INTO PUBLIC.CODELIST_ITEM_LABEL (DESCRIPTION, VALID_FROM, VALID_TO, ITEM_ID, LANGUAGE_ID) VALUES('Fejl i varekode (18 09 00 000), varekoden kan ikke anvendes i forbindelse med "supplerende procedure" (11 10 000 000) "C07".', TO_TIMESTAMP('2020-01-01 00:00:00', 'YYYY-MM-DD HH24:MI:SS'), null, (SELECT id FROM CODELIST_ITEM CI WHERE ITEM_CODE = 'DKW1011' AND CODELIST_ID = (SELECT id FROM codelist WHERE CODELIST_KEY = '10075')), 3);</v>
      </c>
      <c r="I290" t="str">
        <v>INSERT INTO PUBLIC.CODELIST_ITEM_LABEL (DESCRIPTION, VALID_FROM, VALID_TO, ITEM_ID, LANGUAGE_ID) VALUES('Error in commodity code (18 09 00 000), the commodity code can not be used in connection with "additional procedure" (11 10 000 000) "C07".', TO_TIMESTAMP('2020-01-01 00:00:00', 'YYYY-MM-DD HH24:MI:SS'), null, (SELECT id FROM CODELIST_ITEM CI WHERE ITEM_CODE = 'DKW1011' AND CODELIST_ID = (SELECT id FROM codelist WHERE CODELIST_KEY = '10075')), 1);</v>
      </c>
      <c r="J290" t="str">
        <v>INSERT INTO public.codelist_item (item_code, uieditable, valid_from, valid_to, codelist_id) VALUES('DKW1011', false, to_timestamp('2020-01-01 00:00:00', 'YYYY-MM-DD HH24:MI:SS'), null, (SELECT id FROM codelist WHERE CODELIST_KEY = '10040')) ON CONFLICT (codelist_id, item_code) DO UPDATE SET valid_from=EXCLUDED.valid_from, valid_to=EXCLUDED.valid_to;</v>
      </c>
      <c r="K290" t="str">
        <v>INSERT INTO PUBLIC.CODELIST_ITEM_LABEL (DESCRIPTION, VALID_FROM, VALID_TO, ITEM_ID, LANGUAGE_ID) VALUES('Fejl i varekode (18 09 00 000), varekoden kan ikke anvendes i forbindelse med "supplerende procedure" (11 10 000 000) "C07".', TO_TIMESTAMP('2020-01-01 00:00:00', 'YYYY-MM-DD HH24:MI:SS'), null, (SELECT id FROM CODELIST_ITEM CI WHERE ITEM_CODE = 'DKW1011' AND CODELIST_ID = (SELECT id FROM codelist WHERE CODELIST_KEY = '10040')), 3);</v>
      </c>
      <c r="L290" t="str">
        <v>INSERT INTO PUBLIC.CODELIST_ITEM_LABEL (DESCRIPTION, VALID_FROM, VALID_TO, ITEM_ID, LANGUAGE_ID) VALUES('Error in commodity code (18 09 00 000), the commodity code can not be used in connection with "additional procedure" (11 10 000 000) "C07".', TO_TIMESTAMP('2020-01-01 00:00:00', 'YYYY-MM-DD HH24:MI:SS'), null, (SELECT id FROM CODELIST_ITEM CI WHERE ITEM_CODE = 'DKW1011' AND CODELIST_ID = (SELECT id FROM codelist WHERE CODELIST_KEY = '10040')), 1);</v>
      </c>
      <c r="N290" s="10" t="str">
        <v>INSERT INTO public.codelist_items (itemcode, valid_from, valid_to, codelist_id, extensions_id) VALUES('DK1011', to_timestamp('2020-01-01 00:00:00', 'YYYY-MM-DD HH24:MI:SS'), null, (SELECT id FROM codelists WHERE CODELISTKEY = '10249'), null) ON CONFLICT (codelist_id, itemcode) DO UPDATE SET valid_from=EXCLUDED.valid_from, valid_to=EXCLUDED.valid_to;</v>
      </c>
      <c r="O290" s="10" t="str">
        <v>INSERT INTO PUBLIC.labels_codelist_items (DESCRIPTION, langcode, VALID_FROM, VALID_TO, ITEM_ID) VALUES('Fejl i varekode (18 09 00 000), varekoden kan ikke anvendes i forbindelse med "supplerende procedure" (11 10 000 000) "C07".', 'DA',TO_TIMESTAMP('2020-01-01 00:00:00', 'YYYY-MM-DD HH24:MI:SS'), null, (SELECT id FROM codelist_items CI WHERE ITEMCODE = 'DK1011' AND CODELIST_ID = (SELECT id FROM codelists WHERE CODELISTKEY = '10249'))) ON CONFLICT (item_id, langcode, valid_to) DO UPDATE SET valid_from=EXCLUDED.valid_from, description=EXCLUDED.description;</v>
      </c>
      <c r="P290" s="10" t="str">
        <v>INSERT INTO PUBLIC.labels_codelist_items (DESCRIPTION, langcode, VALID_FROM, VALID_TO, ITEM_ID) VALUES('Error in commodity code (18 09 00 000), the commodity code can not be used in connection with "additional procedure" (11 10 000 000) "C07".', 'EN',TO_TIMESTAMP('2020-01-01 00:00:00', 'YYYY-MM-DD HH24:MI:SS'), null, (SELECT id FROM codelist_items CI WHERE ITEMCODE = 'DK1011' AND CODELIST_ID = (SELECT id FROM codelists WHERE CODELISTKEY = '10249'))) ON CONFLICT (item_id, langcode, valid_to) DO UPDATE SET valid_from=EXCLUDED.valid_from, description=EXCLUDED.description;</v>
      </c>
      <c r="Q290" s="10" t="str">
        <v>INSERT INTO public.codelist_items (itemcode, valid_from, valid_to, codelist_id, extensions_id) VALUES('DKW1011', to_timestamp('2020-01-01 00:00:00', 'YYYY-MM-DD HH24:MI:SS'), null, (SELECT id FROM codelists WHERE CODELISTKEY = '10249'), null) ON CONFLICT (codelist_id, itemcode) DO UPDATE SET valid_from=EXCLUDED.valid_from, valid_to=EXCLUDED.valid_to;</v>
      </c>
      <c r="R290" s="10" t="str">
        <v>INSERT INTO PUBLIC.labels_codelist_items (DESCRIPTION, langcode, VALID_FROM, VALID_TO, ITEM_ID) VALUES('Fejl i varekode (18 09 00 000), varekoden kan ikke anvendes i forbindelse med "supplerende procedure" (11 10 000 000) "C07".', 'DA',TO_TIMESTAMP('2020-01-01 00:00:00', 'YYYY-MM-DD HH24:MI:SS'), null, (SELECT id FROM codelist_items CI WHERE ITEMCODE = 'DKW1011' AND CODELIST_ID = (SELECT id FROM codelists WHERE CODELISTKEY = '10249'))) ON CONFLICT (item_id, langcode, valid_to) DO UPDATE SET valid_from=EXCLUDED.valid_from, description=EXCLUDED.description;</v>
      </c>
      <c r="S290" s="10" t="str">
        <v>INSERT INTO PUBLIC.labels_codelist_items (DESCRIPTION, langcode, VALID_FROM, VALID_TO, ITEM_ID) VALUES('Error in commodity code (18 09 00 000), the commodity code can not be used in connection with "additional procedure" (11 10 000 000) "C07".', 'EN',TO_TIMESTAMP('2020-01-01 00:00:00', 'YYYY-MM-DD HH24:MI:SS'), null, (SELECT id FROM codelist_items CI WHERE ITEMCODE = 'DKW1011' AND CODELIST_ID = (SELECT id FROM codelists WHERE CODELISTKEY = '10249'))) ON CONFLICT (item_id, langcode, valid_to) DO UPDATE SET valid_from=EXCLUDED.valid_from, description=EXCLUDED.description;</v>
      </c>
    </row>
    <row r="291" spans="1:19" ht="409.5" x14ac:dyDescent="0.25">
      <c r="A291" t="str">
        <v>INSERT INTO public.codelist_item (item_code, uieditable, valid_from, valid_to, codelist_id) VALUES('DK1214', false, to_timestamp('2020-01-01 00:00:00', 'YYYY-MM-DD HH24:MI:SS'), null, (SELECT id FROM codelist WHERE CODELIST_KEY = '10080')) ON CONFLICT (codelist_id, item_code) DO UPDATE SET valid_from=EXCLUDED.valid_from, valid_to=EXCLUDED.valid_to;</v>
      </c>
      <c r="C291" t="str">
        <v>INSERT INTO PUBLIC.CODELIST_ITEM_LABEL (DESCRIPTION, VALID_FROM, VALID_TO, ITEM_ID, LANGUAGE_ID) VALUES('Error in ''Authorization Type'' (12 12 002 000), this type of document is not allowed', TO_TIMESTAMP('2020-01-01 00:00:00', 'YYYY-MM-DD HH24:MI:SS'), null, (SELECT id FROM CODELIST_ITEM CI WHERE ITEM_CODE = 'DK1214' AND CODELIST_ID = (SELECT id FROM codelist WHERE CODELIST_KEY = '10080')), 1);</v>
      </c>
      <c r="D291" t="str">
        <v>INSERT INTO public.codelist_item (item_code, uieditable, valid_from, valid_to, codelist_id) VALUES('DK1214', false, to_timestamp('2020-01-01 00:00:00', 'YYYY-MM-DD HH24:MI:SS'), null, (SELECT id FROM codelist WHERE CODELIST_KEY = '10040')) ON CONFLICT (codelist_id, item_code) DO UPDATE SET valid_from=EXCLUDED.valid_from, valid_to=EXCLUDED.valid_to;</v>
      </c>
      <c r="E291" t="str">
        <v>INSERT INTO PUBLIC.CODELIST_ITEM_LABEL (DESCRIPTION, VALID_FROM, VALID_TO, ITEM_ID, LANGUAGE_ID) VALUES('Fejl i ''Authorisation Type'' (12 12 002 000), denne dokument type er ikke tilladt', TO_TIMESTAMP('2020-01-01 00:00:00', 'YYYY-MM-DD HH24:MI:SS'), null, (SELECT id FROM CODELIST_ITEM CI WHERE ITEM_CODE = 'DK1214' AND CODELIST_ID = (SELECT id FROM codelist WHERE CODELIST_KEY = '10040')), 3);</v>
      </c>
      <c r="F291" t="str">
        <v>INSERT INTO PUBLIC.CODELIST_ITEM_LABEL (DESCRIPTION, VALID_FROM, VALID_TO, ITEM_ID, LANGUAGE_ID) VALUES('Error in ''Authorization Type'' (12 12 002 000), this type of document is not allowed', TO_TIMESTAMP('2020-01-01 00:00:00', 'YYYY-MM-DD HH24:MI:SS'), null, (SELECT id FROM CODELIST_ITEM CI WHERE ITEM_CODE = 'DK1214' AND CODELIST_ID = (SELECT id FROM codelist WHERE CODELIST_KEY = '10040')), 1);</v>
      </c>
      <c r="G29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91" t="str">
        <v>/*INSERT INTO PUBLIC.CODELIST_ITEM_LABEL (DESCRIPTION, VALID_FROM, VALID_TO, ITEM_ID, LANGUAGE_ID) VALUES('Fejl i ''Authorisation Type'' (12 12 002 000), denne dokument type er ikke tilladt', TO_TIMESTAMP('2020-01-01 00:00:00', 'YYYY-MM-DD HH24:MI:SS'), null, (SELECT id FROM CODELIST_ITEM CI WHERE ITEM_CODE = '' AND CODELIST_ID = (SELECT id FROM codelist WHERE CODELIST_KEY = '')), 3);*/</v>
      </c>
      <c r="I291" t="str">
        <v>/*INSERT INTO PUBLIC.CODELIST_ITEM_LABEL (DESCRIPTION, VALID_FROM, VALID_TO, ITEM_ID, LANGUAGE_ID) VALUES('Error in ''Authorization Type'' (12 12 002 000), this type of document is not allowed', TO_TIMESTAMP('2020-01-01 00:00:00', 'YYYY-MM-DD HH24:MI:SS'), null, (SELECT id FROM CODELIST_ITEM CI WHERE ITEM_CODE = '' AND CODELIST_ID = (SELECT id FROM codelist WHERE CODELIST_KEY = '')), 1);*/</v>
      </c>
      <c r="J29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91" t="str">
        <v>/*INSERT INTO PUBLIC.CODELIST_ITEM_LABEL (DESCRIPTION, VALID_FROM, VALID_TO, ITEM_ID, LANGUAGE_ID) VALUES('Fejl i ''Authorisation Type'' (12 12 002 000), denne dokument type er ikke tilladt', TO_TIMESTAMP('2020-01-01 00:00:00', 'YYYY-MM-DD HH24:MI:SS'), null, (SELECT id FROM CODELIST_ITEM CI WHERE ITEM_CODE = '' AND CODELIST_ID = (SELECT id FROM codelist WHERE CODELIST_KEY = '10040')), 3);*/</v>
      </c>
      <c r="L291" t="str">
        <v>/*INSERT INTO PUBLIC.CODELIST_ITEM_LABEL (DESCRIPTION, VALID_FROM, VALID_TO, ITEM_ID, LANGUAGE_ID) VALUES('Error in ''Authorization Type'' (12 12 002 000), this type of document is not allowed', TO_TIMESTAMP('2020-01-01 00:00:00', 'YYYY-MM-DD HH24:MI:SS'), null, (SELECT id FROM CODELIST_ITEM CI WHERE ITEM_CODE = '' AND CODELIST_ID = (SELECT id FROM codelist WHERE CODELIST_KEY = '10040')), 1);*/</v>
      </c>
      <c r="N291" s="10" t="str">
        <v>INSERT INTO public.codelist_items (itemcode, valid_from, valid_to, codelist_id, extensions_id) VALUES('DK1214', to_timestamp('2020-01-01 00:00:00', 'YYYY-MM-DD HH24:MI:SS'), null, (SELECT id FROM codelists WHERE CODELISTKEY = '10249'), null) ON CONFLICT (codelist_id, itemcode) DO UPDATE SET valid_from=EXCLUDED.valid_from, valid_to=EXCLUDED.valid_to;</v>
      </c>
      <c r="O291" s="10" t="str">
        <v>INSERT INTO PUBLIC.labels_codelist_items (DESCRIPTION, langcode, VALID_FROM, VALID_TO, ITEM_ID) VALUES('Fejl i ''Authorisation Type'' (12 12 002 000), denne dokument type er ikke tilladt', 'DA',TO_TIMESTAMP('2020-01-01 00:00:00', 'YYYY-MM-DD HH24:MI:SS'), null, (SELECT id FROM codelist_items CI WHERE ITEMCODE = 'DK1214' AND CODELIST_ID = (SELECT id FROM codelists WHERE CODELISTKEY = '10249'))) ON CONFLICT (item_id, langcode, valid_to) DO UPDATE SET valid_from=EXCLUDED.valid_from, description=EXCLUDED.description;</v>
      </c>
      <c r="P291" s="10" t="str">
        <v>INSERT INTO PUBLIC.labels_codelist_items (DESCRIPTION, langcode, VALID_FROM, VALID_TO, ITEM_ID) VALUES('Error in ''Authorization Type'' (12 12 002 000), this type of document is not allowed', 'EN',TO_TIMESTAMP('2020-01-01 00:00:00', 'YYYY-MM-DD HH24:MI:SS'), null, (SELECT id FROM codelist_items CI WHERE ITEMCODE = 'DK1214' AND CODELIST_ID = (SELECT id FROM codelists WHERE CODELISTKEY = '10249'))) ON CONFLICT (item_id, langcode, valid_to) DO UPDATE SET valid_from=EXCLUDED.valid_from, description=EXCLUDED.description;</v>
      </c>
      <c r="Q29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91" s="10" t="str">
        <v>/*INSERT INTO PUBLIC.labels_codelist_items (DESCRIPTION, langcode, VALID_FROM, VALID_TO, ITEM_ID) VALUES('Fejl i ''Authorisation Type'' (12 12 002 000), denne dokument type er ikke tilladt',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91" s="10" t="str">
        <v>/*INSERT INTO PUBLIC.labels_codelist_items (DESCRIPTION, langcode, VALID_FROM, VALID_TO, ITEM_ID) VALUES('Error in ''Authorization Type'' (12 12 002 000), this type of document is not allowed',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92" spans="1:19" ht="409.5" x14ac:dyDescent="0.25">
      <c r="A292" t="str">
        <v>INSERT INTO public.codelist_item (item_code, uieditable, valid_from, valid_to, codelist_id) VALUES('DK2008', false, to_timestamp('2020-01-01 00:00:00', 'YYYY-MM-DD HH24:MI:SS'), null, (SELECT id FROM codelist WHERE CODELIST_KEY = '10080')) ON CONFLICT (codelist_id, item_code) DO UPDATE SET valid_from=EXCLUDED.valid_from, valid_to=EXCLUDED.valid_to;</v>
      </c>
      <c r="C292" t="str">
        <v>INSERT INTO PUBLIC.CODELIST_ITEM_LABEL (DESCRIPTION, VALID_FROM, VALID_TO, ITEM_ID, LANGUAGE_ID) VALUES('Error in ''Authorisationnumber'' (16 15 052 000), number is not entered correctly, authorisation code must be DKTST_n9.', TO_TIMESTAMP('2020-01-01 00:00:00', 'YYYY-MM-DD HH24:MI:SS'), null, (SELECT id FROM CODELIST_ITEM CI WHERE ITEM_CODE = 'DK2008' AND CODELIST_ID = (SELECT id FROM codelist WHERE CODELIST_KEY = '10080')), 1);</v>
      </c>
      <c r="D292" t="str">
        <v>INSERT INTO public.codelist_item (item_code, uieditable, valid_from, valid_to, codelist_id) VALUES('DK2008', false, to_timestamp('2020-01-01 00:00:00', 'YYYY-MM-DD HH24:MI:SS'), null, (SELECT id FROM codelist WHERE CODELIST_KEY = '10040')) ON CONFLICT (codelist_id, item_code) DO UPDATE SET valid_from=EXCLUDED.valid_from, valid_to=EXCLUDED.valid_to;</v>
      </c>
      <c r="E292" t="str">
        <v>INSERT INTO PUBLIC.CODELIST_ITEM_LABEL (DESCRIPTION, VALID_FROM, VALID_TO, ITEM_ID, LANGUAGE_ID) VALUES('Fejl i "Lokalisering af varerne" (16 15 052 000), bevillingskode eller journalnummer er ikke angivet korrekt, bevillingskode skal være DKTST_n9.', TO_TIMESTAMP('2020-01-01 00:00:00', 'YYYY-MM-DD HH24:MI:SS'), null, (SELECT id FROM CODELIST_ITEM CI WHERE ITEM_CODE = 'DK2008' AND CODELIST_ID = (SELECT id FROM codelist WHERE CODELIST_KEY = '10040')), 3);</v>
      </c>
      <c r="F292" t="str">
        <v>INSERT INTO PUBLIC.CODELIST_ITEM_LABEL (DESCRIPTION, VALID_FROM, VALID_TO, ITEM_ID, LANGUAGE_ID) VALUES('Error in ''Authorisationnumber'' (16 15 052 000), number is not entered correctly, authorisation code must be DKTST_n9.', TO_TIMESTAMP('2020-01-01 00:00:00', 'YYYY-MM-DD HH24:MI:SS'), null, (SELECT id FROM CODELIST_ITEM CI WHERE ITEM_CODE = 'DK2008' AND CODELIST_ID = (SELECT id FROM codelist WHERE CODELIST_KEY = '10040')), 1);</v>
      </c>
      <c r="G292" t="str">
        <v>INSERT INTO public.codelist_item (item_code, uieditable, valid_from, valid_to, codelist_id) VALUES('DKW2008', false, to_timestamp('2020-01-01 00:00:00', 'YYYY-MM-DD HH24:MI:SS'), null, (SELECT id FROM codelist WHERE CODELIST_KEY = '10075')) ON CONFLICT (codelist_id, item_code) DO UPDATE SET valid_from=EXCLUDED.valid_from, valid_to=EXCLUDED.valid_to;</v>
      </c>
      <c r="H292" t="str">
        <v>INSERT INTO PUBLIC.CODELIST_ITEM_LABEL (DESCRIPTION, VALID_FROM, VALID_TO, ITEM_ID, LANGUAGE_ID) VALUES('Fejl i "Lokalisering af varerne" (16 15 052 000), bevillingskode eller journalnummer er ikke angivet korrekt, bevillingskode skal være DKTST_n9.', TO_TIMESTAMP('2020-01-01 00:00:00', 'YYYY-MM-DD HH24:MI:SS'), null, (SELECT id FROM CODELIST_ITEM CI WHERE ITEM_CODE = 'DKW2008' AND CODELIST_ID = (SELECT id FROM codelist WHERE CODELIST_KEY = '10075')), 3);</v>
      </c>
      <c r="I292" t="str">
        <v>INSERT INTO PUBLIC.CODELIST_ITEM_LABEL (DESCRIPTION, VALID_FROM, VALID_TO, ITEM_ID, LANGUAGE_ID) VALUES('Error in ''Authorisationnumber'' (16 15 052 000), number is not entered correctly, authorisation code must be DKTST_n9.', TO_TIMESTAMP('2020-01-01 00:00:00', 'YYYY-MM-DD HH24:MI:SS'), null, (SELECT id FROM CODELIST_ITEM CI WHERE ITEM_CODE = 'DKW2008' AND CODELIST_ID = (SELECT id FROM codelist WHERE CODELIST_KEY = '10075')), 1);</v>
      </c>
      <c r="J292" t="str">
        <v>INSERT INTO public.codelist_item (item_code, uieditable, valid_from, valid_to, codelist_id) VALUES('DKW2008', false, to_timestamp('2020-01-01 00:00:00', 'YYYY-MM-DD HH24:MI:SS'), null, (SELECT id FROM codelist WHERE CODELIST_KEY = '10040')) ON CONFLICT (codelist_id, item_code) DO UPDATE SET valid_from=EXCLUDED.valid_from, valid_to=EXCLUDED.valid_to;</v>
      </c>
      <c r="K292" t="str">
        <v>INSERT INTO PUBLIC.CODELIST_ITEM_LABEL (DESCRIPTION, VALID_FROM, VALID_TO, ITEM_ID, LANGUAGE_ID) VALUES('Fejl i "Lokalisering af varerne" (16 15 052 000), bevillingskode eller journalnummer er ikke angivet korrekt, bevillingskode skal være DKTST_n9.', TO_TIMESTAMP('2020-01-01 00:00:00', 'YYYY-MM-DD HH24:MI:SS'), null, (SELECT id FROM CODELIST_ITEM CI WHERE ITEM_CODE = 'DKW2008' AND CODELIST_ID = (SELECT id FROM codelist WHERE CODELIST_KEY = '10040')), 3);</v>
      </c>
      <c r="L292" t="str">
        <v>INSERT INTO PUBLIC.CODELIST_ITEM_LABEL (DESCRIPTION, VALID_FROM, VALID_TO, ITEM_ID, LANGUAGE_ID) VALUES('Error in ''Authorisationnumber'' (16 15 052 000), number is not entered correctly, authorisation code must be DKTST_n9.', TO_TIMESTAMP('2020-01-01 00:00:00', 'YYYY-MM-DD HH24:MI:SS'), null, (SELECT id FROM CODELIST_ITEM CI WHERE ITEM_CODE = 'DKW2008' AND CODELIST_ID = (SELECT id FROM codelist WHERE CODELIST_KEY = '10040')), 1);</v>
      </c>
      <c r="N292" s="10" t="str">
        <v>INSERT INTO public.codelist_items (itemcode, valid_from, valid_to, codelist_id, extensions_id) VALUES('DK2008', to_timestamp('2020-01-01 00:00:00', 'YYYY-MM-DD HH24:MI:SS'), null, (SELECT id FROM codelists WHERE CODELISTKEY = '10249'), null) ON CONFLICT (codelist_id, itemcode) DO UPDATE SET valid_from=EXCLUDED.valid_from, valid_to=EXCLUDED.valid_to;</v>
      </c>
      <c r="O292" s="10" t="str">
        <v>INSERT INTO PUBLIC.labels_codelist_items (DESCRIPTION, langcode, VALID_FROM, VALID_TO, ITEM_ID) VALUES('Fejl i "Lokalisering af varerne" (16 15 052 000), bevillingskode eller journalnummer er ikke angivet korrekt, bevillingskode skal være DKTST_n9.', 'DA',TO_TIMESTAMP('2020-01-01 00:00:00', 'YYYY-MM-DD HH24:MI:SS'), null, (SELECT id FROM codelist_items CI WHERE ITEMCODE = 'DK2008' AND CODELIST_ID = (SELECT id FROM codelists WHERE CODELISTKEY = '10249'))) ON CONFLICT (item_id, langcode, valid_to) DO UPDATE SET valid_from=EXCLUDED.valid_from, description=EXCLUDED.description;</v>
      </c>
      <c r="P292" s="10" t="str">
        <v>INSERT INTO PUBLIC.labels_codelist_items (DESCRIPTION, langcode, VALID_FROM, VALID_TO, ITEM_ID) VALUES('Error in ''Authorisationnumber'' (16 15 052 000), number is not entered correctly, authorisation code must be DKTST_n9.', 'EN',TO_TIMESTAMP('2020-01-01 00:00:00', 'YYYY-MM-DD HH24:MI:SS'), null, (SELECT id FROM codelist_items CI WHERE ITEMCODE = 'DK2008' AND CODELIST_ID = (SELECT id FROM codelists WHERE CODELISTKEY = '10249'))) ON CONFLICT (item_id, langcode, valid_to) DO UPDATE SET valid_from=EXCLUDED.valid_from, description=EXCLUDED.description;</v>
      </c>
      <c r="Q292" s="10" t="str">
        <v>INSERT INTO public.codelist_items (itemcode, valid_from, valid_to, codelist_id, extensions_id) VALUES('DKW2008', to_timestamp('2020-01-01 00:00:00', 'YYYY-MM-DD HH24:MI:SS'), null, (SELECT id FROM codelists WHERE CODELISTKEY = '10249'), null) ON CONFLICT (codelist_id, itemcode) DO UPDATE SET valid_from=EXCLUDED.valid_from, valid_to=EXCLUDED.valid_to;</v>
      </c>
      <c r="R292" s="10" t="str">
        <v>INSERT INTO PUBLIC.labels_codelist_items (DESCRIPTION, langcode, VALID_FROM, VALID_TO, ITEM_ID) VALUES('Fejl i "Lokalisering af varerne" (16 15 052 000), bevillingskode eller journalnummer er ikke angivet korrekt, bevillingskode skal være DKTST_n9.', 'DA',TO_TIMESTAMP('2020-01-01 00:00:00', 'YYYY-MM-DD HH24:MI:SS'), null, (SELECT id FROM codelist_items CI WHERE ITEMCODE = 'DKW2008' AND CODELIST_ID = (SELECT id FROM codelists WHERE CODELISTKEY = '10249'))) ON CONFLICT (item_id, langcode, valid_to) DO UPDATE SET valid_from=EXCLUDED.valid_from, description=EXCLUDED.description;</v>
      </c>
      <c r="S292" s="10" t="str">
        <v>INSERT INTO PUBLIC.labels_codelist_items (DESCRIPTION, langcode, VALID_FROM, VALID_TO, ITEM_ID) VALUES('Error in ''Authorisationnumber'' (16 15 052 000), number is not entered correctly, authorisation code must be DKTST_n9.', 'EN',TO_TIMESTAMP('2020-01-01 00:00:00', 'YYYY-MM-DD HH24:MI:SS'), null, (SELECT id FROM codelist_items CI WHERE ITEMCODE = 'DKW2008' AND CODELIST_ID = (SELECT id FROM codelists WHERE CODELISTKEY = '10249'))) ON CONFLICT (item_id, langcode, valid_to) DO UPDATE SET valid_from=EXCLUDED.valid_from, description=EXCLUDED.description;</v>
      </c>
    </row>
    <row r="293" spans="1:19" ht="409.5" x14ac:dyDescent="0.25">
      <c r="A293" t="str">
        <v>INSERT INTO public.codelist_item (item_code, uieditable, valid_from, valid_to, codelist_id) VALUES('DK2040', false, to_timestamp('2020-01-01 00:00:00', 'YYYY-MM-DD HH24:MI:SS'), null, (SELECT id FROM codelist WHERE CODELIST_KEY = '10080')) ON CONFLICT (codelist_id, item_code) DO UPDATE SET valid_from=EXCLUDED.valid_from, valid_to=EXCLUDED.valid_to;</v>
      </c>
      <c r="C293" t="str">
        <v>INSERT INTO PUBLIC.CODELIST_ITEM_LABEL (DESCRIPTION, VALID_FROM, VALID_TO, ITEM_ID, LANGUAGE_ID) VALUES('Error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TO_TIMESTAMP('2020-01-01 00:00:00', 'YYYY-MM-DD HH24:MI:SS'), null, (SELECT id FROM CODELIST_ITEM CI WHERE ITEM_CODE = 'DK2040' AND CODELIST_ID = (SELECT id FROM codelist WHERE CODELIST_KEY = '10080')), 1);</v>
      </c>
      <c r="D293" t="str">
        <v>INSERT INTO public.codelist_item (item_code, uieditable, valid_from, valid_to, codelist_id) VALUES('DK2040', false, to_timestamp('2020-01-01 00:00:00', 'YYYY-MM-DD HH24:MI:SS'), null, (SELECT id FROM codelist WHERE CODELIST_KEY = '10040')) ON CONFLICT (codelist_id, item_code) DO UPDATE SET valid_from=EXCLUDED.valid_from, valid_to=EXCLUDED.valid_to;</v>
      </c>
      <c r="E293" t="str">
        <v>INSERT INTO PUBLIC.CODELIST_ITEM_LABEL (DESCRIPTION, VALID_FROM, VALID_TO, ITEM_ID, LANGUAGE_ID) VALUES('Fejl i Bevillingsnummer (12 12 001 000), når den Anmodede procedure (11 09 001 000) er 31 og den Forhenværende procedure (11 09 002 000) er enten 51, 53 eller 71, så skal Bevillingsnummeret starte med enten DKIPO, DKTEA eller en af følgende værdier DKCWP, DKCW1 eller DCW2, respektivt', TO_TIMESTAMP('2020-01-01 00:00:00', 'YYYY-MM-DD HH24:MI:SS'), null, (SELECT id FROM CODELIST_ITEM CI WHERE ITEM_CODE = 'DK2040' AND CODELIST_ID = (SELECT id FROM codelist WHERE CODELIST_KEY = '10040')), 3);</v>
      </c>
      <c r="F293" t="str">
        <v>INSERT INTO PUBLIC.CODELIST_ITEM_LABEL (DESCRIPTION, VALID_FROM, VALID_TO, ITEM_ID, LANGUAGE_ID) VALUES('Error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TO_TIMESTAMP('2020-01-01 00:00:00', 'YYYY-MM-DD HH24:MI:SS'), null, (SELECT id FROM CODELIST_ITEM CI WHERE ITEM_CODE = 'DK2040' AND CODELIST_ID = (SELECT id FROM codelist WHERE CODELIST_KEY = '10040')), 1);</v>
      </c>
      <c r="G293" t="str">
        <v>INSERT INTO public.codelist_item (item_code, uieditable, valid_from, valid_to, codelist_id) VALUES('DKW2040', false, to_timestamp('2020-01-01 00:00:00', 'YYYY-MM-DD HH24:MI:SS'), null, (SELECT id FROM codelist WHERE CODELIST_KEY = '10075')) ON CONFLICT (codelist_id, item_code) DO UPDATE SET valid_from=EXCLUDED.valid_from, valid_to=EXCLUDED.valid_to;</v>
      </c>
      <c r="H293" t="str">
        <v>INSERT INTO PUBLIC.CODELIST_ITEM_LABEL (DESCRIPTION, VALID_FROM, VALID_TO, ITEM_ID, LANGUAGE_ID) VALUES('Fejl i Bevillingsnummer (12 12 001 000), når den Anmodede procedure (11 09 001 000) er 31 og den Forhenværende procedure (11 09 002 000) er enten 51, 53 eller 71, så skal Bevillingsnummeret starte med enten DKIPO, DKTEA eller en af følgende værdier DKCWP, DKCW1 eller DCW2, respektivt', TO_TIMESTAMP('2020-01-01 00:00:00', 'YYYY-MM-DD HH24:MI:SS'), null, (SELECT id FROM CODELIST_ITEM CI WHERE ITEM_CODE = 'DKW2040' AND CODELIST_ID = (SELECT id FROM codelist WHERE CODELIST_KEY = '10075')), 3);</v>
      </c>
      <c r="I293" t="str">
        <v>INSERT INTO PUBLIC.CODELIST_ITEM_LABEL (DESCRIPTION, VALID_FROM, VALID_TO, ITEM_ID, LANGUAGE_ID) VALUES('Error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TO_TIMESTAMP('2020-01-01 00:00:00', 'YYYY-MM-DD HH24:MI:SS'), null, (SELECT id FROM CODELIST_ITEM CI WHERE ITEM_CODE = 'DKW2040' AND CODELIST_ID = (SELECT id FROM codelist WHERE CODELIST_KEY = '10075')), 1);</v>
      </c>
      <c r="J293" t="str">
        <v>INSERT INTO public.codelist_item (item_code, uieditable, valid_from, valid_to, codelist_id) VALUES('DKW2040', false, to_timestamp('2020-01-01 00:00:00', 'YYYY-MM-DD HH24:MI:SS'), null, (SELECT id FROM codelist WHERE CODELIST_KEY = '10040')) ON CONFLICT (codelist_id, item_code) DO UPDATE SET valid_from=EXCLUDED.valid_from, valid_to=EXCLUDED.valid_to;</v>
      </c>
      <c r="K293" t="str">
        <v>INSERT INTO PUBLIC.CODELIST_ITEM_LABEL (DESCRIPTION, VALID_FROM, VALID_TO, ITEM_ID, LANGUAGE_ID) VALUES('Fejl i Bevillingsnummer (12 12 001 000), når den Anmodede procedure (11 09 001 000) er 31 og den Forhenværende procedure (11 09 002 000) er enten 51, 53 eller 71, så skal Bevillingsnummeret starte med enten DKIPO, DKTEA eller en af følgende værdier DKCWP, DKCW1 eller DCW2, respektivt', TO_TIMESTAMP('2020-01-01 00:00:00', 'YYYY-MM-DD HH24:MI:SS'), null, (SELECT id FROM CODELIST_ITEM CI WHERE ITEM_CODE = 'DKW2040' AND CODELIST_ID = (SELECT id FROM codelist WHERE CODELIST_KEY = '10040')), 3);</v>
      </c>
      <c r="L293" t="str">
        <v>INSERT INTO PUBLIC.CODELIST_ITEM_LABEL (DESCRIPTION, VALID_FROM, VALID_TO, ITEM_ID, LANGUAGE_ID) VALUES('Error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TO_TIMESTAMP('2020-01-01 00:00:00', 'YYYY-MM-DD HH24:MI:SS'), null, (SELECT id FROM CODELIST_ITEM CI WHERE ITEM_CODE = 'DKW2040' AND CODELIST_ID = (SELECT id FROM codelist WHERE CODELIST_KEY = '10040')), 1);</v>
      </c>
      <c r="N293" s="10" t="str">
        <v>INSERT INTO public.codelist_items (itemcode, valid_from, valid_to, codelist_id, extensions_id) VALUES('DK2040', to_timestamp('2020-01-01 00:00:00', 'YYYY-MM-DD HH24:MI:SS'), null, (SELECT id FROM codelists WHERE CODELISTKEY = '10249'), null) ON CONFLICT (codelist_id, itemcode) DO UPDATE SET valid_from=EXCLUDED.valid_from, valid_to=EXCLUDED.valid_to;</v>
      </c>
      <c r="O293" s="10" t="str">
        <v>INSERT INTO PUBLIC.labels_codelist_items (DESCRIPTION, langcode, VALID_FROM, VALID_TO, ITEM_ID) VALUES('Fejl i Bevillingsnummer (12 12 001 000), når den Anmodede procedure (11 09 001 000) er 31 og den Forhenværende procedure (11 09 002 000) er enten 51, 53 eller 71, så skal Bevillingsnummeret starte med enten DKIPO, DKTEA eller en af følgende værdier DKCWP, DKCW1 eller DCW2, respektivt', 'DA',TO_TIMESTAMP('2020-01-01 00:00:00', 'YYYY-MM-DD HH24:MI:SS'), null, (SELECT id FROM codelist_items CI WHERE ITEMCODE = 'DK2040' AND CODELIST_ID = (SELECT id FROM codelists WHERE CODELISTKEY = '10249'))) ON CONFLICT (item_id, langcode, valid_to) DO UPDATE SET valid_from=EXCLUDED.valid_from, description=EXCLUDED.description;</v>
      </c>
      <c r="P293" s="10" t="str">
        <v>INSERT INTO PUBLIC.labels_codelist_items (DESCRIPTION, langcode, VALID_FROM, VALID_TO, ITEM_ID) VALUES('Error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'EN',TO_TIMESTAMP('2020-01-01 00:00:00', 'YYYY-MM-DD HH24:MI:SS'), null, (SELECT id FROM codelist_items CI WHERE ITEMCODE = 'DK2040' AND CODELIST_ID = (SELECT id FROM codelists WHERE CODELISTKEY = '10249'))) ON CONFLICT (item_id, langcode, valid_to) DO UPDATE SET valid_from=EXCLUDED.valid_from, description=EXCLUDED.description;</v>
      </c>
      <c r="Q293" s="10" t="str">
        <v>INSERT INTO public.codelist_items (itemcode, valid_from, valid_to, codelist_id, extensions_id) VALUES('DKW2040', to_timestamp('2020-01-01 00:00:00', 'YYYY-MM-DD HH24:MI:SS'), null, (SELECT id FROM codelists WHERE CODELISTKEY = '10249'), null) ON CONFLICT (codelist_id, itemcode) DO UPDATE SET valid_from=EXCLUDED.valid_from, valid_to=EXCLUDED.valid_to;</v>
      </c>
      <c r="R293" s="10" t="str">
        <v>INSERT INTO PUBLIC.labels_codelist_items (DESCRIPTION, langcode, VALID_FROM, VALID_TO, ITEM_ID) VALUES('Fejl i Bevillingsnummer (12 12 001 000), når den Anmodede procedure (11 09 001 000) er 31 og den Forhenværende procedure (11 09 002 000) er enten 51, 53 eller 71, så skal Bevillingsnummeret starte med enten DKIPO, DKTEA eller en af følgende værdier DKCWP, DKCW1 eller DCW2, respektivt', 'DA',TO_TIMESTAMP('2020-01-01 00:00:00', 'YYYY-MM-DD HH24:MI:SS'), null, (SELECT id FROM codelist_items CI WHERE ITEMCODE = 'DKW2040' AND CODELIST_ID = (SELECT id FROM codelists WHERE CODELISTKEY = '10249'))) ON CONFLICT (item_id, langcode, valid_to) DO UPDATE SET valid_from=EXCLUDED.valid_from, description=EXCLUDED.description;</v>
      </c>
      <c r="S293" s="10" t="str">
        <v>INSERT INTO PUBLIC.labels_codelist_items (DESCRIPTION, langcode, VALID_FROM, VALID_TO, ITEM_ID) VALUES('Error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'EN',TO_TIMESTAMP('2020-01-01 00:00:00', 'YYYY-MM-DD HH24:MI:SS'), null, (SELECT id FROM codelist_items CI WHERE ITEMCODE = 'DKW2040' AND CODELIST_ID = (SELECT id FROM codelists WHERE CODELISTKEY = '10249'))) ON CONFLICT (item_id, langcode, valid_to) DO UPDATE SET valid_from=EXCLUDED.valid_from, description=EXCLUDED.description;</v>
      </c>
    </row>
    <row r="294" spans="1:19" ht="409.5" x14ac:dyDescent="0.25">
      <c r="A294" t="str">
        <v>INSERT INTO public.codelist_item (item_code, uieditable, valid_from, valid_to, codelist_id) VALUES('DK1212', false, to_timestamp('2020-01-01 00:00:00', 'YYYY-MM-DD HH24:MI:SS'), null, (SELECT id FROM codelist WHERE CODELIST_KEY = '10080')) ON CONFLICT (codelist_id, item_code) DO UPDATE SET valid_from=EXCLUDED.valid_from, valid_to=EXCLUDED.valid_to;</v>
      </c>
      <c r="C294" t="str">
        <v>INSERT INTO PUBLIC.CODELIST_ITEM_LABEL (DESCRIPTION, VALID_FROM, VALID_TO, ITEM_ID, LANGUAGE_ID) VALUES('Error in ''Additional References Type'' (12 04 002 000), this type of document is not allowed', TO_TIMESTAMP('2020-01-01 00:00:00', 'YYYY-MM-DD HH24:MI:SS'), null, (SELECT id FROM CODELIST_ITEM CI WHERE ITEM_CODE = 'DK1212' AND CODELIST_ID = (SELECT id FROM codelist WHERE CODELIST_KEY = '10080')), 1);</v>
      </c>
      <c r="D294" t="str">
        <v>INSERT INTO public.codelist_item (item_code, uieditable, valid_from, valid_to, codelist_id) VALUES('DK1212', false, to_timestamp('2020-01-01 00:00:00', 'YYYY-MM-DD HH24:MI:SS'), null, (SELECT id FROM codelist WHERE CODELIST_KEY = '10040')) ON CONFLICT (codelist_id, item_code) DO UPDATE SET valid_from=EXCLUDED.valid_from, valid_to=EXCLUDED.valid_to;</v>
      </c>
      <c r="E294" t="str">
        <v>INSERT INTO PUBLIC.CODELIST_ITEM_LABEL (DESCRIPTION, VALID_FROM, VALID_TO, ITEM_ID, LANGUAGE_ID) VALUES('Fejl i ''Yderlig Reference Type'' (12 04 002 000), denne dokument type er ikke tilladt', TO_TIMESTAMP('2020-01-01 00:00:00', 'YYYY-MM-DD HH24:MI:SS'), null, (SELECT id FROM CODELIST_ITEM CI WHERE ITEM_CODE = 'DK1212' AND CODELIST_ID = (SELECT id FROM codelist WHERE CODELIST_KEY = '10040')), 3);</v>
      </c>
      <c r="F294" t="str">
        <v>INSERT INTO PUBLIC.CODELIST_ITEM_LABEL (DESCRIPTION, VALID_FROM, VALID_TO, ITEM_ID, LANGUAGE_ID) VALUES('Error in ''Additional References Type'' (12 04 002 000), this type of document is not allowed', TO_TIMESTAMP('2020-01-01 00:00:00', 'YYYY-MM-DD HH24:MI:SS'), null, (SELECT id FROM CODELIST_ITEM CI WHERE ITEM_CODE = 'DK1212' AND CODELIST_ID = (SELECT id FROM codelist WHERE CODELIST_KEY = '10040')), 1);</v>
      </c>
      <c r="G29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94" t="str">
        <v>/*INSERT INTO PUBLIC.CODELIST_ITEM_LABEL (DESCRIPTION, VALID_FROM, VALID_TO, ITEM_ID, LANGUAGE_ID) VALUES('Fejl i ''Yderlig Reference Type'' (12 04 002 000), denne dokument type er ikke tilladt', TO_TIMESTAMP('2020-01-01 00:00:00', 'YYYY-MM-DD HH24:MI:SS'), null, (SELECT id FROM CODELIST_ITEM CI WHERE ITEM_CODE = '' AND CODELIST_ID = (SELECT id FROM codelist WHERE CODELIST_KEY = '')), 3);*/</v>
      </c>
      <c r="I294" t="str">
        <v>/*INSERT INTO PUBLIC.CODELIST_ITEM_LABEL (DESCRIPTION, VALID_FROM, VALID_TO, ITEM_ID, LANGUAGE_ID) VALUES('Error in ''Additional References Type'' (12 04 002 000), this type of document is not allowed', TO_TIMESTAMP('2020-01-01 00:00:00', 'YYYY-MM-DD HH24:MI:SS'), null, (SELECT id FROM CODELIST_ITEM CI WHERE ITEM_CODE = '' AND CODELIST_ID = (SELECT id FROM codelist WHERE CODELIST_KEY = '')), 1);*/</v>
      </c>
      <c r="J29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94" t="str">
        <v>/*INSERT INTO PUBLIC.CODELIST_ITEM_LABEL (DESCRIPTION, VALID_FROM, VALID_TO, ITEM_ID, LANGUAGE_ID) VALUES('Fejl i ''Yderlig Reference Type'' (12 04 002 000), denne dokument type er ikke tilladt', TO_TIMESTAMP('2020-01-01 00:00:00', 'YYYY-MM-DD HH24:MI:SS'), null, (SELECT id FROM CODELIST_ITEM CI WHERE ITEM_CODE = '' AND CODELIST_ID = (SELECT id FROM codelist WHERE CODELIST_KEY = '10040')), 3);*/</v>
      </c>
      <c r="L294" t="str">
        <v>/*INSERT INTO PUBLIC.CODELIST_ITEM_LABEL (DESCRIPTION, VALID_FROM, VALID_TO, ITEM_ID, LANGUAGE_ID) VALUES('Error in ''Additional References Type'' (12 04 002 000), this type of document is not allowed', TO_TIMESTAMP('2020-01-01 00:00:00', 'YYYY-MM-DD HH24:MI:SS'), null, (SELECT id FROM CODELIST_ITEM CI WHERE ITEM_CODE = '' AND CODELIST_ID = (SELECT id FROM codelist WHERE CODELIST_KEY = '10040')), 1);*/</v>
      </c>
      <c r="N294" s="10" t="str">
        <v>INSERT INTO public.codelist_items (itemcode, valid_from, valid_to, codelist_id, extensions_id) VALUES('DK1212', to_timestamp('2020-01-01 00:00:00', 'YYYY-MM-DD HH24:MI:SS'), null, (SELECT id FROM codelists WHERE CODELISTKEY = '10249'), null) ON CONFLICT (codelist_id, itemcode) DO UPDATE SET valid_from=EXCLUDED.valid_from, valid_to=EXCLUDED.valid_to;</v>
      </c>
      <c r="O294" s="10" t="str">
        <v>INSERT INTO PUBLIC.labels_codelist_items (DESCRIPTION, langcode, VALID_FROM, VALID_TO, ITEM_ID) VALUES('Fejl i ''Yderlig Reference Type'' (12 04 002 000), denne dokument type er ikke tilladt', 'DA',TO_TIMESTAMP('2020-01-01 00:00:00', 'YYYY-MM-DD HH24:MI:SS'), null, (SELECT id FROM codelist_items CI WHERE ITEMCODE = 'DK1212' AND CODELIST_ID = (SELECT id FROM codelists WHERE CODELISTKEY = '10249'))) ON CONFLICT (item_id, langcode, valid_to) DO UPDATE SET valid_from=EXCLUDED.valid_from, description=EXCLUDED.description;</v>
      </c>
      <c r="P294" s="10" t="str">
        <v>INSERT INTO PUBLIC.labels_codelist_items (DESCRIPTION, langcode, VALID_FROM, VALID_TO, ITEM_ID) VALUES('Error in ''Additional References Type'' (12 04 002 000), this type of document is not allowed', 'EN',TO_TIMESTAMP('2020-01-01 00:00:00', 'YYYY-MM-DD HH24:MI:SS'), null, (SELECT id FROM codelist_items CI WHERE ITEMCODE = 'DK1212' AND CODELIST_ID = (SELECT id FROM codelists WHERE CODELISTKEY = '10249'))) ON CONFLICT (item_id, langcode, valid_to) DO UPDATE SET valid_from=EXCLUDED.valid_from, description=EXCLUDED.description;</v>
      </c>
      <c r="Q29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94" s="10" t="str">
        <v>/*INSERT INTO PUBLIC.labels_codelist_items (DESCRIPTION, langcode, VALID_FROM, VALID_TO, ITEM_ID) VALUES('Fejl i ''Yderlig Reference Type'' (12 04 002 000), denne dokument type er ikke tilladt',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94" s="10" t="str">
        <v>/*INSERT INTO PUBLIC.labels_codelist_items (DESCRIPTION, langcode, VALID_FROM, VALID_TO, ITEM_ID) VALUES('Error in ''Additional References Type'' (12 04 002 000), this type of document is not allowed',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95" spans="1:19" ht="409.5" x14ac:dyDescent="0.25">
      <c r="A295" t="str">
        <v>INSERT INTO public.codelist_item (item_code, uieditable, valid_from, valid_to, codelist_id) VALUES('DK1001', false, to_timestamp('2020-01-01 00:00:00', 'YYYY-MM-DD HH24:MI:SS'), null, (SELECT id FROM codelist WHERE CODELIST_KEY = '10080')) ON CONFLICT (codelist_id, item_code) DO UPDATE SET valid_from=EXCLUDED.valid_from, valid_to=EXCLUDED.valid_to;</v>
      </c>
      <c r="C295" t="str">
        <v>INSERT INTO PUBLIC.CODELIST_ITEM_LABEL (DESCRIPTION, VALID_FROM, VALID_TO, ITEM_ID, LANGUAGE_ID) VALUES('Error in ''Additional procedure'' (11 10 000 000), the  procedure code is not correct.', TO_TIMESTAMP('2020-01-01 00:00:00', 'YYYY-MM-DD HH24:MI:SS'), null, (SELECT id FROM CODELIST_ITEM CI WHERE ITEM_CODE = 'DK1001' AND CODELIST_ID = (SELECT id FROM codelist WHERE CODELIST_KEY = '10080')), 1);</v>
      </c>
      <c r="D295" t="str">
        <v>INSERT INTO public.codelist_item (item_code, uieditable, valid_from, valid_to, codelist_id) VALUES('DK1001', false, to_timestamp('2020-01-01 00:00:00', 'YYYY-MM-DD HH24:MI:SS'), null, (SELECT id FROM codelist WHERE CODELIST_KEY = '10040')) ON CONFLICT (codelist_id, item_code) DO UPDATE SET valid_from=EXCLUDED.valid_from, valid_to=EXCLUDED.valid_to;</v>
      </c>
      <c r="E295" t="str">
        <v>INSERT INTO PUBLIC.CODELIST_ITEM_LABEL (DESCRIPTION, VALID_FROM, VALID_TO, ITEM_ID, LANGUAGE_ID) VALUES('Fejl i ''Supplerende Procedure'' (11 10 000 000), proceduren er forkert eller findes ikke, se kodeliste.', TO_TIMESTAMP('2020-01-01 00:00:00', 'YYYY-MM-DD HH24:MI:SS'), null, (SELECT id FROM CODELIST_ITEM CI WHERE ITEM_CODE = 'DK1001' AND CODELIST_ID = (SELECT id FROM codelist WHERE CODELIST_KEY = '10040')), 3);</v>
      </c>
      <c r="F295" t="str">
        <v>INSERT INTO PUBLIC.CODELIST_ITEM_LABEL (DESCRIPTION, VALID_FROM, VALID_TO, ITEM_ID, LANGUAGE_ID) VALUES('Error in ''Additional procedure'' (11 10 000 000), the  procedure code is not correct.', TO_TIMESTAMP('2020-01-01 00:00:00', 'YYYY-MM-DD HH24:MI:SS'), null, (SELECT id FROM CODELIST_ITEM CI WHERE ITEM_CODE = 'DK1001' AND CODELIST_ID = (SELECT id FROM codelist WHERE CODELIST_KEY = '10040')), 1);</v>
      </c>
      <c r="G29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95" t="str">
        <v>/*INSERT INTO PUBLIC.CODELIST_ITEM_LABEL (DESCRIPTION, VALID_FROM, VALID_TO, ITEM_ID, LANGUAGE_ID) VALUES('Fejl i ''Supplerende Procedure'' (11 10 000 000), proceduren er forkert eller findes ikke, se kodeliste.', TO_TIMESTAMP('2020-01-01 00:00:00', 'YYYY-MM-DD HH24:MI:SS'), null, (SELECT id FROM CODELIST_ITEM CI WHERE ITEM_CODE = '' AND CODELIST_ID = (SELECT id FROM codelist WHERE CODELIST_KEY = '10075')), 3);*/</v>
      </c>
      <c r="I295" t="str">
        <v>/*INSERT INTO PUBLIC.CODELIST_ITEM_LABEL (DESCRIPTION, VALID_FROM, VALID_TO, ITEM_ID, LANGUAGE_ID) VALUES('Error in ''Additional procedure'' (11 10 000 000), the  procedure code is not correct.', TO_TIMESTAMP('2020-01-01 00:00:00', 'YYYY-MM-DD HH24:MI:SS'), null, (SELECT id FROM CODELIST_ITEM CI WHERE ITEM_CODE = '' AND CODELIST_ID = (SELECT id FROM codelist WHERE CODELIST_KEY = '10075')), 1);*/</v>
      </c>
      <c r="J29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95" t="str">
        <v>/*INSERT INTO PUBLIC.CODELIST_ITEM_LABEL (DESCRIPTION, VALID_FROM, VALID_TO, ITEM_ID, LANGUAGE_ID) VALUES('Fejl i ''Supplerende Procedure'' (11 10 000 000), proceduren er forkert eller findes ikke, se kodeliste.', TO_TIMESTAMP('2020-01-01 00:00:00', 'YYYY-MM-DD HH24:MI:SS'), null, (SELECT id FROM CODELIST_ITEM CI WHERE ITEM_CODE = '' AND CODELIST_ID = (SELECT id FROM codelist WHERE CODELIST_KEY = '10040')), 3);*/</v>
      </c>
      <c r="L295" t="str">
        <v>/*INSERT INTO PUBLIC.CODELIST_ITEM_LABEL (DESCRIPTION, VALID_FROM, VALID_TO, ITEM_ID, LANGUAGE_ID) VALUES('Error in ''Additional procedure'' (11 10 000 000), the  procedure code is not correct.', TO_TIMESTAMP('2020-01-01 00:00:00', 'YYYY-MM-DD HH24:MI:SS'), null, (SELECT id FROM CODELIST_ITEM CI WHERE ITEM_CODE = '' AND CODELIST_ID = (SELECT id FROM codelist WHERE CODELIST_KEY = '10040')), 1);*/</v>
      </c>
      <c r="N295" s="10" t="str">
        <v>INSERT INTO public.codelist_items (itemcode, valid_from, valid_to, codelist_id, extensions_id) VALUES('DK1001', to_timestamp('2020-01-01 00:00:00', 'YYYY-MM-DD HH24:MI:SS'), null, (SELECT id FROM codelists WHERE CODELISTKEY = '10249'), null) ON CONFLICT (codelist_id, itemcode) DO UPDATE SET valid_from=EXCLUDED.valid_from, valid_to=EXCLUDED.valid_to;</v>
      </c>
      <c r="O295" s="10" t="str">
        <v>INSERT INTO PUBLIC.labels_codelist_items (DESCRIPTION, langcode, VALID_FROM, VALID_TO, ITEM_ID) VALUES('Fejl i ''Supplerende Procedure'' (11 10 000 000), proceduren er forkert eller findes ikke, se kodeliste.', 'DA',TO_TIMESTAMP('2020-01-01 00:00:00', 'YYYY-MM-DD HH24:MI:SS'), null, (SELECT id FROM codelist_items CI WHERE ITEMCODE = 'DK1001' AND CODELIST_ID = (SELECT id FROM codelists WHERE CODELISTKEY = '10249'))) ON CONFLICT (item_id, langcode, valid_to) DO UPDATE SET valid_from=EXCLUDED.valid_from, description=EXCLUDED.description;</v>
      </c>
      <c r="P295" s="10" t="str">
        <v>INSERT INTO PUBLIC.labels_codelist_items (DESCRIPTION, langcode, VALID_FROM, VALID_TO, ITEM_ID) VALUES('Error in ''Additional procedure'' (11 10 000 000), the  procedure code is not correct.', 'EN',TO_TIMESTAMP('2020-01-01 00:00:00', 'YYYY-MM-DD HH24:MI:SS'), null, (SELECT id FROM codelist_items CI WHERE ITEMCODE = 'DK1001' AND CODELIST_ID = (SELECT id FROM codelists WHERE CODELISTKEY = '10249'))) ON CONFLICT (item_id, langcode, valid_to) DO UPDATE SET valid_from=EXCLUDED.valid_from, description=EXCLUDED.description;</v>
      </c>
      <c r="Q29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95" s="10" t="str">
        <v>/*INSERT INTO PUBLIC.labels_codelist_items (DESCRIPTION, langcode, VALID_FROM, VALID_TO, ITEM_ID) VALUES('Fejl i ''Supplerende Procedure'' (11 10 000 000), proceduren er forkert eller findes ikke, se kodeliste.',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95" s="10" t="str">
        <v>/*INSERT INTO PUBLIC.labels_codelist_items (DESCRIPTION, langcode, VALID_FROM, VALID_TO, ITEM_ID) VALUES('Error in ''Additional procedure'' (11 10 000 000), the  procedure code is not correct.',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96" spans="1:19" ht="409.5" x14ac:dyDescent="0.25">
      <c r="A296" t="str">
        <v>INSERT INTO public.codelist_item (item_code, uieditable, valid_from, valid_to, codelist_id) VALUES('DK1005', false, to_timestamp('2020-01-01 00:00:00', 'YYYY-MM-DD HH24:MI:SS'), null, (SELECT id FROM codelist WHERE CODELIST_KEY = '10080')) ON CONFLICT (codelist_id, item_code) DO UPDATE SET valid_from=EXCLUDED.valid_from, valid_to=EXCLUDED.valid_to;</v>
      </c>
      <c r="C296" t="str">
        <v>INSERT INTO PUBLIC.CODELIST_ITEM_LABEL (DESCRIPTION, VALID_FROM, VALID_TO, ITEM_ID, LANGUAGE_ID) VALUES('Error in ''Additional declaration type'' (11 02 000 000), the type is incorrect or does not exist.', TO_TIMESTAMP('2020-01-01 00:00:00', 'YYYY-MM-DD HH24:MI:SS'), null, (SELECT id FROM CODELIST_ITEM CI WHERE ITEM_CODE = 'DK1005' AND CODELIST_ID = (SELECT id FROM codelist WHERE CODELIST_KEY = '10080')), 1);</v>
      </c>
      <c r="D296" t="str">
        <v>INSERT INTO public.codelist_item (item_code, uieditable, valid_from, valid_to, codelist_id) VALUES('DK1005', false, to_timestamp('2020-01-01 00:00:00', 'YYYY-MM-DD HH24:MI:SS'), null, (SELECT id FROM codelist WHERE CODELIST_KEY = '10040')) ON CONFLICT (codelist_id, item_code) DO UPDATE SET valid_from=EXCLUDED.valid_from, valid_to=EXCLUDED.valid_to;</v>
      </c>
      <c r="E296" t="str">
        <v>INSERT INTO PUBLIC.CODELIST_ITEM_LABEL (DESCRIPTION, VALID_FROM, VALID_TO, ITEM_ID, LANGUAGE_ID) VALUES('Fejl i ''supplerende angivelsestype'' (11 02 000 000), typen er forkert eller findes ikke.', TO_TIMESTAMP('2020-01-01 00:00:00', 'YYYY-MM-DD HH24:MI:SS'), null, (SELECT id FROM CODELIST_ITEM CI WHERE ITEM_CODE = 'DK1005' AND CODELIST_ID = (SELECT id FROM codelist WHERE CODELIST_KEY = '10040')), 3);</v>
      </c>
      <c r="F296" t="str">
        <v>INSERT INTO PUBLIC.CODELIST_ITEM_LABEL (DESCRIPTION, VALID_FROM, VALID_TO, ITEM_ID, LANGUAGE_ID) VALUES('Error in ''Additional declaration type'' (11 02 000 000), the type is incorrect or does not exist.', TO_TIMESTAMP('2020-01-01 00:00:00', 'YYYY-MM-DD HH24:MI:SS'), null, (SELECT id FROM CODELIST_ITEM CI WHERE ITEM_CODE = 'DK1005' AND CODELIST_ID = (SELECT id FROM codelist WHERE CODELIST_KEY = '10040')), 1);</v>
      </c>
      <c r="G296"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96" t="str">
        <v>/*INSERT INTO PUBLIC.CODELIST_ITEM_LABEL (DESCRIPTION, VALID_FROM, VALID_TO, ITEM_ID, LANGUAGE_ID) VALUES('Fejl i ''supplerende angivelsestype'' (11 02 000 000), typen er forkert eller findes ikke.', TO_TIMESTAMP('2020-01-01 00:00:00', 'YYYY-MM-DD HH24:MI:SS'), null, (SELECT id FROM CODELIST_ITEM CI WHERE ITEM_CODE = '' AND CODELIST_ID = (SELECT id FROM codelist WHERE CODELIST_KEY = '10075')), 3);*/</v>
      </c>
      <c r="I296" t="str">
        <v>/*INSERT INTO PUBLIC.CODELIST_ITEM_LABEL (DESCRIPTION, VALID_FROM, VALID_TO, ITEM_ID, LANGUAGE_ID) VALUES('Error in ''Additional declaration type'' (11 02 000 000), the type is incorrect or does not exist.', TO_TIMESTAMP('2020-01-01 00:00:00', 'YYYY-MM-DD HH24:MI:SS'), null, (SELECT id FROM CODELIST_ITEM CI WHERE ITEM_CODE = '' AND CODELIST_ID = (SELECT id FROM codelist WHERE CODELIST_KEY = '10075')), 1);*/</v>
      </c>
      <c r="J29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96" t="str">
        <v>/*INSERT INTO PUBLIC.CODELIST_ITEM_LABEL (DESCRIPTION, VALID_FROM, VALID_TO, ITEM_ID, LANGUAGE_ID) VALUES('Fejl i ''supplerende angivelsestype'' (11 02 000 000), typen er forkert eller findes ikke.', TO_TIMESTAMP('2020-01-01 00:00:00', 'YYYY-MM-DD HH24:MI:SS'), null, (SELECT id FROM CODELIST_ITEM CI WHERE ITEM_CODE = '' AND CODELIST_ID = (SELECT id FROM codelist WHERE CODELIST_KEY = '10040')), 3);*/</v>
      </c>
      <c r="L296" t="str">
        <v>/*INSERT INTO PUBLIC.CODELIST_ITEM_LABEL (DESCRIPTION, VALID_FROM, VALID_TO, ITEM_ID, LANGUAGE_ID) VALUES('Error in ''Additional declaration type'' (11 02 000 000), the type is incorrect or does not exist.', TO_TIMESTAMP('2020-01-01 00:00:00', 'YYYY-MM-DD HH24:MI:SS'), null, (SELECT id FROM CODELIST_ITEM CI WHERE ITEM_CODE = '' AND CODELIST_ID = (SELECT id FROM codelist WHERE CODELIST_KEY = '10040')), 1);*/</v>
      </c>
      <c r="N296" s="10" t="str">
        <v>INSERT INTO public.codelist_items (itemcode, valid_from, valid_to, codelist_id, extensions_id) VALUES('DK1005', to_timestamp('2020-01-01 00:00:00', 'YYYY-MM-DD HH24:MI:SS'), null, (SELECT id FROM codelists WHERE CODELISTKEY = '10249'), null) ON CONFLICT (codelist_id, itemcode) DO UPDATE SET valid_from=EXCLUDED.valid_from, valid_to=EXCLUDED.valid_to;</v>
      </c>
      <c r="O296" s="10" t="str">
        <v>INSERT INTO PUBLIC.labels_codelist_items (DESCRIPTION, langcode, VALID_FROM, VALID_TO, ITEM_ID) VALUES('Fejl i ''supplerende angivelsestype'' (11 02 000 000), typen er forkert eller findes ikke.', 'DA',TO_TIMESTAMP('2020-01-01 00:00:00', 'YYYY-MM-DD HH24:MI:SS'), null, (SELECT id FROM codelist_items CI WHERE ITEMCODE = 'DK1005' AND CODELIST_ID = (SELECT id FROM codelists WHERE CODELISTKEY = '10249'))) ON CONFLICT (item_id, langcode, valid_to) DO UPDATE SET valid_from=EXCLUDED.valid_from, description=EXCLUDED.description;</v>
      </c>
      <c r="P296" s="10" t="str">
        <v>INSERT INTO PUBLIC.labels_codelist_items (DESCRIPTION, langcode, VALID_FROM, VALID_TO, ITEM_ID) VALUES('Error in ''Additional declaration type'' (11 02 000 000), the type is incorrect or does not exist.', 'EN',TO_TIMESTAMP('2020-01-01 00:00:00', 'YYYY-MM-DD HH24:MI:SS'), null, (SELECT id FROM codelist_items CI WHERE ITEMCODE = 'DK1005' AND CODELIST_ID = (SELECT id FROM codelists WHERE CODELISTKEY = '10249'))) ON CONFLICT (item_id, langcode, valid_to) DO UPDATE SET valid_from=EXCLUDED.valid_from, description=EXCLUDED.description;</v>
      </c>
      <c r="Q29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96" s="10" t="str">
        <v>/*INSERT INTO PUBLIC.labels_codelist_items (DESCRIPTION, langcode, VALID_FROM, VALID_TO, ITEM_ID) VALUES('Fejl i ''supplerende angivelsestype'' (11 02 000 000), typen er forkert eller findes ikke.',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96" s="10" t="str">
        <v>/*INSERT INTO PUBLIC.labels_codelist_items (DESCRIPTION, langcode, VALID_FROM, VALID_TO, ITEM_ID) VALUES('Error in ''Additional declaration type'' (11 02 000 000), the type is incorrect or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97" spans="1:19" ht="409.5" x14ac:dyDescent="0.25">
      <c r="A297" t="str">
        <v>INSERT INTO public.codelist_item (item_code, uieditable, valid_from, valid_to, codelist_id) VALUES('DK1007', false, to_timestamp('2020-01-01 00:00:00', 'YYYY-MM-DD HH24:MI:SS'), null, (SELECT id FROM codelist WHERE CODELIST_KEY = '10080')) ON CONFLICT (codelist_id, item_code) DO UPDATE SET valid_from=EXCLUDED.valid_from, valid_to=EXCLUDED.valid_to;</v>
      </c>
      <c r="C297" t="str">
        <v>INSERT INTO PUBLIC.CODELIST_ITEM_LABEL (DESCRIPTION, VALID_FROM, VALID_TO, ITEM_ID, LANGUAGE_ID) VALUES('Error in "Value" (14 14 014 000), when "Additional procedure" (1/11) is C08, then the intrinsic value must not exceed 360 DKK.', TO_TIMESTAMP('2020-01-01 00:00:00', 'YYYY-MM-DD HH24:MI:SS'), null, (SELECT id FROM CODELIST_ITEM CI WHERE ITEM_CODE = 'DK1007' AND CODELIST_ID = (SELECT id FROM codelist WHERE CODELIST_KEY = '10080')), 1);</v>
      </c>
      <c r="D297" t="str">
        <v>INSERT INTO public.codelist_item (item_code, uieditable, valid_from, valid_to, codelist_id) VALUES('DK1007', false, to_timestamp('2020-01-01 00:00:00', 'YYYY-MM-DD HH24:MI:SS'), null, (SELECT id FROM codelist WHERE CODELIST_KEY = '10040')) ON CONFLICT (codelist_id, item_code) DO UPDATE SET valid_from=EXCLUDED.valid_from, valid_to=EXCLUDED.valid_to;</v>
      </c>
      <c r="E297" t="str">
        <v>INSERT INTO PUBLIC.CODELIST_ITEM_LABEL (DESCRIPTION, VALID_FROM, VALID_TO, ITEM_ID, LANGUAGE_ID) VALUES('Fejl i "værdi" (14 14 014 000), varens egenværdi må ikke overstige 360 DKK, når "Supplerende procedurer" (11 10 000 000) er C08.', TO_TIMESTAMP('2020-01-01 00:00:00', 'YYYY-MM-DD HH24:MI:SS'), null, (SELECT id FROM CODELIST_ITEM CI WHERE ITEM_CODE = 'DK1007' AND CODELIST_ID = (SELECT id FROM codelist WHERE CODELIST_KEY = '10040')), 3);</v>
      </c>
      <c r="F297" t="str">
        <v>INSERT INTO PUBLIC.CODELIST_ITEM_LABEL (DESCRIPTION, VALID_FROM, VALID_TO, ITEM_ID, LANGUAGE_ID) VALUES('Error in "Value" (14 14 014 000), when "Additional procedure" (1/11) is C08, then the intrinsic value must not exceed 360 DKK.', TO_TIMESTAMP('2020-01-01 00:00:00', 'YYYY-MM-DD HH24:MI:SS'), null, (SELECT id FROM CODELIST_ITEM CI WHERE ITEM_CODE = 'DK1007' AND CODELIST_ID = (SELECT id FROM codelist WHERE CODELIST_KEY = '10040')), 1);</v>
      </c>
      <c r="G29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97" t="str">
        <v>/*INSERT INTO PUBLIC.CODELIST_ITEM_LABEL (DESCRIPTION, VALID_FROM, VALID_TO, ITEM_ID, LANGUAGE_ID) VALUES('Fejl i "værdi" (14 14 014 000), varens egenværdi må ikke overstige 360 DKK, når "Supplerende procedurer" (11 10 000 000) er C08.', TO_TIMESTAMP('2020-01-01 00:00:00', 'YYYY-MM-DD HH24:MI:SS'), null, (SELECT id FROM CODELIST_ITEM CI WHERE ITEM_CODE = '' AND CODELIST_ID = (SELECT id FROM codelist WHERE CODELIST_KEY = '10075')), 3);*/</v>
      </c>
      <c r="I297" t="str">
        <v>/*INSERT INTO PUBLIC.CODELIST_ITEM_LABEL (DESCRIPTION, VALID_FROM, VALID_TO, ITEM_ID, LANGUAGE_ID) VALUES('Error in "Value" (14 14 014 000), when "Additional procedure" (1/11) is C08, then the intrinsic value must not exceed 360 DKK.', TO_TIMESTAMP('2020-01-01 00:00:00', 'YYYY-MM-DD HH24:MI:SS'), null, (SELECT id FROM CODELIST_ITEM CI WHERE ITEM_CODE = '' AND CODELIST_ID = (SELECT id FROM codelist WHERE CODELIST_KEY = '10075')), 1);*/</v>
      </c>
      <c r="J29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97" t="str">
        <v>/*INSERT INTO PUBLIC.CODELIST_ITEM_LABEL (DESCRIPTION, VALID_FROM, VALID_TO, ITEM_ID, LANGUAGE_ID) VALUES('Fejl i "værdi" (14 14 014 000), varens egenværdi må ikke overstige 360 DKK, når "Supplerende procedurer" (11 10 000 000) er C08.', TO_TIMESTAMP('2020-01-01 00:00:00', 'YYYY-MM-DD HH24:MI:SS'), null, (SELECT id FROM CODELIST_ITEM CI WHERE ITEM_CODE = '' AND CODELIST_ID = (SELECT id FROM codelist WHERE CODELIST_KEY = '10040')), 3);*/</v>
      </c>
      <c r="L297" t="str">
        <v>/*INSERT INTO PUBLIC.CODELIST_ITEM_LABEL (DESCRIPTION, VALID_FROM, VALID_TO, ITEM_ID, LANGUAGE_ID) VALUES('Error in "Value" (14 14 014 000), when "Additional procedure" (1/11) is C08, then the intrinsic value must not exceed 360 DKK.', TO_TIMESTAMP('2020-01-01 00:00:00', 'YYYY-MM-DD HH24:MI:SS'), null, (SELECT id FROM CODELIST_ITEM CI WHERE ITEM_CODE = '' AND CODELIST_ID = (SELECT id FROM codelist WHERE CODELIST_KEY = '10040')), 1);*/</v>
      </c>
      <c r="N297" s="10" t="str">
        <v>INSERT INTO public.codelist_items (itemcode, valid_from, valid_to, codelist_id, extensions_id) VALUES('DK1007', to_timestamp('2020-01-01 00:00:00', 'YYYY-MM-DD HH24:MI:SS'), null, (SELECT id FROM codelists WHERE CODELISTKEY = '10249'), null) ON CONFLICT (codelist_id, itemcode) DO UPDATE SET valid_from=EXCLUDED.valid_from, valid_to=EXCLUDED.valid_to;</v>
      </c>
      <c r="O297" s="10" t="str">
        <v>INSERT INTO PUBLIC.labels_codelist_items (DESCRIPTION, langcode, VALID_FROM, VALID_TO, ITEM_ID) VALUES('Fejl i "værdi" (14 14 014 000), varens egenværdi må ikke overstige 360 DKK, når "Supplerende procedurer" (11 10 000 000) er C08.', 'DA',TO_TIMESTAMP('2020-01-01 00:00:00', 'YYYY-MM-DD HH24:MI:SS'), null, (SELECT id FROM codelist_items CI WHERE ITEMCODE = 'DK1007' AND CODELIST_ID = (SELECT id FROM codelists WHERE CODELISTKEY = '10249'))) ON CONFLICT (item_id, langcode, valid_to) DO UPDATE SET valid_from=EXCLUDED.valid_from, description=EXCLUDED.description;</v>
      </c>
      <c r="P297" s="10" t="str">
        <v>INSERT INTO PUBLIC.labels_codelist_items (DESCRIPTION, langcode, VALID_FROM, VALID_TO, ITEM_ID) VALUES('Error in "Value" (14 14 014 000), when "Additional procedure" (1/11) is C08, then the intrinsic value must not exceed 360 DKK.', 'EN',TO_TIMESTAMP('2020-01-01 00:00:00', 'YYYY-MM-DD HH24:MI:SS'), null, (SELECT id FROM codelist_items CI WHERE ITEMCODE = 'DK1007' AND CODELIST_ID = (SELECT id FROM codelists WHERE CODELISTKEY = '10249'))) ON CONFLICT (item_id, langcode, valid_to) DO UPDATE SET valid_from=EXCLUDED.valid_from, description=EXCLUDED.description;</v>
      </c>
      <c r="Q29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97" s="10" t="str">
        <v>/*INSERT INTO PUBLIC.labels_codelist_items (DESCRIPTION, langcode, VALID_FROM, VALID_TO, ITEM_ID) VALUES('Fejl i "værdi" (14 14 014 000), varens egenværdi må ikke overstige 360 DKK, når "Supplerende procedurer" (11 10 000 000) er C08.',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97" s="10" t="str">
        <v>/*INSERT INTO PUBLIC.labels_codelist_items (DESCRIPTION, langcode, VALID_FROM, VALID_TO, ITEM_ID) VALUES('Error in "Value" (14 14 014 000), when "Additional procedure" (1/11) is C08, then the intrinsic value must not exceed 360 DKK.',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98" spans="1:19" ht="409.5" x14ac:dyDescent="0.25">
      <c r="A298" t="str">
        <v>INSERT INTO public.codelist_item (item_code, uieditable, valid_from, valid_to, codelist_id) VALUES('DK1018', false, to_timestamp('2020-01-01 00:00:00', 'YYYY-MM-DD HH24:MI:SS'), null, (SELECT id FROM codelist WHERE CODELIST_KEY = '10080')) ON CONFLICT (codelist_id, item_code) DO UPDATE SET valid_from=EXCLUDED.valid_from, valid_to=EXCLUDED.valid_to;</v>
      </c>
      <c r="C298" t="str">
        <v>INSERT INTO PUBLIC.CODELIST_ITEM_LABEL (DESCRIPTION, VALID_FROM, VALID_TO, ITEM_ID, LANGUAGE_ID) VALUES('Error in "Value" (14 14 014 000), the total intrinsic value may not exceed DKK 1.150 kr. when "Additional procedure" (11 10 000 000) is C07.', TO_TIMESTAMP('2020-01-01 00:00:00', 'YYYY-MM-DD HH24:MI:SS'), null, (SELECT id FROM CODELIST_ITEM CI WHERE ITEM_CODE = 'DK1018' AND CODELIST_ID = (SELECT id FROM codelist WHERE CODELIST_KEY = '10080')), 1);</v>
      </c>
      <c r="D298" t="str">
        <v>INSERT INTO public.codelist_item (item_code, uieditable, valid_from, valid_to, codelist_id) VALUES('DK1018', false, to_timestamp('2020-01-01 00:00:00', 'YYYY-MM-DD HH24:MI:SS'), null, (SELECT id FROM codelist WHERE CODELIST_KEY = '10040')) ON CONFLICT (codelist_id, item_code) DO UPDATE SET valid_from=EXCLUDED.valid_from, valid_to=EXCLUDED.valid_to;</v>
      </c>
      <c r="E298" t="str">
        <v>INSERT INTO PUBLIC.CODELIST_ITEM_LABEL (DESCRIPTION, VALID_FROM, VALID_TO, ITEM_ID, LANGUAGE_ID) VALUES('Fejl i "værdi" (14 14 014 000), varens totale egenværdi må ikke overstige 1.150 DKK, når "Supplerende procedurer" (11 10 000 000) er C07.', TO_TIMESTAMP('2020-01-01 00:00:00', 'YYYY-MM-DD HH24:MI:SS'), null, (SELECT id FROM CODELIST_ITEM CI WHERE ITEM_CODE = 'DK1018' AND CODELIST_ID = (SELECT id FROM codelist WHERE CODELIST_KEY = '10040')), 3);</v>
      </c>
      <c r="F298" t="str">
        <v>INSERT INTO PUBLIC.CODELIST_ITEM_LABEL (DESCRIPTION, VALID_FROM, VALID_TO, ITEM_ID, LANGUAGE_ID) VALUES('Error in "Value" (14 14 014 000), the total intrinsic value may not exceed DKK 1.150 kr. when "Additional procedure" (11 10 000 000) is C07.', TO_TIMESTAMP('2020-01-01 00:00:00', 'YYYY-MM-DD HH24:MI:SS'), null, (SELECT id FROM CODELIST_ITEM CI WHERE ITEM_CODE = 'DK1018' AND CODELIST_ID = (SELECT id FROM codelist WHERE CODELIST_KEY = '10040')), 1);</v>
      </c>
      <c r="G298"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98" t="str">
        <v>/*INSERT INTO PUBLIC.CODELIST_ITEM_LABEL (DESCRIPTION, VALID_FROM, VALID_TO, ITEM_ID, LANGUAGE_ID) VALUES('Fejl i "værdi" (14 14 014 000), varens totale egenværdi må ikke overstige 1.150 DKK, når "Supplerende procedurer" (11 10 000 000) er C07.', TO_TIMESTAMP('2020-01-01 00:00:00', 'YYYY-MM-DD HH24:MI:SS'), null, (SELECT id FROM CODELIST_ITEM CI WHERE ITEM_CODE = '' AND CODELIST_ID = (SELECT id FROM codelist WHERE CODELIST_KEY = '10075')), 3);*/</v>
      </c>
      <c r="I298" t="str">
        <v>/*INSERT INTO PUBLIC.CODELIST_ITEM_LABEL (DESCRIPTION, VALID_FROM, VALID_TO, ITEM_ID, LANGUAGE_ID) VALUES('Error in "Value" (14 14 014 000), the total intrinsic value may not exceed DKK 1.150 kr. when "Additional procedure" (11 10 000 000) is C07.', TO_TIMESTAMP('2020-01-01 00:00:00', 'YYYY-MM-DD HH24:MI:SS'), null, (SELECT id FROM CODELIST_ITEM CI WHERE ITEM_CODE = '' AND CODELIST_ID = (SELECT id FROM codelist WHERE CODELIST_KEY = '10075')), 1);*/</v>
      </c>
      <c r="J29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98" t="str">
        <v>/*INSERT INTO PUBLIC.CODELIST_ITEM_LABEL (DESCRIPTION, VALID_FROM, VALID_TO, ITEM_ID, LANGUAGE_ID) VALUES('Fejl i "værdi" (14 14 014 000), varens totale egenværdi må ikke overstige 1.150 DKK, når "Supplerende procedurer" (11 10 000 000) er C07.', TO_TIMESTAMP('2020-01-01 00:00:00', 'YYYY-MM-DD HH24:MI:SS'), null, (SELECT id FROM CODELIST_ITEM CI WHERE ITEM_CODE = '' AND CODELIST_ID = (SELECT id FROM codelist WHERE CODELIST_KEY = '10040')), 3);*/</v>
      </c>
      <c r="L298" t="str">
        <v>/*INSERT INTO PUBLIC.CODELIST_ITEM_LABEL (DESCRIPTION, VALID_FROM, VALID_TO, ITEM_ID, LANGUAGE_ID) VALUES('Error in "Value" (14 14 014 000), the total intrinsic value may not exceed DKK 1.150 kr. when "Additional procedure" (11 10 000 000) is C07.', TO_TIMESTAMP('2020-01-01 00:00:00', 'YYYY-MM-DD HH24:MI:SS'), null, (SELECT id FROM CODELIST_ITEM CI WHERE ITEM_CODE = '' AND CODELIST_ID = (SELECT id FROM codelist WHERE CODELIST_KEY = '10040')), 1);*/</v>
      </c>
      <c r="N298" s="10" t="str">
        <v>INSERT INTO public.codelist_items (itemcode, valid_from, valid_to, codelist_id, extensions_id) VALUES('DK1018', to_timestamp('2020-01-01 00:00:00', 'YYYY-MM-DD HH24:MI:SS'), null, (SELECT id FROM codelists WHERE CODELISTKEY = '10249'), null) ON CONFLICT (codelist_id, itemcode) DO UPDATE SET valid_from=EXCLUDED.valid_from, valid_to=EXCLUDED.valid_to;</v>
      </c>
      <c r="O298" s="10" t="str">
        <v>INSERT INTO PUBLIC.labels_codelist_items (DESCRIPTION, langcode, VALID_FROM, VALID_TO, ITEM_ID) VALUES('Fejl i "værdi" (14 14 014 000), varens totale egenværdi må ikke overstige 1.150 DKK, når "Supplerende procedurer" (11 10 000 000) er C07.', 'DA',TO_TIMESTAMP('2020-01-01 00:00:00', 'YYYY-MM-DD HH24:MI:SS'), null, (SELECT id FROM codelist_items CI WHERE ITEMCODE = 'DK1018' AND CODELIST_ID = (SELECT id FROM codelists WHERE CODELISTKEY = '10249'))) ON CONFLICT (item_id, langcode, valid_to) DO UPDATE SET valid_from=EXCLUDED.valid_from, description=EXCLUDED.description;</v>
      </c>
      <c r="P298" s="10" t="str">
        <v>INSERT INTO PUBLIC.labels_codelist_items (DESCRIPTION, langcode, VALID_FROM, VALID_TO, ITEM_ID) VALUES('Error in "Value" (14 14 014 000), the total intrinsic value may not exceed DKK 1.150 kr. when "Additional procedure" (11 10 000 000) is C07.', 'EN',TO_TIMESTAMP('2020-01-01 00:00:00', 'YYYY-MM-DD HH24:MI:SS'), null, (SELECT id FROM codelist_items CI WHERE ITEMCODE = 'DK1018' AND CODELIST_ID = (SELECT id FROM codelists WHERE CODELISTKEY = '10249'))) ON CONFLICT (item_id, langcode, valid_to) DO UPDATE SET valid_from=EXCLUDED.valid_from, description=EXCLUDED.description;</v>
      </c>
      <c r="Q29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98" s="10" t="str">
        <v>/*INSERT INTO PUBLIC.labels_codelist_items (DESCRIPTION, langcode, VALID_FROM, VALID_TO, ITEM_ID) VALUES('Fejl i "værdi" (14 14 014 000), varens totale egenværdi må ikke overstige 1.150 DKK, når "Supplerende procedurer" (11 10 000 000) er C07.',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98" s="10" t="str">
        <v>/*INSERT INTO PUBLIC.labels_codelist_items (DESCRIPTION, langcode, VALID_FROM, VALID_TO, ITEM_ID) VALUES('Error in "Value" (14 14 014 000), the total intrinsic value may not exceed DKK 1.150 kr. when "Additional procedure" (11 10 000 000) is C07.',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99" spans="1:19" ht="409.5" x14ac:dyDescent="0.25">
      <c r="A299" t="str">
        <v>INSERT INTO public.codelist_item (item_code, uieditable, valid_from, valid_to, codelist_id) VALUES('DK1049', false, to_timestamp('2020-01-01 00:00:00', 'YYYY-MM-DD HH24:MI:SS'), null, (SELECT id FROM codelist WHERE CODELIST_KEY = '10080')) ON CONFLICT (codelist_id, item_code) DO UPDATE SET valid_from=EXCLUDED.valid_from, valid_to=EXCLUDED.valid_to;</v>
      </c>
      <c r="C299" t="str">
        <v>INSERT INTO PUBLIC.CODELIST_ITEM_LABEL (DESCRIPTION, VALID_FROM, VALID_TO, ITEM_ID, LANGUAGE_ID) VALUES('Error in "Value" (14 14 014 000), the converted total intrinsic value may not exceed DKK 1.150 kr. when "Additional procedure" (11 10 000 000) is C07.', TO_TIMESTAMP('2020-01-01 00:00:00', 'YYYY-MM-DD HH24:MI:SS'), null, (SELECT id FROM CODELIST_ITEM CI WHERE ITEM_CODE = 'DK1049' AND CODELIST_ID = (SELECT id FROM codelist WHERE CODELIST_KEY = '10080')), 1);</v>
      </c>
      <c r="D299" t="str">
        <v>INSERT INTO public.codelist_item (item_code, uieditable, valid_from, valid_to, codelist_id) VALUES('DK1049', false, to_timestamp('2020-01-01 00:00:00', 'YYYY-MM-DD HH24:MI:SS'), null, (SELECT id FROM codelist WHERE CODELIST_KEY = '10040')) ON CONFLICT (codelist_id, item_code) DO UPDATE SET valid_from=EXCLUDED.valid_from, valid_to=EXCLUDED.valid_to;</v>
      </c>
      <c r="E299" t="str">
        <v>INSERT INTO PUBLIC.CODELIST_ITEM_LABEL (DESCRIPTION, VALID_FROM, VALID_TO, ITEM_ID, LANGUAGE_ID) VALUES('Fejl i "værdi" (14 14 014 000), varens totale omregnede egenværdi må ikke overstige 1.150 kr, når "Supplerende procedure" (11 10 00 000) er C07.', TO_TIMESTAMP('2020-01-01 00:00:00', 'YYYY-MM-DD HH24:MI:SS'), null, (SELECT id FROM CODELIST_ITEM CI WHERE ITEM_CODE = 'DK1049' AND CODELIST_ID = (SELECT id FROM codelist WHERE CODELIST_KEY = '10040')), 3);</v>
      </c>
      <c r="F299" t="str">
        <v>INSERT INTO PUBLIC.CODELIST_ITEM_LABEL (DESCRIPTION, VALID_FROM, VALID_TO, ITEM_ID, LANGUAGE_ID) VALUES('Error in "Value" (14 14 014 000), the converted total intrinsic value may not exceed DKK 1.150 kr. when "Additional procedure" (11 10 000 000) is C07.', TO_TIMESTAMP('2020-01-01 00:00:00', 'YYYY-MM-DD HH24:MI:SS'), null, (SELECT id FROM CODELIST_ITEM CI WHERE ITEM_CODE = 'DK1049' AND CODELIST_ID = (SELECT id FROM codelist WHERE CODELIST_KEY = '10040')), 1);</v>
      </c>
      <c r="G299"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99" t="str">
        <v>/*INSERT INTO PUBLIC.CODELIST_ITEM_LABEL (DESCRIPTION, VALID_FROM, VALID_TO, ITEM_ID, LANGUAGE_ID) VALUES('Fejl i "værdi" (14 14 014 000), varens totale omregnede egenværdi må ikke overstige 1.150 kr, når "Supplerende procedure" (11 10 00 000) er C07.', TO_TIMESTAMP('2020-01-01 00:00:00', 'YYYY-MM-DD HH24:MI:SS'), null, (SELECT id FROM CODELIST_ITEM CI WHERE ITEM_CODE = '' AND CODELIST_ID = (SELECT id FROM codelist WHERE CODELIST_KEY = '10075')), 3);*/</v>
      </c>
      <c r="I299" t="str">
        <v>/*INSERT INTO PUBLIC.CODELIST_ITEM_LABEL (DESCRIPTION, VALID_FROM, VALID_TO, ITEM_ID, LANGUAGE_ID) VALUES('Error in "Value" (14 14 014 000), the converted total intrinsic value may not exceed DKK 1.150 kr. when "Additional procedure" (11 10 000 000) is C07.', TO_TIMESTAMP('2020-01-01 00:00:00', 'YYYY-MM-DD HH24:MI:SS'), null, (SELECT id FROM CODELIST_ITEM CI WHERE ITEM_CODE = '' AND CODELIST_ID = (SELECT id FROM codelist WHERE CODELIST_KEY = '10075')), 1);*/</v>
      </c>
      <c r="J29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99" t="str">
        <v>/*INSERT INTO PUBLIC.CODELIST_ITEM_LABEL (DESCRIPTION, VALID_FROM, VALID_TO, ITEM_ID, LANGUAGE_ID) VALUES('Fejl i "værdi" (14 14 014 000), varens totale omregnede egenværdi må ikke overstige 1.150 kr, når "Supplerende procedure" (11 10 00 000) er C07.', TO_TIMESTAMP('2020-01-01 00:00:00', 'YYYY-MM-DD HH24:MI:SS'), null, (SELECT id FROM CODELIST_ITEM CI WHERE ITEM_CODE = '' AND CODELIST_ID = (SELECT id FROM codelist WHERE CODELIST_KEY = '10040')), 3);*/</v>
      </c>
      <c r="L299" t="str">
        <v>/*INSERT INTO PUBLIC.CODELIST_ITEM_LABEL (DESCRIPTION, VALID_FROM, VALID_TO, ITEM_ID, LANGUAGE_ID) VALUES('Error in "Value" (14 14 014 000), the converted total intrinsic value may not exceed DKK 1.150 kr. when "Additional procedure" (11 10 000 000) is C07.', TO_TIMESTAMP('2020-01-01 00:00:00', 'YYYY-MM-DD HH24:MI:SS'), null, (SELECT id FROM CODELIST_ITEM CI WHERE ITEM_CODE = '' AND CODELIST_ID = (SELECT id FROM codelist WHERE CODELIST_KEY = '10040')), 1);*/</v>
      </c>
      <c r="N299" s="10" t="str">
        <v>INSERT INTO public.codelist_items (itemcode, valid_from, valid_to, codelist_id, extensions_id) VALUES('DK1049', to_timestamp('2020-01-01 00:00:00', 'YYYY-MM-DD HH24:MI:SS'), null, (SELECT id FROM codelists WHERE CODELISTKEY = '10249'), null) ON CONFLICT (codelist_id, itemcode) DO UPDATE SET valid_from=EXCLUDED.valid_from, valid_to=EXCLUDED.valid_to;</v>
      </c>
      <c r="O299" s="10" t="str">
        <v>INSERT INTO PUBLIC.labels_codelist_items (DESCRIPTION, langcode, VALID_FROM, VALID_TO, ITEM_ID) VALUES('Fejl i "værdi" (14 14 014 000), varens totale omregnede egenværdi må ikke overstige 1.150 kr, når "Supplerende procedure" (11 10 00 000) er C07.', 'DA',TO_TIMESTAMP('2020-01-01 00:00:00', 'YYYY-MM-DD HH24:MI:SS'), null, (SELECT id FROM codelist_items CI WHERE ITEMCODE = 'DK1049' AND CODELIST_ID = (SELECT id FROM codelists WHERE CODELISTKEY = '10249'))) ON CONFLICT (item_id, langcode, valid_to) DO UPDATE SET valid_from=EXCLUDED.valid_from, description=EXCLUDED.description;</v>
      </c>
      <c r="P299" s="10" t="str">
        <v>INSERT INTO PUBLIC.labels_codelist_items (DESCRIPTION, langcode, VALID_FROM, VALID_TO, ITEM_ID) VALUES('Error in "Value" (14 14 014 000), the converted total intrinsic value may not exceed DKK 1.150 kr. when "Additional procedure" (11 10 000 000) is C07.', 'EN',TO_TIMESTAMP('2020-01-01 00:00:00', 'YYYY-MM-DD HH24:MI:SS'), null, (SELECT id FROM codelist_items CI WHERE ITEMCODE = 'DK1049' AND CODELIST_ID = (SELECT id FROM codelists WHERE CODELISTKEY = '10249'))) ON CONFLICT (item_id, langcode, valid_to) DO UPDATE SET valid_from=EXCLUDED.valid_from, description=EXCLUDED.description;</v>
      </c>
      <c r="Q29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99" s="10" t="str">
        <v>/*INSERT INTO PUBLIC.labels_codelist_items (DESCRIPTION, langcode, VALID_FROM, VALID_TO, ITEM_ID) VALUES('Fejl i "værdi" (14 14 014 000), varens totale omregnede egenværdi må ikke overstige 1.150 kr, når "Supplerende procedure" (11 10 00 000) er C07.',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99" s="10" t="str">
        <v>/*INSERT INTO PUBLIC.labels_codelist_items (DESCRIPTION, langcode, VALID_FROM, VALID_TO, ITEM_ID) VALUES('Error in "Value" (14 14 014 000), the converted total intrinsic value may not exceed DKK 1.150 kr. when "Additional procedure" (11 10 000 000) is C07.',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00" spans="1:19" ht="409.5" x14ac:dyDescent="0.25">
      <c r="A300" t="str">
        <v>INSERT INTO public.codelist_item (item_code, uieditable, valid_from, valid_to, codelist_id) VALUES('DK1050', false, to_timestamp('2020-01-01 00:00:00', 'YYYY-MM-DD HH24:MI:SS'), null, (SELECT id FROM codelist WHERE CODELIST_KEY = '10080')) ON CONFLICT (codelist_id, item_code) DO UPDATE SET valid_from=EXCLUDED.valid_from, valid_to=EXCLUDED.valid_to;</v>
      </c>
      <c r="C300" t="str">
        <v>INSERT INTO PUBLIC.CODELIST_ITEM_LABEL (DESCRIPTION, VALID_FROM, VALID_TO, ITEM_ID, LANGUAGE_ID) VALUES('Error in "Value" (14 14 014 000), the converted intrinsic value may not exceed DKK 360 kr. when "Additional procedure" (11 10 000 000) is C08.', TO_TIMESTAMP('2020-01-01 00:00:00', 'YYYY-MM-DD HH24:MI:SS'), null, (SELECT id FROM CODELIST_ITEM CI WHERE ITEM_CODE = 'DK1050' AND CODELIST_ID = (SELECT id FROM codelist WHERE CODELIST_KEY = '10080')), 1);</v>
      </c>
      <c r="D300" t="str">
        <v>INSERT INTO public.codelist_item (item_code, uieditable, valid_from, valid_to, codelist_id) VALUES('DK1050', false, to_timestamp('2020-01-01 00:00:00', 'YYYY-MM-DD HH24:MI:SS'), null, (SELECT id FROM codelist WHERE CODELIST_KEY = '10040')) ON CONFLICT (codelist_id, item_code) DO UPDATE SET valid_from=EXCLUDED.valid_from, valid_to=EXCLUDED.valid_to;</v>
      </c>
      <c r="E300" t="str">
        <v>INSERT INTO PUBLIC.CODELIST_ITEM_LABEL (DESCRIPTION, VALID_FROM, VALID_TO, ITEM_ID, LANGUAGE_ID) VALUES('Fejl i "værdi" (14 14 014 000), varens omregnede egenværdi må ikke overstige 360 DKK, når "Supplerende procedurer" (11 10 000 000) er C08.', TO_TIMESTAMP('2020-01-01 00:00:00', 'YYYY-MM-DD HH24:MI:SS'), null, (SELECT id FROM CODELIST_ITEM CI WHERE ITEM_CODE = 'DK1050' AND CODELIST_ID = (SELECT id FROM codelist WHERE CODELIST_KEY = '10040')), 3);</v>
      </c>
      <c r="F300" t="str">
        <v>INSERT INTO PUBLIC.CODELIST_ITEM_LABEL (DESCRIPTION, VALID_FROM, VALID_TO, ITEM_ID, LANGUAGE_ID) VALUES('Error in "Value" (14 14 014 000), the converted intrinsic value may not exceed DKK 360 kr. when "Additional procedure" (11 10 000 000) is C08.', TO_TIMESTAMP('2020-01-01 00:00:00', 'YYYY-MM-DD HH24:MI:SS'), null, (SELECT id FROM CODELIST_ITEM CI WHERE ITEM_CODE = 'DK1050' AND CODELIST_ID = (SELECT id FROM codelist WHERE CODELIST_KEY = '10040')), 1);</v>
      </c>
      <c r="G30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00" t="str">
        <v>/*INSERT INTO PUBLIC.CODELIST_ITEM_LABEL (DESCRIPTION, VALID_FROM, VALID_TO, ITEM_ID, LANGUAGE_ID) VALUES('Fejl i "værdi" (14 14 014 000), varens omregnede egenværdi må ikke overstige 360 DKK, når "Supplerende procedurer" (11 10 000 000) er C08.', TO_TIMESTAMP('2020-01-01 00:00:00', 'YYYY-MM-DD HH24:MI:SS'), null, (SELECT id FROM CODELIST_ITEM CI WHERE ITEM_CODE = '' AND CODELIST_ID = (SELECT id FROM codelist WHERE CODELIST_KEY = '10075')), 3);*/</v>
      </c>
      <c r="I300" t="str">
        <v>/*INSERT INTO PUBLIC.CODELIST_ITEM_LABEL (DESCRIPTION, VALID_FROM, VALID_TO, ITEM_ID, LANGUAGE_ID) VALUES('Error in "Value" (14 14 014 000), the converted intrinsic value may not exceed DKK 360 kr. when "Additional procedure" (11 10 000 000) is C08.', TO_TIMESTAMP('2020-01-01 00:00:00', 'YYYY-MM-DD HH24:MI:SS'), null, (SELECT id FROM CODELIST_ITEM CI WHERE ITEM_CODE = '' AND CODELIST_ID = (SELECT id FROM codelist WHERE CODELIST_KEY = '10075')), 1);*/</v>
      </c>
      <c r="J30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00" t="str">
        <v>/*INSERT INTO PUBLIC.CODELIST_ITEM_LABEL (DESCRIPTION, VALID_FROM, VALID_TO, ITEM_ID, LANGUAGE_ID) VALUES('Fejl i "værdi" (14 14 014 000), varens omregnede egenværdi må ikke overstige 360 DKK, når "Supplerende procedurer" (11 10 000 000) er C08.', TO_TIMESTAMP('2020-01-01 00:00:00', 'YYYY-MM-DD HH24:MI:SS'), null, (SELECT id FROM CODELIST_ITEM CI WHERE ITEM_CODE = '' AND CODELIST_ID = (SELECT id FROM codelist WHERE CODELIST_KEY = '10040')), 3);*/</v>
      </c>
      <c r="L300" t="str">
        <v>/*INSERT INTO PUBLIC.CODELIST_ITEM_LABEL (DESCRIPTION, VALID_FROM, VALID_TO, ITEM_ID, LANGUAGE_ID) VALUES('Error in "Value" (14 14 014 000), the converted intrinsic value may not exceed DKK 360 kr. when "Additional procedure" (11 10 000 000) is C08.', TO_TIMESTAMP('2020-01-01 00:00:00', 'YYYY-MM-DD HH24:MI:SS'), null, (SELECT id FROM CODELIST_ITEM CI WHERE ITEM_CODE = '' AND CODELIST_ID = (SELECT id FROM codelist WHERE CODELIST_KEY = '10040')), 1);*/</v>
      </c>
      <c r="N300" s="10" t="str">
        <v>INSERT INTO public.codelist_items (itemcode, valid_from, valid_to, codelist_id, extensions_id) VALUES('DK1050', to_timestamp('2020-01-01 00:00:00', 'YYYY-MM-DD HH24:MI:SS'), null, (SELECT id FROM codelists WHERE CODELISTKEY = '10249'), null) ON CONFLICT (codelist_id, itemcode) DO UPDATE SET valid_from=EXCLUDED.valid_from, valid_to=EXCLUDED.valid_to;</v>
      </c>
      <c r="O300" s="10" t="str">
        <v>INSERT INTO PUBLIC.labels_codelist_items (DESCRIPTION, langcode, VALID_FROM, VALID_TO, ITEM_ID) VALUES('Fejl i "værdi" (14 14 014 000), varens omregnede egenværdi må ikke overstige 360 DKK, når "Supplerende procedurer" (11 10 000 000) er C08.', 'DA',TO_TIMESTAMP('2020-01-01 00:00:00', 'YYYY-MM-DD HH24:MI:SS'), null, (SELECT id FROM codelist_items CI WHERE ITEMCODE = 'DK1050' AND CODELIST_ID = (SELECT id FROM codelists WHERE CODELISTKEY = '10249'))) ON CONFLICT (item_id, langcode, valid_to) DO UPDATE SET valid_from=EXCLUDED.valid_from, description=EXCLUDED.description;</v>
      </c>
      <c r="P300" s="10" t="str">
        <v>INSERT INTO PUBLIC.labels_codelist_items (DESCRIPTION, langcode, VALID_FROM, VALID_TO, ITEM_ID) VALUES('Error in "Value" (14 14 014 000), the converted intrinsic value may not exceed DKK 360 kr. when "Additional procedure" (11 10 000 000) is C08.', 'EN',TO_TIMESTAMP('2020-01-01 00:00:00', 'YYYY-MM-DD HH24:MI:SS'), null, (SELECT id FROM codelist_items CI WHERE ITEMCODE = 'DK1050' AND CODELIST_ID = (SELECT id FROM codelists WHERE CODELISTKEY = '10249'))) ON CONFLICT (item_id, langcode, valid_to) DO UPDATE SET valid_from=EXCLUDED.valid_from, description=EXCLUDED.description;</v>
      </c>
      <c r="Q30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00" s="10" t="str">
        <v>/*INSERT INTO PUBLIC.labels_codelist_items (DESCRIPTION, langcode, VALID_FROM, VALID_TO, ITEM_ID) VALUES('Fejl i "værdi" (14 14 014 000), varens omregnede egenværdi må ikke overstige 360 DKK, når "Supplerende procedurer" (11 10 000 000) er C08.',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00" s="10" t="str">
        <v>/*INSERT INTO PUBLIC.labels_codelist_items (DESCRIPTION, langcode, VALID_FROM, VALID_TO, ITEM_ID) VALUES('Error in "Value" (14 14 014 000), the converted intrinsic value may not exceed DKK 360 kr. when "Additional procedure" (11 10 000 000) is C08.',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01" spans="1:19" ht="409.5" x14ac:dyDescent="0.25">
      <c r="A301" t="str">
        <v>INSERT INTO public.codelist_item (item_code, uieditable, valid_from, valid_to, codelist_id) VALUES('DK9004', false, to_timestamp('2020-01-01 00:00:00', 'YYYY-MM-DD HH24:MI:SS'), null, (SELECT id FROM codelist WHERE CODELIST_KEY = '10080')) ON CONFLICT (codelist_id, item_code) DO UPDATE SET valid_from=EXCLUDED.valid_from, valid_to=EXCLUDED.valid_to;</v>
      </c>
      <c r="C301" t="str">
        <v>INSERT INTO PUBLIC.CODELIST_ITEM_LABEL (DESCRIPTION, VALID_FROM, VALID_TO, ITEM_ID, LANGUAGE_ID) VALUES('Error in "Trader at Destination - Identification Number", the number does not exist or is not valid.', TO_TIMESTAMP('2020-01-01 00:00:00', 'YYYY-MM-DD HH24:MI:SS'), null, (SELECT id FROM CODELIST_ITEM CI WHERE ITEM_CODE = 'DK9004' AND CODELIST_ID = (SELECT id FROM codelist WHERE CODELIST_KEY = '10080')), 1);</v>
      </c>
      <c r="D301" t="str">
        <v>INSERT INTO public.codelist_item (item_code, uieditable, valid_from, valid_to, codelist_id) VALUES('DK9004', false, to_timestamp('2020-01-01 00:00:00', 'YYYY-MM-DD HH24:MI:SS'), null, (SELECT id FROM codelist WHERE CODELIST_KEY = '10040')) ON CONFLICT (codelist_id, item_code) DO UPDATE SET valid_from=EXCLUDED.valid_from, valid_to=EXCLUDED.valid_to;</v>
      </c>
      <c r="E301" t="str">
        <v>INSERT INTO PUBLIC.CODELIST_ITEM_LABEL (DESCRIPTION, VALID_FROM, VALID_TO, ITEM_ID, LANGUAGE_ID) VALUES('Fejl i "Trader at Destination - Identification Number (DK)", nummeret findes ikke eller er ikke validt.', TO_TIMESTAMP('2020-01-01 00:00:00', 'YYYY-MM-DD HH24:MI:SS'), null, (SELECT id FROM CODELIST_ITEM CI WHERE ITEM_CODE = 'DK9004' AND CODELIST_ID = (SELECT id FROM codelist WHERE CODELIST_KEY = '10040')), 3);</v>
      </c>
      <c r="F301" t="str">
        <v>INSERT INTO PUBLIC.CODELIST_ITEM_LABEL (DESCRIPTION, VALID_FROM, VALID_TO, ITEM_ID, LANGUAGE_ID) VALUES('Error in "Trader at Destination - Identification Number", the number does not exist or is not valid.', TO_TIMESTAMP('2020-01-01 00:00:00', 'YYYY-MM-DD HH24:MI:SS'), null, (SELECT id FROM CODELIST_ITEM CI WHERE ITEM_CODE = 'DK9004' AND CODELIST_ID = (SELECT id FROM codelist WHERE CODELIST_KEY = '10040')), 1);</v>
      </c>
      <c r="G301" t="str">
        <v>INSERT INTO public.codelist_item (item_code, uieditable, valid_from, valid_to, codelist_id) VALUES('DKW9004', false, to_timestamp('2020-01-01 00:00:00', 'YYYY-MM-DD HH24:MI:SS'), null, (SELECT id FROM codelist WHERE CODELIST_KEY = '10075')) ON CONFLICT (codelist_id, item_code) DO UPDATE SET valid_from=EXCLUDED.valid_from, valid_to=EXCLUDED.valid_to;</v>
      </c>
      <c r="H301" t="str">
        <v>INSERT INTO PUBLIC.CODELIST_ITEM_LABEL (DESCRIPTION, VALID_FROM, VALID_TO, ITEM_ID, LANGUAGE_ID) VALUES('Fejl i "Trader at Destination - Identification Number (DK)", nummeret findes ikke eller er ikke validt.', TO_TIMESTAMP('2020-01-01 00:00:00', 'YYYY-MM-DD HH24:MI:SS'), null, (SELECT id FROM CODELIST_ITEM CI WHERE ITEM_CODE = 'DKW9004' AND CODELIST_ID = (SELECT id FROM codelist WHERE CODELIST_KEY = '10075')), 3);</v>
      </c>
      <c r="I301" t="str">
        <v>INSERT INTO PUBLIC.CODELIST_ITEM_LABEL (DESCRIPTION, VALID_FROM, VALID_TO, ITEM_ID, LANGUAGE_ID) VALUES('Error in "Trader at Destination - Identification Number", the number does not exist or is not valid.', TO_TIMESTAMP('2020-01-01 00:00:00', 'YYYY-MM-DD HH24:MI:SS'), null, (SELECT id FROM CODELIST_ITEM CI WHERE ITEM_CODE = 'DKW9004' AND CODELIST_ID = (SELECT id FROM codelist WHERE CODELIST_KEY = '10075')), 1);</v>
      </c>
      <c r="J301" t="str">
        <v>INSERT INTO public.codelist_item (item_code, uieditable, valid_from, valid_to, codelist_id) VALUES('DKW9004', false, to_timestamp('2020-01-01 00:00:00', 'YYYY-MM-DD HH24:MI:SS'), null, (SELECT id FROM codelist WHERE CODELIST_KEY = '10040')) ON CONFLICT (codelist_id, item_code) DO UPDATE SET valid_from=EXCLUDED.valid_from, valid_to=EXCLUDED.valid_to;</v>
      </c>
      <c r="K301" t="str">
        <v>INSERT INTO PUBLIC.CODELIST_ITEM_LABEL (DESCRIPTION, VALID_FROM, VALID_TO, ITEM_ID, LANGUAGE_ID) VALUES('Fejl i "Trader at Destination - Identification Number (DK)", nummeret findes ikke eller er ikke validt.', TO_TIMESTAMP('2020-01-01 00:00:00', 'YYYY-MM-DD HH24:MI:SS'), null, (SELECT id FROM CODELIST_ITEM CI WHERE ITEM_CODE = 'DKW9004' AND CODELIST_ID = (SELECT id FROM codelist WHERE CODELIST_KEY = '10040')), 3);</v>
      </c>
      <c r="L301" t="str">
        <v>INSERT INTO PUBLIC.CODELIST_ITEM_LABEL (DESCRIPTION, VALID_FROM, VALID_TO, ITEM_ID, LANGUAGE_ID) VALUES('Error in "Trader at Destination - Identification Number", the number does not exist or is not valid.', TO_TIMESTAMP('2020-01-01 00:00:00', 'YYYY-MM-DD HH24:MI:SS'), null, (SELECT id FROM CODELIST_ITEM CI WHERE ITEM_CODE = 'DKW9004' AND CODELIST_ID = (SELECT id FROM codelist WHERE CODELIST_KEY = '10040')), 1);</v>
      </c>
      <c r="N301" s="10" t="str">
        <v>INSERT INTO public.codelist_items (itemcode, valid_from, valid_to, codelist_id, extensions_id) VALUES('DK9004', to_timestamp('2020-01-01 00:00:00', 'YYYY-MM-DD HH24:MI:SS'), null, (SELECT id FROM codelists WHERE CODELISTKEY = '10249'), null) ON CONFLICT (codelist_id, itemcode) DO UPDATE SET valid_from=EXCLUDED.valid_from, valid_to=EXCLUDED.valid_to;</v>
      </c>
      <c r="O301" s="10" t="str">
        <v>INSERT INTO PUBLIC.labels_codelist_items (DESCRIPTION, langcode, VALID_FROM, VALID_TO, ITEM_ID) VALUES('Fejl i "Trader at Destination - Identification Number (DK)", nummeret findes ikke eller er ikke validt.', 'DA',TO_TIMESTAMP('2020-01-01 00:00:00', 'YYYY-MM-DD HH24:MI:SS'), null, (SELECT id FROM codelist_items CI WHERE ITEMCODE = 'DK9004' AND CODELIST_ID = (SELECT id FROM codelists WHERE CODELISTKEY = '10249'))) ON CONFLICT (item_id, langcode, valid_to) DO UPDATE SET valid_from=EXCLUDED.valid_from, description=EXCLUDED.description;</v>
      </c>
      <c r="P301" s="10" t="str">
        <v>INSERT INTO PUBLIC.labels_codelist_items (DESCRIPTION, langcode, VALID_FROM, VALID_TO, ITEM_ID) VALUES('Error in "Trader at Destination - Identification Number", the number does not exist or is not valid.', 'EN',TO_TIMESTAMP('2020-01-01 00:00:00', 'YYYY-MM-DD HH24:MI:SS'), null, (SELECT id FROM codelist_items CI WHERE ITEMCODE = 'DK9004' AND CODELIST_ID = (SELECT id FROM codelists WHERE CODELISTKEY = '10249'))) ON CONFLICT (item_id, langcode, valid_to) DO UPDATE SET valid_from=EXCLUDED.valid_from, description=EXCLUDED.description;</v>
      </c>
      <c r="Q301" s="10" t="str">
        <v>INSERT INTO public.codelist_items (itemcode, valid_from, valid_to, codelist_id, extensions_id) VALUES('DKW9004', to_timestamp('2020-01-01 00:00:00', 'YYYY-MM-DD HH24:MI:SS'), null, (SELECT id FROM codelists WHERE CODELISTKEY = '10249'), null) ON CONFLICT (codelist_id, itemcode) DO UPDATE SET valid_from=EXCLUDED.valid_from, valid_to=EXCLUDED.valid_to;</v>
      </c>
      <c r="R301" s="10" t="str">
        <v>INSERT INTO PUBLIC.labels_codelist_items (DESCRIPTION, langcode, VALID_FROM, VALID_TO, ITEM_ID) VALUES('Fejl i "Trader at Destination - Identification Number (DK)", nummeret findes ikke eller er ikke validt.', 'DA',TO_TIMESTAMP('2020-01-01 00:00:00', 'YYYY-MM-DD HH24:MI:SS'), null, (SELECT id FROM codelist_items CI WHERE ITEMCODE = 'DKW9004' AND CODELIST_ID = (SELECT id FROM codelists WHERE CODELISTKEY = '10249'))) ON CONFLICT (item_id, langcode, valid_to) DO UPDATE SET valid_from=EXCLUDED.valid_from, description=EXCLUDED.description;</v>
      </c>
      <c r="S301" s="10" t="str">
        <v>INSERT INTO PUBLIC.labels_codelist_items (DESCRIPTION, langcode, VALID_FROM, VALID_TO, ITEM_ID) VALUES('Error in "Trader at Destination - Identification Number", the number does not exist or is not valid.', 'EN',TO_TIMESTAMP('2020-01-01 00:00:00', 'YYYY-MM-DD HH24:MI:SS'), null, (SELECT id FROM codelist_items CI WHERE ITEMCODE = 'DKW9004' AND CODELIST_ID = (SELECT id FROM codelists WHERE CODELISTKEY = '10249'))) ON CONFLICT (item_id, langcode, valid_to) DO UPDATE SET valid_from=EXCLUDED.valid_from, description=EXCLUDED.description;</v>
      </c>
    </row>
    <row r="302" spans="1:19" ht="409.5" x14ac:dyDescent="0.25">
      <c r="A302" t="str">
        <v>INSERT INTO public.codelist_item (item_code, uieditable, valid_from, valid_to, codelist_id) VALUES('DK2032', false, to_timestamp('2020-01-01 00:00:00', 'YYYY-MM-DD HH24:MI:SS'), null, (SELECT id FROM codelist WHERE CODELIST_KEY = '10080')) ON CONFLICT (codelist_id, item_code) DO UPDATE SET valid_from=EXCLUDED.valid_from, valid_to=EXCLUDED.valid_to;</v>
      </c>
      <c r="C302" t="str">
        <v>INSERT INTO PUBLIC.CODELIST_ITEM_LABEL (DESCRIPTION, VALID_FROM, VALID_TO, ITEM_ID, LANGUAGE_ID) VALUES('Error in "Supporting document type" (12 03 002 000), the REX number does not exist or is not valid ', TO_TIMESTAMP('2020-01-01 00:00:00', 'YYYY-MM-DD HH24:MI:SS'), null, (SELECT id FROM CODELIST_ITEM CI WHERE ITEM_CODE = 'DK2032' AND CODELIST_ID = (SELECT id FROM codelist WHERE CODELIST_KEY = '10080')), 1);</v>
      </c>
      <c r="D302" t="str">
        <v>INSERT INTO public.codelist_item (item_code, uieditable, valid_from, valid_to, codelist_id) VALUES('DK2032', false, to_timestamp('2020-01-01 00:00:00', 'YYYY-MM-DD HH24:MI:SS'), null, (SELECT id FROM codelist WHERE CODELIST_KEY = '10040')) ON CONFLICT (codelist_id, item_code) DO UPDATE SET valid_from=EXCLUDED.valid_from, valid_to=EXCLUDED.valid_to;</v>
      </c>
      <c r="E302" t="str">
        <v>INSERT INTO PUBLIC.CODELIST_ITEM_LABEL (DESCRIPTION, VALID_FROM, VALID_TO, ITEM_ID, LANGUAGE_ID) VALUES('Fejl i "Vedlagt document type" (12 03 002 000). REX-nummer, der henvises til eksisterer ikke eller er ikke validt', TO_TIMESTAMP('2020-01-01 00:00:00', 'YYYY-MM-DD HH24:MI:SS'), null, (SELECT id FROM CODELIST_ITEM CI WHERE ITEM_CODE = 'DK2032' AND CODELIST_ID = (SELECT id FROM codelist WHERE CODELIST_KEY = '10040')), 3);</v>
      </c>
      <c r="F302" t="str">
        <v>INSERT INTO PUBLIC.CODELIST_ITEM_LABEL (DESCRIPTION, VALID_FROM, VALID_TO, ITEM_ID, LANGUAGE_ID) VALUES('Error in "Supporting document type" (12 03 002 000), the REX number does not exist or is not valid ', TO_TIMESTAMP('2020-01-01 00:00:00', 'YYYY-MM-DD HH24:MI:SS'), null, (SELECT id FROM CODELIST_ITEM CI WHERE ITEM_CODE = 'DK2032' AND CODELIST_ID = (SELECT id FROM codelist WHERE CODELIST_KEY = '10040')), 1);</v>
      </c>
      <c r="G302" t="str">
        <v>INSERT INTO public.codelist_item (item_code, uieditable, valid_from, valid_to, codelist_id) VALUES('DKW2032', false, to_timestamp('2020-01-01 00:00:00', 'YYYY-MM-DD HH24:MI:SS'), null, (SELECT id FROM codelist WHERE CODELIST_KEY = '10075')) ON CONFLICT (codelist_id, item_code) DO UPDATE SET valid_from=EXCLUDED.valid_from, valid_to=EXCLUDED.valid_to;</v>
      </c>
      <c r="H302" t="str">
        <v>INSERT INTO PUBLIC.CODELIST_ITEM_LABEL (DESCRIPTION, VALID_FROM, VALID_TO, ITEM_ID, LANGUAGE_ID) VALUES('Fejl i "Vedlagt document type" (12 03 002 000). REX-nummer, der henvises til eksisterer ikke eller er ikke validt', TO_TIMESTAMP('2020-01-01 00:00:00', 'YYYY-MM-DD HH24:MI:SS'), null, (SELECT id FROM CODELIST_ITEM CI WHERE ITEM_CODE = 'DKW2032' AND CODELIST_ID = (SELECT id FROM codelist WHERE CODELIST_KEY = '10075')), 3);</v>
      </c>
      <c r="I302" t="str">
        <v>INSERT INTO PUBLIC.CODELIST_ITEM_LABEL (DESCRIPTION, VALID_FROM, VALID_TO, ITEM_ID, LANGUAGE_ID) VALUES('Error in "Supporting document type" (12 03 002 000), the REX number does not exist or is not valid ', TO_TIMESTAMP('2020-01-01 00:00:00', 'YYYY-MM-DD HH24:MI:SS'), null, (SELECT id FROM CODELIST_ITEM CI WHERE ITEM_CODE = 'DKW2032' AND CODELIST_ID = (SELECT id FROM codelist WHERE CODELIST_KEY = '10075')), 1);</v>
      </c>
      <c r="J302" t="str">
        <v>INSERT INTO public.codelist_item (item_code, uieditable, valid_from, valid_to, codelist_id) VALUES('DKW2032', false, to_timestamp('2020-01-01 00:00:00', 'YYYY-MM-DD HH24:MI:SS'), null, (SELECT id FROM codelist WHERE CODELIST_KEY = '10040')) ON CONFLICT (codelist_id, item_code) DO UPDATE SET valid_from=EXCLUDED.valid_from, valid_to=EXCLUDED.valid_to;</v>
      </c>
      <c r="K302" t="str">
        <v>INSERT INTO PUBLIC.CODELIST_ITEM_LABEL (DESCRIPTION, VALID_FROM, VALID_TO, ITEM_ID, LANGUAGE_ID) VALUES('Fejl i "Vedlagt document type" (12 03 002 000). REX-nummer, der henvises til eksisterer ikke eller er ikke validt', TO_TIMESTAMP('2020-01-01 00:00:00', 'YYYY-MM-DD HH24:MI:SS'), null, (SELECT id FROM CODELIST_ITEM CI WHERE ITEM_CODE = 'DKW2032' AND CODELIST_ID = (SELECT id FROM codelist WHERE CODELIST_KEY = '10040')), 3);</v>
      </c>
      <c r="L302" t="str">
        <v>INSERT INTO PUBLIC.CODELIST_ITEM_LABEL (DESCRIPTION, VALID_FROM, VALID_TO, ITEM_ID, LANGUAGE_ID) VALUES('Error in "Supporting document type" (12 03 002 000), the REX number does not exist or is not valid ', TO_TIMESTAMP('2020-01-01 00:00:00', 'YYYY-MM-DD HH24:MI:SS'), null, (SELECT id FROM CODELIST_ITEM CI WHERE ITEM_CODE = 'DKW2032' AND CODELIST_ID = (SELECT id FROM codelist WHERE CODELIST_KEY = '10040')), 1);</v>
      </c>
      <c r="N302" s="10" t="str">
        <v>INSERT INTO public.codelist_items (itemcode, valid_from, valid_to, codelist_id, extensions_id) VALUES('DK2032', to_timestamp('2020-01-01 00:00:00', 'YYYY-MM-DD HH24:MI:SS'), null, (SELECT id FROM codelists WHERE CODELISTKEY = '10249'), null) ON CONFLICT (codelist_id, itemcode) DO UPDATE SET valid_from=EXCLUDED.valid_from, valid_to=EXCLUDED.valid_to;</v>
      </c>
      <c r="O302" s="10" t="str">
        <v>INSERT INTO PUBLIC.labels_codelist_items (DESCRIPTION, langcode, VALID_FROM, VALID_TO, ITEM_ID) VALUES('Fejl i "Vedlagt document type" (12 03 002 000). REX-nummer, der henvises til eksisterer ikke eller er ikke validt', 'DA',TO_TIMESTAMP('2020-01-01 00:00:00', 'YYYY-MM-DD HH24:MI:SS'), null, (SELECT id FROM codelist_items CI WHERE ITEMCODE = 'DK2032' AND CODELIST_ID = (SELECT id FROM codelists WHERE CODELISTKEY = '10249'))) ON CONFLICT (item_id, langcode, valid_to) DO UPDATE SET valid_from=EXCLUDED.valid_from, description=EXCLUDED.description;</v>
      </c>
      <c r="P302" s="10" t="str">
        <v>INSERT INTO PUBLIC.labels_codelist_items (DESCRIPTION, langcode, VALID_FROM, VALID_TO, ITEM_ID) VALUES('Error in "Supporting document type" (12 03 002 000), the REX number does not exist or is not valid ', 'EN',TO_TIMESTAMP('2020-01-01 00:00:00', 'YYYY-MM-DD HH24:MI:SS'), null, (SELECT id FROM codelist_items CI WHERE ITEMCODE = 'DK2032' AND CODELIST_ID = (SELECT id FROM codelists WHERE CODELISTKEY = '10249'))) ON CONFLICT (item_id, langcode, valid_to) DO UPDATE SET valid_from=EXCLUDED.valid_from, description=EXCLUDED.description;</v>
      </c>
      <c r="Q302" s="10" t="str">
        <v>INSERT INTO public.codelist_items (itemcode, valid_from, valid_to, codelist_id, extensions_id) VALUES('DKW2032', to_timestamp('2020-01-01 00:00:00', 'YYYY-MM-DD HH24:MI:SS'), null, (SELECT id FROM codelists WHERE CODELISTKEY = '10249'), null) ON CONFLICT (codelist_id, itemcode) DO UPDATE SET valid_from=EXCLUDED.valid_from, valid_to=EXCLUDED.valid_to;</v>
      </c>
      <c r="R302" s="10" t="str">
        <v>INSERT INTO PUBLIC.labels_codelist_items (DESCRIPTION, langcode, VALID_FROM, VALID_TO, ITEM_ID) VALUES('Fejl i "Vedlagt document type" (12 03 002 000). REX-nummer, der henvises til eksisterer ikke eller er ikke validt', 'DA',TO_TIMESTAMP('2020-01-01 00:00:00', 'YYYY-MM-DD HH24:MI:SS'), null, (SELECT id FROM codelist_items CI WHERE ITEMCODE = 'DKW2032' AND CODELIST_ID = (SELECT id FROM codelists WHERE CODELISTKEY = '10249'))) ON CONFLICT (item_id, langcode, valid_to) DO UPDATE SET valid_from=EXCLUDED.valid_from, description=EXCLUDED.description;</v>
      </c>
      <c r="S302" s="10" t="str">
        <v>INSERT INTO PUBLIC.labels_codelist_items (DESCRIPTION, langcode, VALID_FROM, VALID_TO, ITEM_ID) VALUES('Error in "Supporting document type" (12 03 002 000), the REX number does not exist or is not valid ', 'EN',TO_TIMESTAMP('2020-01-01 00:00:00', 'YYYY-MM-DD HH24:MI:SS'), null, (SELECT id FROM codelist_items CI WHERE ITEMCODE = 'DKW2032' AND CODELIST_ID = (SELECT id FROM codelists WHERE CODELISTKEY = '10249'))) ON CONFLICT (item_id, langcode, valid_to) DO UPDATE SET valid_from=EXCLUDED.valid_from, description=EXCLUDED.description;</v>
      </c>
    </row>
    <row r="303" spans="1:19" ht="409.5" x14ac:dyDescent="0.25">
      <c r="A303" t="str">
        <v>INSERT INTO public.codelist_item (item_code, uieditable, valid_from, valid_to, codelist_id) VALUES('DK1003', false, to_timestamp('2020-01-01 00:00:00', 'YYYY-MM-DD HH24:MI:SS'), null, (SELECT id FROM codelist WHERE CODELIST_KEY = '10080')) ON CONFLICT (codelist_id, item_code) DO UPDATE SET valid_from=EXCLUDED.valid_from, valid_to=EXCLUDED.valid_to;</v>
      </c>
      <c r="C303" t="str">
        <v>INSERT INTO PUBLIC.CODELIST_ITEM_LABEL (DESCRIPTION, VALID_FROM, VALID_TO, ITEM_ID, LANGUAGE_ID) VALUES('Error in "Supporting document type" (12 03 002 000) document type does not exist.', TO_TIMESTAMP('2020-01-01 00:00:00', 'YYYY-MM-DD HH24:MI:SS'), null, (SELECT id FROM CODELIST_ITEM CI WHERE ITEM_CODE = 'DK1003' AND CODELIST_ID = (SELECT id FROM codelist WHERE CODELIST_KEY = '10080')), 1);</v>
      </c>
      <c r="D303" t="str">
        <v>INSERT INTO public.codelist_item (item_code, uieditable, valid_from, valid_to, codelist_id) VALUES('DK1003', false, to_timestamp('2020-01-01 00:00:00', 'YYYY-MM-DD HH24:MI:SS'), null, (SELECT id FROM codelist WHERE CODELIST_KEY = '10040')) ON CONFLICT (codelist_id, item_code) DO UPDATE SET valid_from=EXCLUDED.valid_from, valid_to=EXCLUDED.valid_to;</v>
      </c>
      <c r="E303" t="str">
        <v>INSERT INTO PUBLIC.CODELIST_ITEM_LABEL (DESCRIPTION, VALID_FROM, VALID_TO, ITEM_ID, LANGUAGE_ID) VALUES('Fejl i "Vedlagte Dokument type" (12 03 002 000) dokumenttype findes ikke, se kodeliste.', TO_TIMESTAMP('2020-01-01 00:00:00', 'YYYY-MM-DD HH24:MI:SS'), null, (SELECT id FROM CODELIST_ITEM CI WHERE ITEM_CODE = 'DK1003' AND CODELIST_ID = (SELECT id FROM codelist WHERE CODELIST_KEY = '10040')), 3);</v>
      </c>
      <c r="F303" t="str">
        <v>INSERT INTO PUBLIC.CODELIST_ITEM_LABEL (DESCRIPTION, VALID_FROM, VALID_TO, ITEM_ID, LANGUAGE_ID) VALUES('Error in "Supporting document type" (12 03 002 000) document type does not exist.', TO_TIMESTAMP('2020-01-01 00:00:00', 'YYYY-MM-DD HH24:MI:SS'), null, (SELECT id FROM CODELIST_ITEM CI WHERE ITEM_CODE = 'DK1003' AND CODELIST_ID = (SELECT id FROM codelist WHERE CODELIST_KEY = '10040')), 1);</v>
      </c>
      <c r="G303"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03" t="str">
        <v>/*INSERT INTO PUBLIC.CODELIST_ITEM_LABEL (DESCRIPTION, VALID_FROM, VALID_TO, ITEM_ID, LANGUAGE_ID) VALUES('Fejl i "Vedlagte Dokument type" (12 03 002 000) dokumenttype findes ikke, se kodeliste.', TO_TIMESTAMP('2020-01-01 00:00:00', 'YYYY-MM-DD HH24:MI:SS'), null, (SELECT id FROM CODELIST_ITEM CI WHERE ITEM_CODE = '' AND CODELIST_ID = (SELECT id FROM codelist WHERE CODELIST_KEY = '10075')), 3);*/</v>
      </c>
      <c r="I303" t="str">
        <v>/*INSERT INTO PUBLIC.CODELIST_ITEM_LABEL (DESCRIPTION, VALID_FROM, VALID_TO, ITEM_ID, LANGUAGE_ID) VALUES('Error in "Supporting document type" (12 03 002 000) document type does not exist.', TO_TIMESTAMP('2020-01-01 00:00:00', 'YYYY-MM-DD HH24:MI:SS'), null, (SELECT id FROM CODELIST_ITEM CI WHERE ITEM_CODE = '' AND CODELIST_ID = (SELECT id FROM codelist WHERE CODELIST_KEY = '10075')), 1);*/</v>
      </c>
      <c r="J30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03" t="str">
        <v>/*INSERT INTO PUBLIC.CODELIST_ITEM_LABEL (DESCRIPTION, VALID_FROM, VALID_TO, ITEM_ID, LANGUAGE_ID) VALUES('Fejl i "Vedlagte Dokument type" (12 03 002 000) dokumenttype findes ikke, se kodeliste.', TO_TIMESTAMP('2020-01-01 00:00:00', 'YYYY-MM-DD HH24:MI:SS'), null, (SELECT id FROM CODELIST_ITEM CI WHERE ITEM_CODE = '' AND CODELIST_ID = (SELECT id FROM codelist WHERE CODELIST_KEY = '10040')), 3);*/</v>
      </c>
      <c r="L303" t="str">
        <v>/*INSERT INTO PUBLIC.CODELIST_ITEM_LABEL (DESCRIPTION, VALID_FROM, VALID_TO, ITEM_ID, LANGUAGE_ID) VALUES('Error in "Supporting document type" (12 03 002 000) document type does not exist.', TO_TIMESTAMP('2020-01-01 00:00:00', 'YYYY-MM-DD HH24:MI:SS'), null, (SELECT id FROM CODELIST_ITEM CI WHERE ITEM_CODE = '' AND CODELIST_ID = (SELECT id FROM codelist WHERE CODELIST_KEY = '10040')), 1);*/</v>
      </c>
      <c r="N303" s="10" t="str">
        <v>INSERT INTO public.codelist_items (itemcode, valid_from, valid_to, codelist_id, extensions_id) VALUES('DK1003', to_timestamp('2020-01-01 00:00:00', 'YYYY-MM-DD HH24:MI:SS'), null, (SELECT id FROM codelists WHERE CODELISTKEY = '10249'), null) ON CONFLICT (codelist_id, itemcode) DO UPDATE SET valid_from=EXCLUDED.valid_from, valid_to=EXCLUDED.valid_to;</v>
      </c>
      <c r="O303" s="10" t="str">
        <v>INSERT INTO PUBLIC.labels_codelist_items (DESCRIPTION, langcode, VALID_FROM, VALID_TO, ITEM_ID) VALUES('Fejl i "Vedlagte Dokument type" (12 03 002 000) dokumenttype findes ikke, se kodeliste.', 'DA',TO_TIMESTAMP('2020-01-01 00:00:00', 'YYYY-MM-DD HH24:MI:SS'), null, (SELECT id FROM codelist_items CI WHERE ITEMCODE = 'DK1003' AND CODELIST_ID = (SELECT id FROM codelists WHERE CODELISTKEY = '10249'))) ON CONFLICT (item_id, langcode, valid_to) DO UPDATE SET valid_from=EXCLUDED.valid_from, description=EXCLUDED.description;</v>
      </c>
      <c r="P303" s="10" t="str">
        <v>INSERT INTO PUBLIC.labels_codelist_items (DESCRIPTION, langcode, VALID_FROM, VALID_TO, ITEM_ID) VALUES('Error in "Supporting document type" (12 03 002 000) document type does not exist.', 'EN',TO_TIMESTAMP('2020-01-01 00:00:00', 'YYYY-MM-DD HH24:MI:SS'), null, (SELECT id FROM codelist_items CI WHERE ITEMCODE = 'DK1003' AND CODELIST_ID = (SELECT id FROM codelists WHERE CODELISTKEY = '10249'))) ON CONFLICT (item_id, langcode, valid_to) DO UPDATE SET valid_from=EXCLUDED.valid_from, description=EXCLUDED.description;</v>
      </c>
      <c r="Q30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03" s="10" t="str">
        <v>/*INSERT INTO PUBLIC.labels_codelist_items (DESCRIPTION, langcode, VALID_FROM, VALID_TO, ITEM_ID) VALUES('Fejl i "Vedlagte Dokument type" (12 03 002 000) dokumenttype findes ikke, se kodeliste.',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03" s="10" t="str">
        <v>/*INSERT INTO PUBLIC.labels_codelist_items (DESCRIPTION, langcode, VALID_FROM, VALID_TO, ITEM_ID) VALUES('Error in "Supporting document type" (12 03 002 000) document type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04" spans="1:19" ht="409.5" x14ac:dyDescent="0.25">
      <c r="A304" t="str">
        <v>INSERT INTO public.codelist_item (item_code, uieditable, valid_from, valid_to, codelist_id) VALUES('DK1042', false, to_timestamp('2020-01-01 00:00:00', 'YYYY-MM-DD HH24:MI:SS'), null, (SELECT id FROM codelist WHERE CODELIST_KEY = '10080')) ON CONFLICT (codelist_id, item_code) DO UPDATE SET valid_from=EXCLUDED.valid_from, valid_to=EXCLUDED.valid_to;</v>
      </c>
      <c r="C304" t="str">
        <v>INSERT INTO PUBLIC.CODELIST_ITEM_LABEL (DESCRIPTION, VALID_FROM, VALID_TO, ITEM_ID, LANGUAGE_ID) VALUES('Error in "Supplementry units" (6/2), for the specified "commodity code" (18 09 056 000)"supplementry units" (18 02 000 000) must be filled in.', TO_TIMESTAMP('2020-01-01 00:00:00', 'YYYY-MM-DD HH24:MI:SS'), null, (SELECT id FROM CODELIST_ITEM CI WHERE ITEM_CODE = 'DK1042' AND CODELIST_ID = (SELECT id FROM codelist WHERE CODELIST_KEY = '10080')), 1);</v>
      </c>
      <c r="D304" t="str">
        <v>INSERT INTO public.codelist_item (item_code, uieditable, valid_from, valid_to, codelist_id) VALUES('DK1042', false, to_timestamp('2020-01-01 00:00:00', 'YYYY-MM-DD HH24:MI:SS'), null, (SELECT id FROM codelist WHERE CODELIST_KEY = '10040')) ON CONFLICT (codelist_id, item_code) DO UPDATE SET valid_from=EXCLUDED.valid_from, valid_to=EXCLUDED.valid_to;</v>
      </c>
      <c r="E304" t="str">
        <v>INSERT INTO PUBLIC.CODELIST_ITEM_LABEL (DESCRIPTION, VALID_FROM, VALID_TO, ITEM_ID, LANGUAGE_ID) VALUES('Fejl i "supplerende enheder" (18 02 000 000) , der skal angives supplerende enheder for den angivne "varekode" (18 09 056 000).', TO_TIMESTAMP('2020-01-01 00:00:00', 'YYYY-MM-DD HH24:MI:SS'), null, (SELECT id FROM CODELIST_ITEM CI WHERE ITEM_CODE = 'DK1042' AND CODELIST_ID = (SELECT id FROM codelist WHERE CODELIST_KEY = '10040')), 3);</v>
      </c>
      <c r="F304" t="str">
        <v>INSERT INTO PUBLIC.CODELIST_ITEM_LABEL (DESCRIPTION, VALID_FROM, VALID_TO, ITEM_ID, LANGUAGE_ID) VALUES('Error in "Supplementry units" (6/2), for the specified "commodity code" (18 09 056 000)"supplementry units" (18 02 000 000) must be filled in.', TO_TIMESTAMP('2020-01-01 00:00:00', 'YYYY-MM-DD HH24:MI:SS'), null, (SELECT id FROM CODELIST_ITEM CI WHERE ITEM_CODE = 'DK1042' AND CODELIST_ID = (SELECT id FROM codelist WHERE CODELIST_KEY = '10040')), 1);</v>
      </c>
      <c r="G304"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04" t="str">
        <v>/*INSERT INTO PUBLIC.CODELIST_ITEM_LABEL (DESCRIPTION, VALID_FROM, VALID_TO, ITEM_ID, LANGUAGE_ID) VALUES('Fejl i "supplerende enheder" (18 02 000 000) , der skal angives supplerende enheder for den angivne "varekode" (18 09 056 000).', TO_TIMESTAMP('2020-01-01 00:00:00', 'YYYY-MM-DD HH24:MI:SS'), null, (SELECT id FROM CODELIST_ITEM CI WHERE ITEM_CODE = '' AND CODELIST_ID = (SELECT id FROM codelist WHERE CODELIST_KEY = '10075')), 3);*/</v>
      </c>
      <c r="I304" t="str">
        <v>/*INSERT INTO PUBLIC.CODELIST_ITEM_LABEL (DESCRIPTION, VALID_FROM, VALID_TO, ITEM_ID, LANGUAGE_ID) VALUES('Error in "Supplementry units" (6/2), for the specified "commodity code" (18 09 056 000)"supplementry units" (18 02 000 000) must be filled in.', TO_TIMESTAMP('2020-01-01 00:00:00', 'YYYY-MM-DD HH24:MI:SS'), null, (SELECT id FROM CODELIST_ITEM CI WHERE ITEM_CODE = '' AND CODELIST_ID = (SELECT id FROM codelist WHERE CODELIST_KEY = '10075')), 1);*/</v>
      </c>
      <c r="J30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04" t="str">
        <v>/*INSERT INTO PUBLIC.CODELIST_ITEM_LABEL (DESCRIPTION, VALID_FROM, VALID_TO, ITEM_ID, LANGUAGE_ID) VALUES('Fejl i "supplerende enheder" (18 02 000 000) , der skal angives supplerende enheder for den angivne "varekode" (18 09 056 000).', TO_TIMESTAMP('2020-01-01 00:00:00', 'YYYY-MM-DD HH24:MI:SS'), null, (SELECT id FROM CODELIST_ITEM CI WHERE ITEM_CODE = '' AND CODELIST_ID = (SELECT id FROM codelist WHERE CODELIST_KEY = '10040')), 3);*/</v>
      </c>
      <c r="L304" t="str">
        <v>/*INSERT INTO PUBLIC.CODELIST_ITEM_LABEL (DESCRIPTION, VALID_FROM, VALID_TO, ITEM_ID, LANGUAGE_ID) VALUES('Error in "Supplementry units" (6/2), for the specified "commodity code" (18 09 056 000)"supplementry units" (18 02 000 000) must be filled in.', TO_TIMESTAMP('2020-01-01 00:00:00', 'YYYY-MM-DD HH24:MI:SS'), null, (SELECT id FROM CODELIST_ITEM CI WHERE ITEM_CODE = '' AND CODELIST_ID = (SELECT id FROM codelist WHERE CODELIST_KEY = '10040')), 1);*/</v>
      </c>
      <c r="N304" s="10" t="str">
        <v>INSERT INTO public.codelist_items (itemcode, valid_from, valid_to, codelist_id, extensions_id) VALUES('DK1042', to_timestamp('2020-01-01 00:00:00', 'YYYY-MM-DD HH24:MI:SS'), null, (SELECT id FROM codelists WHERE CODELISTKEY = '10249'), null) ON CONFLICT (codelist_id, itemcode) DO UPDATE SET valid_from=EXCLUDED.valid_from, valid_to=EXCLUDED.valid_to;</v>
      </c>
      <c r="O304" s="10" t="str">
        <v>INSERT INTO PUBLIC.labels_codelist_items (DESCRIPTION, langcode, VALID_FROM, VALID_TO, ITEM_ID) VALUES('Fejl i "supplerende enheder" (18 02 000 000) , der skal angives supplerende enheder for den angivne "varekode" (18 09 056 000).', 'DA',TO_TIMESTAMP('2020-01-01 00:00:00', 'YYYY-MM-DD HH24:MI:SS'), null, (SELECT id FROM codelist_items CI WHERE ITEMCODE = 'DK1042' AND CODELIST_ID = (SELECT id FROM codelists WHERE CODELISTKEY = '10249'))) ON CONFLICT (item_id, langcode, valid_to) DO UPDATE SET valid_from=EXCLUDED.valid_from, description=EXCLUDED.description;</v>
      </c>
      <c r="P304" s="10" t="str">
        <v>INSERT INTO PUBLIC.labels_codelist_items (DESCRIPTION, langcode, VALID_FROM, VALID_TO, ITEM_ID) VALUES('Error in "Supplementry units" (6/2), for the specified "commodity code" (18 09 056 000)"supplementry units" (18 02 000 000) must be filled in.', 'EN',TO_TIMESTAMP('2020-01-01 00:00:00', 'YYYY-MM-DD HH24:MI:SS'), null, (SELECT id FROM codelist_items CI WHERE ITEMCODE = 'DK1042' AND CODELIST_ID = (SELECT id FROM codelists WHERE CODELISTKEY = '10249'))) ON CONFLICT (item_id, langcode, valid_to) DO UPDATE SET valid_from=EXCLUDED.valid_from, description=EXCLUDED.description;</v>
      </c>
      <c r="Q30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04" s="10" t="str">
        <v>/*INSERT INTO PUBLIC.labels_codelist_items (DESCRIPTION, langcode, VALID_FROM, VALID_TO, ITEM_ID) VALUES('Fejl i "supplerende enheder" (18 02 000 000) , der skal angives supplerende enheder for den angivne "varekode" (18 09 056 000).',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04" s="10" t="str">
        <v>/*INSERT INTO PUBLIC.labels_codelist_items (DESCRIPTION, langcode, VALID_FROM, VALID_TO, ITEM_ID) VALUES('Error in "Supplementry units" (6/2), for the specified "commodity code" (18 09 056 000)"supplementry units" (18 02 000 000) must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05" spans="1:19" ht="409.5" x14ac:dyDescent="0.25">
      <c r="A305" t="str">
        <v>INSERT INTO public.codelist_item (item_code, uieditable, valid_from, valid_to, codelist_id) VALUES('DK1006', false, to_timestamp('2020-01-01 00:00:00', 'YYYY-MM-DD HH24:MI:SS'), null, (SELECT id FROM codelist WHERE CODELIST_KEY = '10080')) ON CONFLICT (codelist_id, item_code) DO UPDATE SET valid_from=EXCLUDED.valid_from, valid_to=EXCLUDED.valid_to;</v>
      </c>
      <c r="C305" t="str">
        <v>INSERT INTO PUBLIC.CODELIST_ITEM_LABEL (DESCRIPTION, VALID_FROM, VALID_TO, ITEM_ID, LANGUAGE_ID) VALUES('Error in "Supplementary units" (18 02 000 000), when supplementary units is filled, then "Additional procedure" (11 10 000 000) must be C08.', TO_TIMESTAMP('2020-01-01 00:00:00', 'YYYY-MM-DD HH24:MI:SS'), null, (SELECT id FROM CODELIST_ITEM CI WHERE ITEM_CODE = 'DK1006' AND CODELIST_ID = (SELECT id FROM codelist WHERE CODELIST_KEY = '10080')), 1);</v>
      </c>
      <c r="D305" t="str">
        <v>INSERT INTO public.codelist_item (item_code, uieditable, valid_from, valid_to, codelist_id) VALUES('DK1006', false, to_timestamp('2020-01-01 00:00:00', 'YYYY-MM-DD HH24:MI:SS'), null, (SELECT id FROM codelist WHERE CODELIST_KEY = '10040')) ON CONFLICT (codelist_id, item_code) DO UPDATE SET valid_from=EXCLUDED.valid_from, valid_to=EXCLUDED.valid_to;</v>
      </c>
      <c r="E305" t="str">
        <v>INSERT INTO PUBLIC.CODELIST_ITEM_LABEL (DESCRIPTION, VALID_FROM, VALID_TO, ITEM_ID, LANGUAGE_ID) VALUES('Fejl i "Supplerende Enheder" (18 02 000 000), når supplerende enheder er udfyldt, skal "Supplerende procedurer" (11 10 000 000) være C08.', TO_TIMESTAMP('2020-01-01 00:00:00', 'YYYY-MM-DD HH24:MI:SS'), null, (SELECT id FROM CODELIST_ITEM CI WHERE ITEM_CODE = 'DK1006' AND CODELIST_ID = (SELECT id FROM codelist WHERE CODELIST_KEY = '10040')), 3);</v>
      </c>
      <c r="F305" t="str">
        <v>INSERT INTO PUBLIC.CODELIST_ITEM_LABEL (DESCRIPTION, VALID_FROM, VALID_TO, ITEM_ID, LANGUAGE_ID) VALUES('Error in "Supplementary units" (18 02 000 000), when supplementary units is filled, then "Additional procedure" (11 10 000 000) must be C08.', TO_TIMESTAMP('2020-01-01 00:00:00', 'YYYY-MM-DD HH24:MI:SS'), null, (SELECT id FROM CODELIST_ITEM CI WHERE ITEM_CODE = 'DK1006' AND CODELIST_ID = (SELECT id FROM codelist WHERE CODELIST_KEY = '10040')), 1);</v>
      </c>
      <c r="G30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05" t="str">
        <v>/*INSERT INTO PUBLIC.CODELIST_ITEM_LABEL (DESCRIPTION, VALID_FROM, VALID_TO, ITEM_ID, LANGUAGE_ID) VALUES('Fejl i "Supplerende Enheder" (18 02 000 000), når supplerende enheder er udfyldt, skal "Supplerende procedurer" (11 10 000 000) være C08.', TO_TIMESTAMP('2020-01-01 00:00:00', 'YYYY-MM-DD HH24:MI:SS'), null, (SELECT id FROM CODELIST_ITEM CI WHERE ITEM_CODE = '' AND CODELIST_ID = (SELECT id FROM codelist WHERE CODELIST_KEY = '10075')), 3);*/</v>
      </c>
      <c r="I305" t="str">
        <v>/*INSERT INTO PUBLIC.CODELIST_ITEM_LABEL (DESCRIPTION, VALID_FROM, VALID_TO, ITEM_ID, LANGUAGE_ID) VALUES('Error in "Supplementary units" (18 02 000 000), when supplementary units is filled, then "Additional procedure" (11 10 000 000) must be C08.', TO_TIMESTAMP('2020-01-01 00:00:00', 'YYYY-MM-DD HH24:MI:SS'), null, (SELECT id FROM CODELIST_ITEM CI WHERE ITEM_CODE = '' AND CODELIST_ID = (SELECT id FROM codelist WHERE CODELIST_KEY = '10075')), 1);*/</v>
      </c>
      <c r="J30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05" t="str">
        <v>/*INSERT INTO PUBLIC.CODELIST_ITEM_LABEL (DESCRIPTION, VALID_FROM, VALID_TO, ITEM_ID, LANGUAGE_ID) VALUES('Fejl i "Supplerende Enheder" (18 02 000 000), når supplerende enheder er udfyldt, skal "Supplerende procedurer" (11 10 000 000) være C08.', TO_TIMESTAMP('2020-01-01 00:00:00', 'YYYY-MM-DD HH24:MI:SS'), null, (SELECT id FROM CODELIST_ITEM CI WHERE ITEM_CODE = '' AND CODELIST_ID = (SELECT id FROM codelist WHERE CODELIST_KEY = '10040')), 3);*/</v>
      </c>
      <c r="L305" t="str">
        <v>/*INSERT INTO PUBLIC.CODELIST_ITEM_LABEL (DESCRIPTION, VALID_FROM, VALID_TO, ITEM_ID, LANGUAGE_ID) VALUES('Error in "Supplementary units" (18 02 000 000), when supplementary units is filled, then "Additional procedure" (11 10 000 000) must be C08.', TO_TIMESTAMP('2020-01-01 00:00:00', 'YYYY-MM-DD HH24:MI:SS'), null, (SELECT id FROM CODELIST_ITEM CI WHERE ITEM_CODE = '' AND CODELIST_ID = (SELECT id FROM codelist WHERE CODELIST_KEY = '10040')), 1);*/</v>
      </c>
      <c r="N305" s="10" t="str">
        <v>INSERT INTO public.codelist_items (itemcode, valid_from, valid_to, codelist_id, extensions_id) VALUES('DK1006', to_timestamp('2020-01-01 00:00:00', 'YYYY-MM-DD HH24:MI:SS'), null, (SELECT id FROM codelists WHERE CODELISTKEY = '10249'), null) ON CONFLICT (codelist_id, itemcode) DO UPDATE SET valid_from=EXCLUDED.valid_from, valid_to=EXCLUDED.valid_to;</v>
      </c>
      <c r="O305" s="10" t="str">
        <v>INSERT INTO PUBLIC.labels_codelist_items (DESCRIPTION, langcode, VALID_FROM, VALID_TO, ITEM_ID) VALUES('Fejl i "Supplerende Enheder" (18 02 000 000), når supplerende enheder er udfyldt, skal "Supplerende procedurer" (11 10 000 000) være C08.', 'DA',TO_TIMESTAMP('2020-01-01 00:00:00', 'YYYY-MM-DD HH24:MI:SS'), null, (SELECT id FROM codelist_items CI WHERE ITEMCODE = 'DK1006' AND CODELIST_ID = (SELECT id FROM codelists WHERE CODELISTKEY = '10249'))) ON CONFLICT (item_id, langcode, valid_to) DO UPDATE SET valid_from=EXCLUDED.valid_from, description=EXCLUDED.description;</v>
      </c>
      <c r="P305" s="10" t="str">
        <v>INSERT INTO PUBLIC.labels_codelist_items (DESCRIPTION, langcode, VALID_FROM, VALID_TO, ITEM_ID) VALUES('Error in "Supplementary units" (18 02 000 000), when supplementary units is filled, then "Additional procedure" (11 10 000 000) must be C08.', 'EN',TO_TIMESTAMP('2020-01-01 00:00:00', 'YYYY-MM-DD HH24:MI:SS'), null, (SELECT id FROM codelist_items CI WHERE ITEMCODE = 'DK1006' AND CODELIST_ID = (SELECT id FROM codelists WHERE CODELISTKEY = '10249'))) ON CONFLICT (item_id, langcode, valid_to) DO UPDATE SET valid_from=EXCLUDED.valid_from, description=EXCLUDED.description;</v>
      </c>
      <c r="Q30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05" s="10" t="str">
        <v>/*INSERT INTO PUBLIC.labels_codelist_items (DESCRIPTION, langcode, VALID_FROM, VALID_TO, ITEM_ID) VALUES('Fejl i "Supplerende Enheder" (18 02 000 000), når supplerende enheder er udfyldt, skal "Supplerende procedurer" (11 10 000 000) være C08.',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05" s="10" t="str">
        <v>/*INSERT INTO PUBLIC.labels_codelist_items (DESCRIPTION, langcode, VALID_FROM, VALID_TO, ITEM_ID) VALUES('Error in "Supplementary units" (18 02 000 000), when supplementary units is filled, then "Additional procedure" (11 10 000 000) must be C08.',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06" spans="1:19" ht="409.5" x14ac:dyDescent="0.25">
      <c r="A306" t="str">
        <v>INSERT INTO public.codelist_item (item_code, uieditable, valid_from, valid_to, codelist_id) VALUES('DK3043', false, to_timestamp('2020-01-01 00:00:00', 'YYYY-MM-DD HH24:MI:SS'), null, (SELECT id FROM codelist WHERE CODELIST_KEY = '10080')) ON CONFLICT (codelist_id, item_code) DO UPDATE SET valid_from=EXCLUDED.valid_from, valid_to=EXCLUDED.valid_to;</v>
      </c>
      <c r="C306" t="str">
        <v>INSERT INTO PUBLIC.CODELIST_ITEM_LABEL (DESCRIPTION, VALID_FROM, VALID_TO, ITEM_ID, LANGUAGE_ID) VALUES('Error in "Representative" (13 06 017 000),  Representative ID No. (13 06 017 000) was provided, but ''Status'' (13 06 030 000) was not. A status needs to be provided along with the ID.', TO_TIMESTAMP('2020-01-01 00:00:00', 'YYYY-MM-DD HH24:MI:SS'), null, (SELECT id FROM CODELIST_ITEM CI WHERE ITEM_CODE = 'DK3043' AND CODELIST_ID = (SELECT id FROM codelist WHERE CODELIST_KEY = '10080')), 1);</v>
      </c>
      <c r="D306" t="str">
        <v>INSERT INTO public.codelist_item (item_code, uieditable, valid_from, valid_to, codelist_id) VALUES('DK3043', false, to_timestamp('2020-01-01 00:00:00', 'YYYY-MM-DD HH24:MI:SS'), null, (SELECT id FROM codelist WHERE CODELIST_KEY = '10040')) ON CONFLICT (codelist_id, item_code) DO UPDATE SET valid_from=EXCLUDED.valid_from, valid_to=EXCLUDED.valid_to;</v>
      </c>
      <c r="E306" t="str">
        <v>INSERT INTO PUBLIC.CODELIST_ITEM_LABEL (DESCRIPTION, VALID_FROM, VALID_TO, ITEM_ID, LANGUAGE_ID) VALUES('Fejl i "Repræsentant" (13 06 017 000),  Repræsentant-id-nr. (13 06 017 000) blev angivet, men "Status" (13 06 030 000) var ikke. En status skal angives sammen med id''et.', TO_TIMESTAMP('2020-01-01 00:00:00', 'YYYY-MM-DD HH24:MI:SS'), null, (SELECT id FROM CODELIST_ITEM CI WHERE ITEM_CODE = 'DK3043' AND CODELIST_ID = (SELECT id FROM codelist WHERE CODELIST_KEY = '10040')), 3);</v>
      </c>
      <c r="F306" t="str">
        <v>INSERT INTO PUBLIC.CODELIST_ITEM_LABEL (DESCRIPTION, VALID_FROM, VALID_TO, ITEM_ID, LANGUAGE_ID) VALUES('Error in "Representative" (13 06 017 000),  Representative ID No. (13 06 017 000) was provided, but ''Status'' (13 06 030 000) was not. A status needs to be provided along with the ID.', TO_TIMESTAMP('2020-01-01 00:00:00', 'YYYY-MM-DD HH24:MI:SS'), null, (SELECT id FROM CODELIST_ITEM CI WHERE ITEM_CODE = 'DK3043' AND CODELIST_ID = (SELECT id FROM codelist WHERE CODELIST_KEY = '10040')), 1);</v>
      </c>
      <c r="G30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06" t="str">
        <v>/*INSERT INTO PUBLIC.CODELIST_ITEM_LABEL (DESCRIPTION, VALID_FROM, VALID_TO, ITEM_ID, LANGUAGE_ID) VALUES('Fejl i "Repræsentant" (13 06 017 000),  Repræsentant-id-nr. (13 06 017 000) blev angivet, men "Status" (13 06 030 000) var ikke. En status skal angives sammen med id''et.', TO_TIMESTAMP('2020-01-01 00:00:00', 'YYYY-MM-DD HH24:MI:SS'), null, (SELECT id FROM CODELIST_ITEM CI WHERE ITEM_CODE = '' AND CODELIST_ID = (SELECT id FROM codelist WHERE CODELIST_KEY = '')), 3);*/</v>
      </c>
      <c r="I306" t="str">
        <v>/*INSERT INTO PUBLIC.CODELIST_ITEM_LABEL (DESCRIPTION, VALID_FROM, VALID_TO, ITEM_ID, LANGUAGE_ID) VALUES('Error in "Representative" (13 06 017 000),  Representative ID No. (13 06 017 000) was provided, but ''Status'' (13 06 030 000) was not. A status needs to be provided along with the ID.', TO_TIMESTAMP('2020-01-01 00:00:00', 'YYYY-MM-DD HH24:MI:SS'), null, (SELECT id FROM CODELIST_ITEM CI WHERE ITEM_CODE = '' AND CODELIST_ID = (SELECT id FROM codelist WHERE CODELIST_KEY = '')), 1);*/</v>
      </c>
      <c r="J30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06" t="str">
        <v>/*INSERT INTO PUBLIC.CODELIST_ITEM_LABEL (DESCRIPTION, VALID_FROM, VALID_TO, ITEM_ID, LANGUAGE_ID) VALUES('Fejl i "Repræsentant" (13 06 017 000),  Repræsentant-id-nr. (13 06 017 000) blev angivet, men "Status" (13 06 030 000) var ikke. En status skal angives sammen med id''et.', TO_TIMESTAMP('2020-01-01 00:00:00', 'YYYY-MM-DD HH24:MI:SS'), null, (SELECT id FROM CODELIST_ITEM CI WHERE ITEM_CODE = '' AND CODELIST_ID = (SELECT id FROM codelist WHERE CODELIST_KEY = '10040')), 3);*/</v>
      </c>
      <c r="L306" t="str">
        <v>/*INSERT INTO PUBLIC.CODELIST_ITEM_LABEL (DESCRIPTION, VALID_FROM, VALID_TO, ITEM_ID, LANGUAGE_ID) VALUES('Error in "Representative" (13 06 017 000),  Representative ID No. (13 06 017 000) was provided, but ''Status'' (13 06 030 000) was not. A status needs to be provided along with the ID.', TO_TIMESTAMP('2020-01-01 00:00:00', 'YYYY-MM-DD HH24:MI:SS'), null, (SELECT id FROM CODELIST_ITEM CI WHERE ITEM_CODE = '' AND CODELIST_ID = (SELECT id FROM codelist WHERE CODELIST_KEY = '10040')), 1);*/</v>
      </c>
      <c r="N306" s="10" t="str">
        <v>INSERT INTO public.codelist_items (itemcode, valid_from, valid_to, codelist_id, extensions_id) VALUES('DK3043', to_timestamp('2020-01-01 00:00:00', 'YYYY-MM-DD HH24:MI:SS'), null, (SELECT id FROM codelists WHERE CODELISTKEY = '10249'), null) ON CONFLICT (codelist_id, itemcode) DO UPDATE SET valid_from=EXCLUDED.valid_from, valid_to=EXCLUDED.valid_to;</v>
      </c>
      <c r="O306" s="10" t="str">
        <v>INSERT INTO PUBLIC.labels_codelist_items (DESCRIPTION, langcode, VALID_FROM, VALID_TO, ITEM_ID) VALUES('Fejl i "Repræsentant" (13 06 017 000),  Repræsentant-id-nr. (13 06 017 000) blev angivet, men "Status" (13 06 030 000) var ikke. En status skal angives sammen med id''et.', 'DA',TO_TIMESTAMP('2020-01-01 00:00:00', 'YYYY-MM-DD HH24:MI:SS'), null, (SELECT id FROM codelist_items CI WHERE ITEMCODE = 'DK3043' AND CODELIST_ID = (SELECT id FROM codelists WHERE CODELISTKEY = '10249'))) ON CONFLICT (item_id, langcode, valid_to) DO UPDATE SET valid_from=EXCLUDED.valid_from, description=EXCLUDED.description;</v>
      </c>
      <c r="P306" s="10" t="str">
        <v>INSERT INTO PUBLIC.labels_codelist_items (DESCRIPTION, langcode, VALID_FROM, VALID_TO, ITEM_ID) VALUES('Error in "Representative" (13 06 017 000),  Representative ID No. (13 06 017 000) was provided, but ''Status'' (13 06 030 000) was not. A status needs to be provided along with the ID.', 'EN',TO_TIMESTAMP('2020-01-01 00:00:00', 'YYYY-MM-DD HH24:MI:SS'), null, (SELECT id FROM codelist_items CI WHERE ITEMCODE = 'DK3043' AND CODELIST_ID = (SELECT id FROM codelists WHERE CODELISTKEY = '10249'))) ON CONFLICT (item_id, langcode, valid_to) DO UPDATE SET valid_from=EXCLUDED.valid_from, description=EXCLUDED.description;</v>
      </c>
      <c r="Q30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06" s="10" t="str">
        <v>/*INSERT INTO PUBLIC.labels_codelist_items (DESCRIPTION, langcode, VALID_FROM, VALID_TO, ITEM_ID) VALUES('Fejl i "Repræsentant" (13 06 017 000),  Repræsentant-id-nr. (13 06 017 000) blev angivet, men "Status" (13 06 030 000) var ikke. En status skal angives sammen med id''et.',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06" s="10" t="str">
        <v>/*INSERT INTO PUBLIC.labels_codelist_items (DESCRIPTION, langcode, VALID_FROM, VALID_TO, ITEM_ID) VALUES('Error in "Representative" (13 06 017 000),  Representative ID No. (13 06 017 000) was provided, but ''Status'' (13 06 030 000) was not. A status needs to be provided along with the 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07" spans="1:19" ht="409.5" x14ac:dyDescent="0.25">
      <c r="A307" t="str">
        <v>INSERT INTO public.codelist_item (item_code, uieditable, valid_from, valid_to, codelist_id) VALUES('DK1004', false, to_timestamp('2020-01-01 00:00:00', 'YYYY-MM-DD HH24:MI:SS'), null, (SELECT id FROM codelist WHERE CODELIST_KEY = '10080')) ON CONFLICT (codelist_id, item_code) DO UPDATE SET valid_from=EXCLUDED.valid_from, valid_to=EXCLUDED.valid_to;</v>
      </c>
      <c r="C307" t="str">
        <v>INSERT INTO PUBLIC.CODELIST_ITEM_LABEL (DESCRIPTION, VALID_FROM, VALID_TO, ITEM_ID, LANGUAGE_ID) VALUES('Error in "Representative status code", the code does not exist.', TO_TIMESTAMP('2020-01-01 00:00:00', 'YYYY-MM-DD HH24:MI:SS'), null, (SELECT id FROM CODELIST_ITEM CI WHERE ITEM_CODE = 'DK1004' AND CODELIST_ID = (SELECT id FROM codelist WHERE CODELIST_KEY = '10080')), 1);</v>
      </c>
      <c r="D307" t="str">
        <v>INSERT INTO public.codelist_item (item_code, uieditable, valid_from, valid_to, codelist_id) VALUES('DK1004', false, to_timestamp('2020-01-01 00:00:00', 'YYYY-MM-DD HH24:MI:SS'), null, (SELECT id FROM codelist WHERE CODELIST_KEY = '10040')) ON CONFLICT (codelist_id, item_code) DO UPDATE SET valid_from=EXCLUDED.valid_from, valid_to=EXCLUDED.valid_to;</v>
      </c>
      <c r="E307" t="str">
        <v>INSERT INTO PUBLIC.CODELIST_ITEM_LABEL (DESCRIPTION, VALID_FROM, VALID_TO, ITEM_ID, LANGUAGE_ID) VALUES('Fejl i "Repræsentantstatus kode" (13 06 030 000), kode findes ikke, se kodeliste.', TO_TIMESTAMP('2020-01-01 00:00:00', 'YYYY-MM-DD HH24:MI:SS'), null, (SELECT id FROM CODELIST_ITEM CI WHERE ITEM_CODE = 'DK1004' AND CODELIST_ID = (SELECT id FROM codelist WHERE CODELIST_KEY = '10040')), 3);</v>
      </c>
      <c r="F307" t="str">
        <v>INSERT INTO PUBLIC.CODELIST_ITEM_LABEL (DESCRIPTION, VALID_FROM, VALID_TO, ITEM_ID, LANGUAGE_ID) VALUES('Error in "Representative status code", the code does not exist.', TO_TIMESTAMP('2020-01-01 00:00:00', 'YYYY-MM-DD HH24:MI:SS'), null, (SELECT id FROM CODELIST_ITEM CI WHERE ITEM_CODE = 'DK1004' AND CODELIST_ID = (SELECT id FROM codelist WHERE CODELIST_KEY = '10040')), 1);</v>
      </c>
      <c r="G30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07" t="str">
        <v>/*INSERT INTO PUBLIC.CODELIST_ITEM_LABEL (DESCRIPTION, VALID_FROM, VALID_TO, ITEM_ID, LANGUAGE_ID) VALUES('Fejl i "Repræsentantstatus kode" (13 06 030 000), kode findes ikke, se kodeliste.', TO_TIMESTAMP('2020-01-01 00:00:00', 'YYYY-MM-DD HH24:MI:SS'), null, (SELECT id FROM CODELIST_ITEM CI WHERE ITEM_CODE = '' AND CODELIST_ID = (SELECT id FROM codelist WHERE CODELIST_KEY = '10075')), 3);*/</v>
      </c>
      <c r="I307" t="str">
        <v>/*INSERT INTO PUBLIC.CODELIST_ITEM_LABEL (DESCRIPTION, VALID_FROM, VALID_TO, ITEM_ID, LANGUAGE_ID) VALUES('Error in "Representative status code", the code does not exist.', TO_TIMESTAMP('2020-01-01 00:00:00', 'YYYY-MM-DD HH24:MI:SS'), null, (SELECT id FROM CODELIST_ITEM CI WHERE ITEM_CODE = '' AND CODELIST_ID = (SELECT id FROM codelist WHERE CODELIST_KEY = '10075')), 1);*/</v>
      </c>
      <c r="J30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07" t="str">
        <v>/*INSERT INTO PUBLIC.CODELIST_ITEM_LABEL (DESCRIPTION, VALID_FROM, VALID_TO, ITEM_ID, LANGUAGE_ID) VALUES('Fejl i "Repræsentantstatus kode" (13 06 030 000), kode findes ikke, se kodeliste.', TO_TIMESTAMP('2020-01-01 00:00:00', 'YYYY-MM-DD HH24:MI:SS'), null, (SELECT id FROM CODELIST_ITEM CI WHERE ITEM_CODE = '' AND CODELIST_ID = (SELECT id FROM codelist WHERE CODELIST_KEY = '10040')), 3);*/</v>
      </c>
      <c r="L307" t="str">
        <v>/*INSERT INTO PUBLIC.CODELIST_ITEM_LABEL (DESCRIPTION, VALID_FROM, VALID_TO, ITEM_ID, LANGUAGE_ID) VALUES('Error in "Representative status code", the code does not exist.', TO_TIMESTAMP('2020-01-01 00:00:00', 'YYYY-MM-DD HH24:MI:SS'), null, (SELECT id FROM CODELIST_ITEM CI WHERE ITEM_CODE = '' AND CODELIST_ID = (SELECT id FROM codelist WHERE CODELIST_KEY = '10040')), 1);*/</v>
      </c>
      <c r="N307" s="10" t="str">
        <v>INSERT INTO public.codelist_items (itemcode, valid_from, valid_to, codelist_id, extensions_id) VALUES('DK1004', to_timestamp('2020-01-01 00:00:00', 'YYYY-MM-DD HH24:MI:SS'), null, (SELECT id FROM codelists WHERE CODELISTKEY = '10249'), null) ON CONFLICT (codelist_id, itemcode) DO UPDATE SET valid_from=EXCLUDED.valid_from, valid_to=EXCLUDED.valid_to;</v>
      </c>
      <c r="O307" s="10" t="str">
        <v>INSERT INTO PUBLIC.labels_codelist_items (DESCRIPTION, langcode, VALID_FROM, VALID_TO, ITEM_ID) VALUES('Fejl i "Repræsentantstatus kode" (13 06 030 000), kode findes ikke, se kodeliste.', 'DA',TO_TIMESTAMP('2020-01-01 00:00:00', 'YYYY-MM-DD HH24:MI:SS'), null, (SELECT id FROM codelist_items CI WHERE ITEMCODE = 'DK1004' AND CODELIST_ID = (SELECT id FROM codelists WHERE CODELISTKEY = '10249'))) ON CONFLICT (item_id, langcode, valid_to) DO UPDATE SET valid_from=EXCLUDED.valid_from, description=EXCLUDED.description;</v>
      </c>
      <c r="P307" s="10" t="str">
        <v>INSERT INTO PUBLIC.labels_codelist_items (DESCRIPTION, langcode, VALID_FROM, VALID_TO, ITEM_ID) VALUES('Error in "Representative status code", the code does not exist.', 'EN',TO_TIMESTAMP('2020-01-01 00:00:00', 'YYYY-MM-DD HH24:MI:SS'), null, (SELECT id FROM codelist_items CI WHERE ITEMCODE = 'DK1004' AND CODELIST_ID = (SELECT id FROM codelists WHERE CODELISTKEY = '10249'))) ON CONFLICT (item_id, langcode, valid_to) DO UPDATE SET valid_from=EXCLUDED.valid_from, description=EXCLUDED.description;</v>
      </c>
      <c r="Q30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07" s="10" t="str">
        <v>/*INSERT INTO PUBLIC.labels_codelist_items (DESCRIPTION, langcode, VALID_FROM, VALID_TO, ITEM_ID) VALUES('Fejl i "Repræsentantstatus kode" (13 06 030 000), kode findes ikke, se kodeliste.',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07" s="10" t="str">
        <v>/*INSERT INTO PUBLIC.labels_codelist_items (DESCRIPTION, langcode, VALID_FROM, VALID_TO, ITEM_ID) VALUES('Error in "Representative status code", the code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08" spans="1:19" ht="409.5" x14ac:dyDescent="0.25">
      <c r="A308" t="str">
        <v>INSERT INTO public.codelist_item (item_code, uieditable, valid_from, valid_to, codelist_id) VALUES('DK2006', false, to_timestamp('2020-01-01 00:00:00', 'YYYY-MM-DD HH24:MI:SS'), null, (SELECT id FROM codelist WHERE CODELIST_KEY = '10080')) ON CONFLICT (codelist_id, item_code) DO UPDATE SET valid_from=EXCLUDED.valid_from, valid_to=EXCLUDED.valid_to;</v>
      </c>
      <c r="C308" t="str">
        <v>INSERT INTO PUBLIC.CODELIST_ITEM_LABEL (DESCRIPTION, VALID_FROM, VALID_TO, ITEM_ID, LANGUAGE_ID) VALUES('Error in "Representative identification no" (13 06 017 000), the number does not exist or is not valid.', TO_TIMESTAMP('2020-01-01 00:00:00', 'YYYY-MM-DD HH24:MI:SS'), null, (SELECT id FROM CODELIST_ITEM CI WHERE ITEM_CODE = 'DK2006' AND CODELIST_ID = (SELECT id FROM codelist WHERE CODELIST_KEY = '10080')), 1);</v>
      </c>
      <c r="D308" t="str">
        <v>INSERT INTO public.codelist_item (item_code, uieditable, valid_from, valid_to, codelist_id) VALUES('DK2006', false, to_timestamp('2020-01-01 00:00:00', 'YYYY-MM-DD HH24:MI:SS'), null, (SELECT id FROM codelist WHERE CODELIST_KEY = '10040')) ON CONFLICT (codelist_id, item_code) DO UPDATE SET valid_from=EXCLUDED.valid_from, valid_to=EXCLUDED.valid_to;</v>
      </c>
      <c r="E308" t="str">
        <v>INSERT INTO PUBLIC.CODELIST_ITEM_LABEL (DESCRIPTION, VALID_FROM, VALID_TO, ITEM_ID, LANGUAGE_ID) VALUES('Fejl i "Repræsentant identifikations nummer" (13 06 017 000), nummeret eksisterer ikke eller er ikke vallidt.', TO_TIMESTAMP('2020-01-01 00:00:00', 'YYYY-MM-DD HH24:MI:SS'), null, (SELECT id FROM CODELIST_ITEM CI WHERE ITEM_CODE = 'DK2006' AND CODELIST_ID = (SELECT id FROM codelist WHERE CODELIST_KEY = '10040')), 3);</v>
      </c>
      <c r="F308" t="str">
        <v>INSERT INTO PUBLIC.CODELIST_ITEM_LABEL (DESCRIPTION, VALID_FROM, VALID_TO, ITEM_ID, LANGUAGE_ID) VALUES('Error in "Representative identification no" (13 06 017 000), the number does not exist or is not valid.', TO_TIMESTAMP('2020-01-01 00:00:00', 'YYYY-MM-DD HH24:MI:SS'), null, (SELECT id FROM CODELIST_ITEM CI WHERE ITEM_CODE = 'DK2006' AND CODELIST_ID = (SELECT id FROM codelist WHERE CODELIST_KEY = '10040')), 1);</v>
      </c>
      <c r="G308" t="str">
        <v>INSERT INTO public.codelist_item (item_code, uieditable, valid_from, valid_to, codelist_id) VALUES('DKW2006', false, to_timestamp('2020-01-01 00:00:00', 'YYYY-MM-DD HH24:MI:SS'), null, (SELECT id FROM codelist WHERE CODELIST_KEY = '10075')) ON CONFLICT (codelist_id, item_code) DO UPDATE SET valid_from=EXCLUDED.valid_from, valid_to=EXCLUDED.valid_to;</v>
      </c>
      <c r="H308" t="str">
        <v>INSERT INTO PUBLIC.CODELIST_ITEM_LABEL (DESCRIPTION, VALID_FROM, VALID_TO, ITEM_ID, LANGUAGE_ID) VALUES('Fejl i "Repræsentant identifikations nummer" (13 06 017 000), nummeret eksisterer ikke eller er ikke vallidt.', TO_TIMESTAMP('2020-01-01 00:00:00', 'YYYY-MM-DD HH24:MI:SS'), null, (SELECT id FROM CODELIST_ITEM CI WHERE ITEM_CODE = 'DKW2006' AND CODELIST_ID = (SELECT id FROM codelist WHERE CODELIST_KEY = '10075')), 3);</v>
      </c>
      <c r="I308" t="str">
        <v>INSERT INTO PUBLIC.CODELIST_ITEM_LABEL (DESCRIPTION, VALID_FROM, VALID_TO, ITEM_ID, LANGUAGE_ID) VALUES('Error in "Representative identification no" (13 06 017 000), the number does not exist or is not valid.', TO_TIMESTAMP('2020-01-01 00:00:00', 'YYYY-MM-DD HH24:MI:SS'), null, (SELECT id FROM CODELIST_ITEM CI WHERE ITEM_CODE = 'DKW2006' AND CODELIST_ID = (SELECT id FROM codelist WHERE CODELIST_KEY = '10075')), 1);</v>
      </c>
      <c r="J308" t="str">
        <v>INSERT INTO public.codelist_item (item_code, uieditable, valid_from, valid_to, codelist_id) VALUES('DKW2006', false, to_timestamp('2020-01-01 00:00:00', 'YYYY-MM-DD HH24:MI:SS'), null, (SELECT id FROM codelist WHERE CODELIST_KEY = '10040')) ON CONFLICT (codelist_id, item_code) DO UPDATE SET valid_from=EXCLUDED.valid_from, valid_to=EXCLUDED.valid_to;</v>
      </c>
      <c r="K308" t="str">
        <v>INSERT INTO PUBLIC.CODELIST_ITEM_LABEL (DESCRIPTION, VALID_FROM, VALID_TO, ITEM_ID, LANGUAGE_ID) VALUES('Fejl i "Repræsentant identifikations nummer" (13 06 017 000), nummeret eksisterer ikke eller er ikke vallidt.', TO_TIMESTAMP('2020-01-01 00:00:00', 'YYYY-MM-DD HH24:MI:SS'), null, (SELECT id FROM CODELIST_ITEM CI WHERE ITEM_CODE = 'DKW2006' AND CODELIST_ID = (SELECT id FROM codelist WHERE CODELIST_KEY = '10040')), 3);</v>
      </c>
      <c r="L308" t="str">
        <v>INSERT INTO PUBLIC.CODELIST_ITEM_LABEL (DESCRIPTION, VALID_FROM, VALID_TO, ITEM_ID, LANGUAGE_ID) VALUES('Error in "Representative identification no" (13 06 017 000), the number does not exist or is not valid.', TO_TIMESTAMP('2020-01-01 00:00:00', 'YYYY-MM-DD HH24:MI:SS'), null, (SELECT id FROM CODELIST_ITEM CI WHERE ITEM_CODE = 'DKW2006' AND CODELIST_ID = (SELECT id FROM codelist WHERE CODELIST_KEY = '10040')), 1);</v>
      </c>
      <c r="N308" s="10" t="str">
        <v>INSERT INTO public.codelist_items (itemcode, valid_from, valid_to, codelist_id, extensions_id) VALUES('DK2006', to_timestamp('2020-01-01 00:00:00', 'YYYY-MM-DD HH24:MI:SS'), null, (SELECT id FROM codelists WHERE CODELISTKEY = '10249'), null) ON CONFLICT (codelist_id, itemcode) DO UPDATE SET valid_from=EXCLUDED.valid_from, valid_to=EXCLUDED.valid_to;</v>
      </c>
      <c r="O308" s="10" t="str">
        <v>INSERT INTO PUBLIC.labels_codelist_items (DESCRIPTION, langcode, VALID_FROM, VALID_TO, ITEM_ID) VALUES('Fejl i "Repræsentant identifikations nummer" (13 06 017 000), nummeret eksisterer ikke eller er ikke vallidt.', 'DA',TO_TIMESTAMP('2020-01-01 00:00:00', 'YYYY-MM-DD HH24:MI:SS'), null, (SELECT id FROM codelist_items CI WHERE ITEMCODE = 'DK2006' AND CODELIST_ID = (SELECT id FROM codelists WHERE CODELISTKEY = '10249'))) ON CONFLICT (item_id, langcode, valid_to) DO UPDATE SET valid_from=EXCLUDED.valid_from, description=EXCLUDED.description;</v>
      </c>
      <c r="P308" s="10" t="str">
        <v>INSERT INTO PUBLIC.labels_codelist_items (DESCRIPTION, langcode, VALID_FROM, VALID_TO, ITEM_ID) VALUES('Error in "Representative identification no" (13 06 017 000), the number does not exist or is not valid.', 'EN',TO_TIMESTAMP('2020-01-01 00:00:00', 'YYYY-MM-DD HH24:MI:SS'), null, (SELECT id FROM codelist_items CI WHERE ITEMCODE = 'DK2006' AND CODELIST_ID = (SELECT id FROM codelists WHERE CODELISTKEY = '10249'))) ON CONFLICT (item_id, langcode, valid_to) DO UPDATE SET valid_from=EXCLUDED.valid_from, description=EXCLUDED.description;</v>
      </c>
      <c r="Q308" s="10" t="str">
        <v>INSERT INTO public.codelist_items (itemcode, valid_from, valid_to, codelist_id, extensions_id) VALUES('DKW2006', to_timestamp('2020-01-01 00:00:00', 'YYYY-MM-DD HH24:MI:SS'), null, (SELECT id FROM codelists WHERE CODELISTKEY = '10249'), null) ON CONFLICT (codelist_id, itemcode) DO UPDATE SET valid_from=EXCLUDED.valid_from, valid_to=EXCLUDED.valid_to;</v>
      </c>
      <c r="R308" s="10" t="str">
        <v>INSERT INTO PUBLIC.labels_codelist_items (DESCRIPTION, langcode, VALID_FROM, VALID_TO, ITEM_ID) VALUES('Fejl i "Repræsentant identifikations nummer" (13 06 017 000), nummeret eksisterer ikke eller er ikke vallidt.', 'DA',TO_TIMESTAMP('2020-01-01 00:00:00', 'YYYY-MM-DD HH24:MI:SS'), null, (SELECT id FROM codelist_items CI WHERE ITEMCODE = 'DKW2006' AND CODELIST_ID = (SELECT id FROM codelists WHERE CODELISTKEY = '10249'))) ON CONFLICT (item_id, langcode, valid_to) DO UPDATE SET valid_from=EXCLUDED.valid_from, description=EXCLUDED.description;</v>
      </c>
      <c r="S308" s="10" t="str">
        <v>INSERT INTO PUBLIC.labels_codelist_items (DESCRIPTION, langcode, VALID_FROM, VALID_TO, ITEM_ID) VALUES('Error in "Representative identification no" (13 06 017 000), the number does not exist or is not valid.', 'EN',TO_TIMESTAMP('2020-01-01 00:00:00', 'YYYY-MM-DD HH24:MI:SS'), null, (SELECT id FROM codelist_items CI WHERE ITEMCODE = 'DKW2006' AND CODELIST_ID = (SELECT id FROM codelists WHERE CODELISTKEY = '10249'))) ON CONFLICT (item_id, langcode, valid_to) DO UPDATE SET valid_from=EXCLUDED.valid_from, description=EXCLUDED.description;</v>
      </c>
    </row>
    <row r="309" spans="1:19" ht="409.5" x14ac:dyDescent="0.25">
      <c r="A309" t="str">
        <v>INSERT INTO public.codelist_item (item_code, uieditable, valid_from, valid_to, codelist_id) VALUES('DK4050', false, to_timestamp('2020-01-01 00:00:00', 'YYYY-MM-DD HH24:MI:SS'), null, (SELECT id FROM codelist WHERE CODELIST_KEY = '10080')) ON CONFLICT (codelist_id, item_code) DO UPDATE SET valid_from=EXCLUDED.valid_from, valid_to=EXCLUDED.valid_to;</v>
      </c>
      <c r="C309" t="str">
        <v>INSERT INTO PUBLIC.CODELIST_ITEM_LABEL (DESCRIPTION, VALID_FROM, VALID_TO, ITEM_ID, LANGUAGE_ID) VALUES('Error in "Qualifier of Identification", can not be filled out with Y', TO_TIMESTAMP('2020-01-01 00:00:00', 'YYYY-MM-DD HH24:MI:SS'), null, (SELECT id FROM CODELIST_ITEM CI WHERE ITEM_CODE = 'DK4050' AND CODELIST_ID = (SELECT id FROM codelist WHERE CODELIST_KEY = '10080')), 1);</v>
      </c>
      <c r="D309" t="str">
        <v>INSERT INTO public.codelist_item (item_code, uieditable, valid_from, valid_to, codelist_id) VALUES('DK4050', false, to_timestamp('2020-01-01 00:00:00', 'YYYY-MM-DD HH24:MI:SS'), null, (SELECT id FROM codelist WHERE CODELIST_KEY = '10040')) ON CONFLICT (codelist_id, item_code) DO UPDATE SET valid_from=EXCLUDED.valid_from, valid_to=EXCLUDED.valid_to;</v>
      </c>
      <c r="E309" t="str">
        <v>INSERT INTO PUBLIC.CODELIST_ITEM_LABEL (DESCRIPTION, VALID_FROM, VALID_TO, ITEM_ID, LANGUAGE_ID) VALUES('Fejl i "Identifikationskode", må ikke være udfyldt med Y ', TO_TIMESTAMP('2020-01-01 00:00:00', 'YYYY-MM-DD HH24:MI:SS'), null, (SELECT id FROM CODELIST_ITEM CI WHERE ITEM_CODE = 'DK4050' AND CODELIST_ID = (SELECT id FROM codelist WHERE CODELIST_KEY = '10040')), 3);</v>
      </c>
      <c r="F309" t="str">
        <v>INSERT INTO PUBLIC.CODELIST_ITEM_LABEL (DESCRIPTION, VALID_FROM, VALID_TO, ITEM_ID, LANGUAGE_ID) VALUES('Error in "Qualifier of Identification", can not be filled out with Y', TO_TIMESTAMP('2020-01-01 00:00:00', 'YYYY-MM-DD HH24:MI:SS'), null, (SELECT id FROM CODELIST_ITEM CI WHERE ITEM_CODE = 'DK4050' AND CODELIST_ID = (SELECT id FROM codelist WHERE CODELIST_KEY = '10040')), 1);</v>
      </c>
      <c r="G30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09" t="str">
        <v>/*INSERT INTO PUBLIC.CODELIST_ITEM_LABEL (DESCRIPTION, VALID_FROM, VALID_TO, ITEM_ID, LANGUAGE_ID) VALUES('Fejl i "Identifikationskode", må ikke være udfyldt med Y ', TO_TIMESTAMP('2020-01-01 00:00:00', 'YYYY-MM-DD HH24:MI:SS'), null, (SELECT id FROM CODELIST_ITEM CI WHERE ITEM_CODE = '' AND CODELIST_ID = (SELECT id FROM codelist WHERE CODELIST_KEY = '')), 3);*/</v>
      </c>
      <c r="I309" t="str">
        <v>/*INSERT INTO PUBLIC.CODELIST_ITEM_LABEL (DESCRIPTION, VALID_FROM, VALID_TO, ITEM_ID, LANGUAGE_ID) VALUES('Error in "Qualifier of Identification", can not be filled out with Y', TO_TIMESTAMP('2020-01-01 00:00:00', 'YYYY-MM-DD HH24:MI:SS'), null, (SELECT id FROM CODELIST_ITEM CI WHERE ITEM_CODE = '' AND CODELIST_ID = (SELECT id FROM codelist WHERE CODELIST_KEY = '')), 1);*/</v>
      </c>
      <c r="J30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09" t="str">
        <v>/*INSERT INTO PUBLIC.CODELIST_ITEM_LABEL (DESCRIPTION, VALID_FROM, VALID_TO, ITEM_ID, LANGUAGE_ID) VALUES('Fejl i "Identifikationskode", må ikke være udfyldt med Y ', TO_TIMESTAMP('2020-01-01 00:00:00', 'YYYY-MM-DD HH24:MI:SS'), null, (SELECT id FROM CODELIST_ITEM CI WHERE ITEM_CODE = '' AND CODELIST_ID = (SELECT id FROM codelist WHERE CODELIST_KEY = '10040')), 3);*/</v>
      </c>
      <c r="L309" t="str">
        <v>/*INSERT INTO PUBLIC.CODELIST_ITEM_LABEL (DESCRIPTION, VALID_FROM, VALID_TO, ITEM_ID, LANGUAGE_ID) VALUES('Error in "Qualifier of Identification", can not be filled out with Y', TO_TIMESTAMP('2020-01-01 00:00:00', 'YYYY-MM-DD HH24:MI:SS'), null, (SELECT id FROM CODELIST_ITEM CI WHERE ITEM_CODE = '' AND CODELIST_ID = (SELECT id FROM codelist WHERE CODELIST_KEY = '10040')), 1);*/</v>
      </c>
      <c r="N309" s="10" t="str">
        <v>INSERT INTO public.codelist_items (itemcode, valid_from, valid_to, codelist_id, extensions_id) VALUES('DK4050', to_timestamp('2020-01-01 00:00:00', 'YYYY-MM-DD HH24:MI:SS'), null, (SELECT id FROM codelists WHERE CODELISTKEY = '10249'), null) ON CONFLICT (codelist_id, itemcode) DO UPDATE SET valid_from=EXCLUDED.valid_from, valid_to=EXCLUDED.valid_to;</v>
      </c>
      <c r="O309" s="10" t="str">
        <v>INSERT INTO PUBLIC.labels_codelist_items (DESCRIPTION, langcode, VALID_FROM, VALID_TO, ITEM_ID) VALUES('Fejl i "Identifikationskode", må ikke være udfyldt med Y ', 'DA',TO_TIMESTAMP('2020-01-01 00:00:00', 'YYYY-MM-DD HH24:MI:SS'), null, (SELECT id FROM codelist_items CI WHERE ITEMCODE = 'DK4050' AND CODELIST_ID = (SELECT id FROM codelists WHERE CODELISTKEY = '10249'))) ON CONFLICT (item_id, langcode, valid_to) DO UPDATE SET valid_from=EXCLUDED.valid_from, description=EXCLUDED.description;</v>
      </c>
      <c r="P309" s="10" t="str">
        <v>INSERT INTO PUBLIC.labels_codelist_items (DESCRIPTION, langcode, VALID_FROM, VALID_TO, ITEM_ID) VALUES('Error in "Qualifier of Identification", can not be filled out with Y', 'EN',TO_TIMESTAMP('2020-01-01 00:00:00', 'YYYY-MM-DD HH24:MI:SS'), null, (SELECT id FROM codelist_items CI WHERE ITEMCODE = 'DK4050' AND CODELIST_ID = (SELECT id FROM codelists WHERE CODELISTKEY = '10249'))) ON CONFLICT (item_id, langcode, valid_to) DO UPDATE SET valid_from=EXCLUDED.valid_from, description=EXCLUDED.description;</v>
      </c>
      <c r="Q30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09" s="10" t="str">
        <v>/*INSERT INTO PUBLIC.labels_codelist_items (DESCRIPTION, langcode, VALID_FROM, VALID_TO, ITEM_ID) VALUES('Fejl i "Identifikationskode", må ikke være udfyldt med Y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09" s="10" t="str">
        <v>/*INSERT INTO PUBLIC.labels_codelist_items (DESCRIPTION, langcode, VALID_FROM, VALID_TO, ITEM_ID) VALUES('Error in "Qualifier of Identification", can not be filled out with 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10" spans="1:19" ht="409.5" x14ac:dyDescent="0.25">
      <c r="A310" t="str">
        <v>INSERT INTO public.codelist_item (item_code, uieditable, valid_from, valid_to, codelist_id) VALUES('DK1013', false, to_timestamp('2020-01-01 00:00:00', 'YYYY-MM-DD HH24:MI:SS'), null, (SELECT id FROM codelist WHERE CODELIST_KEY = '10080')) ON CONFLICT (codelist_id, item_code) DO UPDATE SET valid_from=EXCLUDED.valid_from, valid_to=EXCLUDED.valid_to;</v>
      </c>
      <c r="C310" t="str">
        <v>INSERT INTO PUBLIC.CODELIST_ITEM_LABEL (DESCRIPTION, VALID_FROM, VALID_TO, ITEM_ID, LANGUAGE_ID) VALUES('Error in "Previous documents" (2/1), the reference is made to an MRN that does not exist.', TO_TIMESTAMP('2020-01-01 00:00:00', 'YYYY-MM-DD HH24:MI:SS'), null, (SELECT id FROM CODELIST_ITEM CI WHERE ITEM_CODE = 'DK1013' AND CODELIST_ID = (SELECT id FROM codelist WHERE CODELIST_KEY = '10080')), 1);</v>
      </c>
      <c r="D310" t="str">
        <v>INSERT INTO public.codelist_item (item_code, uieditable, valid_from, valid_to, codelist_id) VALUES('DK1013', false, to_timestamp('2020-01-01 00:00:00', 'YYYY-MM-DD HH24:MI:SS'), null, (SELECT id FROM codelist WHERE CODELIST_KEY = '10040')) ON CONFLICT (codelist_id, item_code) DO UPDATE SET valid_from=EXCLUDED.valid_from, valid_to=EXCLUDED.valid_to;</v>
      </c>
      <c r="E310" t="str">
        <v>INSERT INTO PUBLIC.CODELIST_ITEM_LABEL (DESCRIPTION, VALID_FROM, VALID_TO, ITEM_ID, LANGUAGE_ID) VALUES('Fejl i "Forudgående Dokument" (2/1), der henvises til et MRN der ikke eksisterer.', TO_TIMESTAMP('2020-01-01 00:00:00', 'YYYY-MM-DD HH24:MI:SS'), null, (SELECT id FROM CODELIST_ITEM CI WHERE ITEM_CODE = 'DK1013' AND CODELIST_ID = (SELECT id FROM codelist WHERE CODELIST_KEY = '10040')), 3);</v>
      </c>
      <c r="F310" t="str">
        <v>INSERT INTO PUBLIC.CODELIST_ITEM_LABEL (DESCRIPTION, VALID_FROM, VALID_TO, ITEM_ID, LANGUAGE_ID) VALUES('Error in "Previous documents" (2/1), the reference is made to an MRN that does not exist.', TO_TIMESTAMP('2020-01-01 00:00:00', 'YYYY-MM-DD HH24:MI:SS'), null, (SELECT id FROM CODELIST_ITEM CI WHERE ITEM_CODE = 'DK1013' AND CODELIST_ID = (SELECT id FROM codelist WHERE CODELIST_KEY = '10040')), 1);</v>
      </c>
      <c r="G31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10" t="str">
        <v>/*INSERT INTO PUBLIC.CODELIST_ITEM_LABEL (DESCRIPTION, VALID_FROM, VALID_TO, ITEM_ID, LANGUAGE_ID) VALUES('Fejl i "Forudgående Dokument" (2/1), der henvises til et MRN der ikke eksisterer.', TO_TIMESTAMP('2020-01-01 00:00:00', 'YYYY-MM-DD HH24:MI:SS'), null, (SELECT id FROM CODELIST_ITEM CI WHERE ITEM_CODE = '' AND CODELIST_ID = (SELECT id FROM codelist WHERE CODELIST_KEY = '10075')), 3);*/</v>
      </c>
      <c r="I310" t="str">
        <v>/*INSERT INTO PUBLIC.CODELIST_ITEM_LABEL (DESCRIPTION, VALID_FROM, VALID_TO, ITEM_ID, LANGUAGE_ID) VALUES('Error in "Previous documents" (2/1), the reference is made to an MRN that does not exist.', TO_TIMESTAMP('2020-01-01 00:00:00', 'YYYY-MM-DD HH24:MI:SS'), null, (SELECT id FROM CODELIST_ITEM CI WHERE ITEM_CODE = '' AND CODELIST_ID = (SELECT id FROM codelist WHERE CODELIST_KEY = '10075')), 1);*/</v>
      </c>
      <c r="J31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10" t="str">
        <v>/*INSERT INTO PUBLIC.CODELIST_ITEM_LABEL (DESCRIPTION, VALID_FROM, VALID_TO, ITEM_ID, LANGUAGE_ID) VALUES('Fejl i "Forudgående Dokument" (2/1), der henvises til et MRN der ikke eksisterer.', TO_TIMESTAMP('2020-01-01 00:00:00', 'YYYY-MM-DD HH24:MI:SS'), null, (SELECT id FROM CODELIST_ITEM CI WHERE ITEM_CODE = '' AND CODELIST_ID = (SELECT id FROM codelist WHERE CODELIST_KEY = '10040')), 3);*/</v>
      </c>
      <c r="L310" t="str">
        <v>/*INSERT INTO PUBLIC.CODELIST_ITEM_LABEL (DESCRIPTION, VALID_FROM, VALID_TO, ITEM_ID, LANGUAGE_ID) VALUES('Error in "Previous documents" (2/1), the reference is made to an MRN that does not exist.', TO_TIMESTAMP('2020-01-01 00:00:00', 'YYYY-MM-DD HH24:MI:SS'), null, (SELECT id FROM CODELIST_ITEM CI WHERE ITEM_CODE = '' AND CODELIST_ID = (SELECT id FROM codelist WHERE CODELIST_KEY = '10040')), 1);*/</v>
      </c>
      <c r="N310" s="10" t="str">
        <v>INSERT INTO public.codelist_items (itemcode, valid_from, valid_to, codelist_id, extensions_id) VALUES('DK1013', to_timestamp('2020-01-01 00:00:00', 'YYYY-MM-DD HH24:MI:SS'), null, (SELECT id FROM codelists WHERE CODELISTKEY = '10249'), null) ON CONFLICT (codelist_id, itemcode) DO UPDATE SET valid_from=EXCLUDED.valid_from, valid_to=EXCLUDED.valid_to;</v>
      </c>
      <c r="O310" s="10" t="str">
        <v>INSERT INTO PUBLIC.labels_codelist_items (DESCRIPTION, langcode, VALID_FROM, VALID_TO, ITEM_ID) VALUES('Fejl i "Forudgående Dokument" (2/1), der henvises til et MRN der ikke eksisterer.', 'DA',TO_TIMESTAMP('2020-01-01 00:00:00', 'YYYY-MM-DD HH24:MI:SS'), null, (SELECT id FROM codelist_items CI WHERE ITEMCODE = 'DK1013' AND CODELIST_ID = (SELECT id FROM codelists WHERE CODELISTKEY = '10249'))) ON CONFLICT (item_id, langcode, valid_to) DO UPDATE SET valid_from=EXCLUDED.valid_from, description=EXCLUDED.description;</v>
      </c>
      <c r="P310" s="10" t="str">
        <v>INSERT INTO PUBLIC.labels_codelist_items (DESCRIPTION, langcode, VALID_FROM, VALID_TO, ITEM_ID) VALUES('Error in "Previous documents" (2/1), the reference is made to an MRN that does not exist.', 'EN',TO_TIMESTAMP('2020-01-01 00:00:00', 'YYYY-MM-DD HH24:MI:SS'), null, (SELECT id FROM codelist_items CI WHERE ITEMCODE = 'DK1013' AND CODELIST_ID = (SELECT id FROM codelists WHERE CODELISTKEY = '10249'))) ON CONFLICT (item_id, langcode, valid_to) DO UPDATE SET valid_from=EXCLUDED.valid_from, description=EXCLUDED.description;</v>
      </c>
      <c r="Q31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10" s="10" t="str">
        <v>/*INSERT INTO PUBLIC.labels_codelist_items (DESCRIPTION, langcode, VALID_FROM, VALID_TO, ITEM_ID) VALUES('Fejl i "Forudgående Dokument" (2/1), der henvises til et MRN der ikke eksisterer.',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10" s="10" t="str">
        <v>/*INSERT INTO PUBLIC.labels_codelist_items (DESCRIPTION, langcode, VALID_FROM, VALID_TO, ITEM_ID) VALUES('Error in "Previous documents" (2/1), the reference is made to an MRN that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11" spans="1:19" ht="409.5" x14ac:dyDescent="0.25">
      <c r="A311" t="str">
        <v>INSERT INTO public.codelist_item (item_code, uieditable, valid_from, valid_to, codelist_id) VALUES('DK1002', false, to_timestamp('2020-01-01 00:00:00', 'YYYY-MM-DD HH24:MI:SS'), null, (SELECT id FROM codelist WHERE CODELIST_KEY = '10080')) ON CONFLICT (codelist_id, item_code) DO UPDATE SET valid_from=EXCLUDED.valid_from, valid_to=EXCLUDED.valid_to;</v>
      </c>
      <c r="C311" t="str">
        <v>INSERT INTO PUBLIC.CODELIST_ITEM_LABEL (DESCRIPTION, VALID_FROM, VALID_TO, ITEM_ID, LANGUAGE_ID) VALUES('Error in "Previous documents type" (12 01 002 000), not relevant to the type of declaration or does not exist.', TO_TIMESTAMP('2020-01-01 00:00:00', 'YYYY-MM-DD HH24:MI:SS'), null, (SELECT id FROM CODELIST_ITEM CI WHERE ITEM_CODE = 'DK1002' AND CODELIST_ID = (SELECT id FROM codelist WHERE CODELIST_KEY = '10080')), 1);</v>
      </c>
      <c r="D311" t="str">
        <v>INSERT INTO public.codelist_item (item_code, uieditable, valid_from, valid_to, codelist_id) VALUES('DK1002', false, to_timestamp('2020-01-01 00:00:00', 'YYYY-MM-DD HH24:MI:SS'), null, (SELECT id FROM codelist WHERE CODELIST_KEY = '10040')) ON CONFLICT (codelist_id, item_code) DO UPDATE SET valid_from=EXCLUDED.valid_from, valid_to=EXCLUDED.valid_to;</v>
      </c>
      <c r="E311" t="str">
        <v>INSERT INTO PUBLIC.CODELIST_ITEM_LABEL (DESCRIPTION, VALID_FROM, VALID_TO, ITEM_ID, LANGUAGE_ID) VALUES('Fejl i "Forudgående Dokument type" (12 01 002 000) ikke relevant for angivelsestypen eller findes ikke, se codeliste.', TO_TIMESTAMP('2020-01-01 00:00:00', 'YYYY-MM-DD HH24:MI:SS'), null, (SELECT id FROM CODELIST_ITEM CI WHERE ITEM_CODE = 'DK1002' AND CODELIST_ID = (SELECT id FROM codelist WHERE CODELIST_KEY = '10040')), 3);</v>
      </c>
      <c r="F311" t="str">
        <v>INSERT INTO PUBLIC.CODELIST_ITEM_LABEL (DESCRIPTION, VALID_FROM, VALID_TO, ITEM_ID, LANGUAGE_ID) VALUES('Error in "Previous documents type" (12 01 002 000), not relevant to the type of declaration or does not exist.', TO_TIMESTAMP('2020-01-01 00:00:00', 'YYYY-MM-DD HH24:MI:SS'), null, (SELECT id FROM CODELIST_ITEM CI WHERE ITEM_CODE = 'DK1002' AND CODELIST_ID = (SELECT id FROM codelist WHERE CODELIST_KEY = '10040')), 1);</v>
      </c>
      <c r="G311"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11" t="str">
        <v>/*INSERT INTO PUBLIC.CODELIST_ITEM_LABEL (DESCRIPTION, VALID_FROM, VALID_TO, ITEM_ID, LANGUAGE_ID) VALUES('Fejl i "Forudgående Dokument type" (12 01 002 000) ikke relevant for angivelsestypen eller findes ikke, se codeliste.', TO_TIMESTAMP('2020-01-01 00:00:00', 'YYYY-MM-DD HH24:MI:SS'), null, (SELECT id FROM CODELIST_ITEM CI WHERE ITEM_CODE = '' AND CODELIST_ID = (SELECT id FROM codelist WHERE CODELIST_KEY = '10075')), 3);*/</v>
      </c>
      <c r="I311" t="str">
        <v>/*INSERT INTO PUBLIC.CODELIST_ITEM_LABEL (DESCRIPTION, VALID_FROM, VALID_TO, ITEM_ID, LANGUAGE_ID) VALUES('Error in "Previous documents type" (12 01 002 000), not relevant to the type of declaration or does not exist.', TO_TIMESTAMP('2020-01-01 00:00:00', 'YYYY-MM-DD HH24:MI:SS'), null, (SELECT id FROM CODELIST_ITEM CI WHERE ITEM_CODE = '' AND CODELIST_ID = (SELECT id FROM codelist WHERE CODELIST_KEY = '10075')), 1);*/</v>
      </c>
      <c r="J31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11" t="str">
        <v>/*INSERT INTO PUBLIC.CODELIST_ITEM_LABEL (DESCRIPTION, VALID_FROM, VALID_TO, ITEM_ID, LANGUAGE_ID) VALUES('Fejl i "Forudgående Dokument type" (12 01 002 000) ikke relevant for angivelsestypen eller findes ikke, se codeliste.', TO_TIMESTAMP('2020-01-01 00:00:00', 'YYYY-MM-DD HH24:MI:SS'), null, (SELECT id FROM CODELIST_ITEM CI WHERE ITEM_CODE = '' AND CODELIST_ID = (SELECT id FROM codelist WHERE CODELIST_KEY = '10040')), 3);*/</v>
      </c>
      <c r="L311" t="str">
        <v>/*INSERT INTO PUBLIC.CODELIST_ITEM_LABEL (DESCRIPTION, VALID_FROM, VALID_TO, ITEM_ID, LANGUAGE_ID) VALUES('Error in "Previous documents type" (12 01 002 000), not relevant to the type of declaration or does not exist.', TO_TIMESTAMP('2020-01-01 00:00:00', 'YYYY-MM-DD HH24:MI:SS'), null, (SELECT id FROM CODELIST_ITEM CI WHERE ITEM_CODE = '' AND CODELIST_ID = (SELECT id FROM codelist WHERE CODELIST_KEY = '10040')), 1);*/</v>
      </c>
      <c r="N311" s="10" t="str">
        <v>INSERT INTO public.codelist_items (itemcode, valid_from, valid_to, codelist_id, extensions_id) VALUES('DK1002', to_timestamp('2020-01-01 00:00:00', 'YYYY-MM-DD HH24:MI:SS'), null, (SELECT id FROM codelists WHERE CODELISTKEY = '10249'), null) ON CONFLICT (codelist_id, itemcode) DO UPDATE SET valid_from=EXCLUDED.valid_from, valid_to=EXCLUDED.valid_to;</v>
      </c>
      <c r="O311" s="10" t="str">
        <v>INSERT INTO PUBLIC.labels_codelist_items (DESCRIPTION, langcode, VALID_FROM, VALID_TO, ITEM_ID) VALUES('Fejl i "Forudgående Dokument type" (12 01 002 000) ikke relevant for angivelsestypen eller findes ikke, se codeliste.', 'DA',TO_TIMESTAMP('2020-01-01 00:00:00', 'YYYY-MM-DD HH24:MI:SS'), null, (SELECT id FROM codelist_items CI WHERE ITEMCODE = 'DK1002' AND CODELIST_ID = (SELECT id FROM codelists WHERE CODELISTKEY = '10249'))) ON CONFLICT (item_id, langcode, valid_to) DO UPDATE SET valid_from=EXCLUDED.valid_from, description=EXCLUDED.description;</v>
      </c>
      <c r="P311" s="10" t="str">
        <v>INSERT INTO PUBLIC.labels_codelist_items (DESCRIPTION, langcode, VALID_FROM, VALID_TO, ITEM_ID) VALUES('Error in "Previous documents type" (12 01 002 000), not relevant to the type of declaration or does not exist.', 'EN',TO_TIMESTAMP('2020-01-01 00:00:00', 'YYYY-MM-DD HH24:MI:SS'), null, (SELECT id FROM codelist_items CI WHERE ITEMCODE = 'DK1002' AND CODELIST_ID = (SELECT id FROM codelists WHERE CODELISTKEY = '10249'))) ON CONFLICT (item_id, langcode, valid_to) DO UPDATE SET valid_from=EXCLUDED.valid_from, description=EXCLUDED.description;</v>
      </c>
      <c r="Q31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11" s="10" t="str">
        <v>/*INSERT INTO PUBLIC.labels_codelist_items (DESCRIPTION, langcode, VALID_FROM, VALID_TO, ITEM_ID) VALUES('Fejl i "Forudgående Dokument type" (12 01 002 000) ikke relevant for angivelsestypen eller findes ikke, se codeliste.',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11" s="10" t="str">
        <v>/*INSERT INTO PUBLIC.labels_codelist_items (DESCRIPTION, langcode, VALID_FROM, VALID_TO, ITEM_ID) VALUES('Error in "Previous documents type" (12 01 002 000), not relevant to the type of declaration or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12" spans="1:19" ht="409.5" x14ac:dyDescent="0.25">
      <c r="A312" t="str">
        <v>INSERT INTO public.codelist_item (item_code, uieditable, valid_from, valid_to, codelist_id) VALUES('DK1015', false, to_timestamp('2020-01-01 00:00:00', 'YYYY-MM-DD HH24:MI:SS'), null, (SELECT id FROM codelist WHERE CODELIST_KEY = '10080')) ON CONFLICT (codelist_id, item_code) DO UPDATE SET valid_from=EXCLUDED.valid_from, valid_to=EXCLUDED.valid_to;</v>
      </c>
      <c r="C312" t="str">
        <v>INSERT INTO PUBLIC.CODELIST_ITEM_LABEL (DESCRIPTION, VALID_FROM, VALID_TO, ITEM_ID, LANGUAGE_ID) VALUES('Error in "number of packages" 6/10, the value must be the same number of packages as the prelodged declaration MRN.', TO_TIMESTAMP('2020-01-01 00:00:00', 'YYYY-MM-DD HH24:MI:SS'), null, (SELECT id FROM CODELIST_ITEM CI WHERE ITEM_CODE = 'DK1015' AND CODELIST_ID = (SELECT id FROM codelist WHERE CODELIST_KEY = '10080')), 1);</v>
      </c>
      <c r="D312" t="str">
        <v>INSERT INTO public.codelist_item (item_code, uieditable, valid_from, valid_to, codelist_id) VALUES('DK1015', false, to_timestamp('2020-01-01 00:00:00', 'YYYY-MM-DD HH24:MI:SS'), null, (SELECT id FROM codelist WHERE CODELIST_KEY = '10040')) ON CONFLICT (codelist_id, item_code) DO UPDATE SET valid_from=EXCLUDED.valid_from, valid_to=EXCLUDED.valid_to;</v>
      </c>
      <c r="E312" t="str">
        <v>INSERT INTO PUBLIC.CODELIST_ITEM_LABEL (DESCRIPTION, VALID_FROM, VALID_TO, ITEM_ID, LANGUAGE_ID) VALUES(' Fejl i "antal kolli" 6/10, værdien skal udgøre samme antal kolli, som angivet på det forudanmeldte MRN.', TO_TIMESTAMP('2020-01-01 00:00:00', 'YYYY-MM-DD HH24:MI:SS'), null, (SELECT id FROM CODELIST_ITEM CI WHERE ITEM_CODE = 'DK1015' AND CODELIST_ID = (SELECT id FROM codelist WHERE CODELIST_KEY = '10040')), 3);</v>
      </c>
      <c r="F312" t="str">
        <v>INSERT INTO PUBLIC.CODELIST_ITEM_LABEL (DESCRIPTION, VALID_FROM, VALID_TO, ITEM_ID, LANGUAGE_ID) VALUES('Error in "number of packages" 6/10, the value must be the same number of packages as the prelodged declaration MRN.', TO_TIMESTAMP('2020-01-01 00:00:00', 'YYYY-MM-DD HH24:MI:SS'), null, (SELECT id FROM CODELIST_ITEM CI WHERE ITEM_CODE = 'DK1015' AND CODELIST_ID = (SELECT id FROM codelist WHERE CODELIST_KEY = '10040')), 1);</v>
      </c>
      <c r="G312"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12" t="str">
        <v>/*INSERT INTO PUBLIC.CODELIST_ITEM_LABEL (DESCRIPTION, VALID_FROM, VALID_TO, ITEM_ID, LANGUAGE_ID) VALUES(' Fejl i "antal kolli" 6/10, værdien skal udgøre samme antal kolli, som angivet på det forudanmeldte MRN.', TO_TIMESTAMP('2020-01-01 00:00:00', 'YYYY-MM-DD HH24:MI:SS'), null, (SELECT id FROM CODELIST_ITEM CI WHERE ITEM_CODE = '' AND CODELIST_ID = (SELECT id FROM codelist WHERE CODELIST_KEY = '10075')), 3);*/</v>
      </c>
      <c r="I312" t="str">
        <v>/*INSERT INTO PUBLIC.CODELIST_ITEM_LABEL (DESCRIPTION, VALID_FROM, VALID_TO, ITEM_ID, LANGUAGE_ID) VALUES('Error in "number of packages" 6/10, the value must be the same number of packages as the prelodged declaration MRN.', TO_TIMESTAMP('2020-01-01 00:00:00', 'YYYY-MM-DD HH24:MI:SS'), null, (SELECT id FROM CODELIST_ITEM CI WHERE ITEM_CODE = '' AND CODELIST_ID = (SELECT id FROM codelist WHERE CODELIST_KEY = '10075')), 1);*/</v>
      </c>
      <c r="J31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12" t="str">
        <v>/*INSERT INTO PUBLIC.CODELIST_ITEM_LABEL (DESCRIPTION, VALID_FROM, VALID_TO, ITEM_ID, LANGUAGE_ID) VALUES(' Fejl i "antal kolli" 6/10, værdien skal udgøre samme antal kolli, som angivet på det forudanmeldte MRN.', TO_TIMESTAMP('2020-01-01 00:00:00', 'YYYY-MM-DD HH24:MI:SS'), null, (SELECT id FROM CODELIST_ITEM CI WHERE ITEM_CODE = '' AND CODELIST_ID = (SELECT id FROM codelist WHERE CODELIST_KEY = '10040')), 3);*/</v>
      </c>
      <c r="L312" t="str">
        <v>/*INSERT INTO PUBLIC.CODELIST_ITEM_LABEL (DESCRIPTION, VALID_FROM, VALID_TO, ITEM_ID, LANGUAGE_ID) VALUES('Error in "number of packages" 6/10, the value must be the same number of packages as the prelodged declaration MRN.', TO_TIMESTAMP('2020-01-01 00:00:00', 'YYYY-MM-DD HH24:MI:SS'), null, (SELECT id FROM CODELIST_ITEM CI WHERE ITEM_CODE = '' AND CODELIST_ID = (SELECT id FROM codelist WHERE CODELIST_KEY = '10040')), 1);*/</v>
      </c>
      <c r="N312" s="10" t="str">
        <v>INSERT INTO public.codelist_items (itemcode, valid_from, valid_to, codelist_id, extensions_id) VALUES('DK1015', to_timestamp('2020-01-01 00:00:00', 'YYYY-MM-DD HH24:MI:SS'), null, (SELECT id FROM codelists WHERE CODELISTKEY = '10249'), null) ON CONFLICT (codelist_id, itemcode) DO UPDATE SET valid_from=EXCLUDED.valid_from, valid_to=EXCLUDED.valid_to;</v>
      </c>
      <c r="O312" s="10" t="str">
        <v>INSERT INTO PUBLIC.labels_codelist_items (DESCRIPTION, langcode, VALID_FROM, VALID_TO, ITEM_ID) VALUES(' Fejl i "antal kolli" 6/10, værdien skal udgøre samme antal kolli, som angivet på det forudanmeldte MRN.', 'DA',TO_TIMESTAMP('2020-01-01 00:00:00', 'YYYY-MM-DD HH24:MI:SS'), null, (SELECT id FROM codelist_items CI WHERE ITEMCODE = 'DK1015' AND CODELIST_ID = (SELECT id FROM codelists WHERE CODELISTKEY = '10249'))) ON CONFLICT (item_id, langcode, valid_to) DO UPDATE SET valid_from=EXCLUDED.valid_from, description=EXCLUDED.description;</v>
      </c>
      <c r="P312" s="10" t="str">
        <v>INSERT INTO PUBLIC.labels_codelist_items (DESCRIPTION, langcode, VALID_FROM, VALID_TO, ITEM_ID) VALUES('Error in "number of packages" 6/10, the value must be the same number of packages as the prelodged declaration MRN.', 'EN',TO_TIMESTAMP('2020-01-01 00:00:00', 'YYYY-MM-DD HH24:MI:SS'), null, (SELECT id FROM codelist_items CI WHERE ITEMCODE = 'DK1015' AND CODELIST_ID = (SELECT id FROM codelists WHERE CODELISTKEY = '10249'))) ON CONFLICT (item_id, langcode, valid_to) DO UPDATE SET valid_from=EXCLUDED.valid_from, description=EXCLUDED.description;</v>
      </c>
      <c r="Q31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12" s="10" t="str">
        <v>/*INSERT INTO PUBLIC.labels_codelist_items (DESCRIPTION, langcode, VALID_FROM, VALID_TO, ITEM_ID) VALUES(' Fejl i "antal kolli" 6/10, værdien skal udgøre samme antal kolli, som angivet på det forudanmeldte MRN.',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12" s="10" t="str">
        <v>/*INSERT INTO PUBLIC.labels_codelist_items (DESCRIPTION, langcode, VALID_FROM, VALID_TO, ITEM_ID) VALUES('Error in "number of packages" 6/10, the value must be the same number of packages as the prelodged declaration MRN.',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13" spans="1:19" ht="409.5" x14ac:dyDescent="0.25">
      <c r="A313" t="str">
        <v>INSERT INTO public.codelist_item (item_code, uieditable, valid_from, valid_to, codelist_id) VALUES('DK2019', false, to_timestamp('2020-01-01 00:00:00', 'YYYY-MM-DD HH24:MI:SS'), null, (SELECT id FROM codelist WHERE CODELIST_KEY = '10080')) ON CONFLICT (codelist_id, item_code) DO UPDATE SET valid_from=EXCLUDED.valid_from, valid_to=EXCLUDED.valid_to;</v>
      </c>
      <c r="C313" t="str">
        <v>INSERT INTO PUBLIC.CODELIST_ITEM_LABEL (DESCRIPTION, VALID_FROM, VALID_TO, ITEM_ID, LANGUAGE_ID) VALUES('Error in "Location of goods" (16 15 053 000), "Aditional identifier" does not exist.', TO_TIMESTAMP('2020-01-01 00:00:00', 'YYYY-MM-DD HH24:MI:SS'), null, (SELECT id FROM CODELIST_ITEM CI WHERE ITEM_CODE = 'DK2019' AND CODELIST_ID = (SELECT id FROM codelist WHERE CODELIST_KEY = '10080')), 1);</v>
      </c>
      <c r="D313" t="str">
        <v>INSERT INTO public.codelist_item (item_code, uieditable, valid_from, valid_to, codelist_id) VALUES('DK2019', false, to_timestamp('2020-01-01 00:00:00', 'YYYY-MM-DD HH24:MI:SS'), null, (SELECT id FROM codelist WHERE CODELIST_KEY = '10040')) ON CONFLICT (codelist_id, item_code) DO UPDATE SET valid_from=EXCLUDED.valid_from, valid_to=EXCLUDED.valid_to;</v>
      </c>
      <c r="E313" t="str">
        <v>INSERT INTO PUBLIC.CODELIST_ITEM_LABEL (DESCRIPTION, VALID_FROM, VALID_TO, ITEM_ID, LANGUAGE_ID) VALUES('Fejl i "Lokalisering af varerne" (16 15 053 000), Adresseløbenummer findes ikke.', TO_TIMESTAMP('2020-01-01 00:00:00', 'YYYY-MM-DD HH24:MI:SS'), null, (SELECT id FROM CODELIST_ITEM CI WHERE ITEM_CODE = 'DK2019' AND CODELIST_ID = (SELECT id FROM codelist WHERE CODELIST_KEY = '10040')), 3);</v>
      </c>
      <c r="F313" t="str">
        <v>INSERT INTO PUBLIC.CODELIST_ITEM_LABEL (DESCRIPTION, VALID_FROM, VALID_TO, ITEM_ID, LANGUAGE_ID) VALUES('Error in "Location of goods" (16 15 053 000), "Aditional identifier" does not exist.', TO_TIMESTAMP('2020-01-01 00:00:00', 'YYYY-MM-DD HH24:MI:SS'), null, (SELECT id FROM CODELIST_ITEM CI WHERE ITEM_CODE = 'DK2019' AND CODELIST_ID = (SELECT id FROM codelist WHERE CODELIST_KEY = '10040')), 1);</v>
      </c>
      <c r="G313" t="str">
        <v>INSERT INTO public.codelist_item (item_code, uieditable, valid_from, valid_to, codelist_id) VALUES('DKW2019', false, to_timestamp('2020-01-01 00:00:00', 'YYYY-MM-DD HH24:MI:SS'), null, (SELECT id FROM codelist WHERE CODELIST_KEY = '10075')) ON CONFLICT (codelist_id, item_code) DO UPDATE SET valid_from=EXCLUDED.valid_from, valid_to=EXCLUDED.valid_to;</v>
      </c>
      <c r="H313" t="str">
        <v>INSERT INTO PUBLIC.CODELIST_ITEM_LABEL (DESCRIPTION, VALID_FROM, VALID_TO, ITEM_ID, LANGUAGE_ID) VALUES('Fejl i "Lokalisering af varerne" (16 15 053 000), Adresseløbenummer findes ikke.', TO_TIMESTAMP('2020-01-01 00:00:00', 'YYYY-MM-DD HH24:MI:SS'), null, (SELECT id FROM CODELIST_ITEM CI WHERE ITEM_CODE = 'DKW2019' AND CODELIST_ID = (SELECT id FROM codelist WHERE CODELIST_KEY = '10075')), 3);</v>
      </c>
      <c r="I313" t="str">
        <v>INSERT INTO PUBLIC.CODELIST_ITEM_LABEL (DESCRIPTION, VALID_FROM, VALID_TO, ITEM_ID, LANGUAGE_ID) VALUES('Error in "Location of goods" (16 15 053 000), "Aditional identifier" does not exist.', TO_TIMESTAMP('2020-01-01 00:00:00', 'YYYY-MM-DD HH24:MI:SS'), null, (SELECT id FROM CODELIST_ITEM CI WHERE ITEM_CODE = 'DKW2019' AND CODELIST_ID = (SELECT id FROM codelist WHERE CODELIST_KEY = '10075')), 1);</v>
      </c>
      <c r="J313" t="str">
        <v>INSERT INTO public.codelist_item (item_code, uieditable, valid_from, valid_to, codelist_id) VALUES('DKW2019', false, to_timestamp('2020-01-01 00:00:00', 'YYYY-MM-DD HH24:MI:SS'), null, (SELECT id FROM codelist WHERE CODELIST_KEY = '10040')) ON CONFLICT (codelist_id, item_code) DO UPDATE SET valid_from=EXCLUDED.valid_from, valid_to=EXCLUDED.valid_to;</v>
      </c>
      <c r="K313" t="str">
        <v>INSERT INTO PUBLIC.CODELIST_ITEM_LABEL (DESCRIPTION, VALID_FROM, VALID_TO, ITEM_ID, LANGUAGE_ID) VALUES('Fejl i "Lokalisering af varerne" (16 15 053 000), Adresseløbenummer findes ikke.', TO_TIMESTAMP('2020-01-01 00:00:00', 'YYYY-MM-DD HH24:MI:SS'), null, (SELECT id FROM CODELIST_ITEM CI WHERE ITEM_CODE = 'DKW2019' AND CODELIST_ID = (SELECT id FROM codelist WHERE CODELIST_KEY = '10040')), 3);</v>
      </c>
      <c r="L313" t="str">
        <v>INSERT INTO PUBLIC.CODELIST_ITEM_LABEL (DESCRIPTION, VALID_FROM, VALID_TO, ITEM_ID, LANGUAGE_ID) VALUES('Error in "Location of goods" (16 15 053 000), "Aditional identifier" does not exist.', TO_TIMESTAMP('2020-01-01 00:00:00', 'YYYY-MM-DD HH24:MI:SS'), null, (SELECT id FROM CODELIST_ITEM CI WHERE ITEM_CODE = 'DKW2019' AND CODELIST_ID = (SELECT id FROM codelist WHERE CODELIST_KEY = '10040')), 1);</v>
      </c>
      <c r="N313" s="10" t="str">
        <v>INSERT INTO public.codelist_items (itemcode, valid_from, valid_to, codelist_id, extensions_id) VALUES('DK2019', to_timestamp('2020-01-01 00:00:00', 'YYYY-MM-DD HH24:MI:SS'), null, (SELECT id FROM codelists WHERE CODELISTKEY = '10249'), null) ON CONFLICT (codelist_id, itemcode) DO UPDATE SET valid_from=EXCLUDED.valid_from, valid_to=EXCLUDED.valid_to;</v>
      </c>
      <c r="O313" s="10" t="str">
        <v>INSERT INTO PUBLIC.labels_codelist_items (DESCRIPTION, langcode, VALID_FROM, VALID_TO, ITEM_ID) VALUES('Fejl i "Lokalisering af varerne" (16 15 053 000), Adresseløbenummer findes ikke.', 'DA',TO_TIMESTAMP('2020-01-01 00:00:00', 'YYYY-MM-DD HH24:MI:SS'), null, (SELECT id FROM codelist_items CI WHERE ITEMCODE = 'DK2019' AND CODELIST_ID = (SELECT id FROM codelists WHERE CODELISTKEY = '10249'))) ON CONFLICT (item_id, langcode, valid_to) DO UPDATE SET valid_from=EXCLUDED.valid_from, description=EXCLUDED.description;</v>
      </c>
      <c r="P313" s="10" t="str">
        <v>INSERT INTO PUBLIC.labels_codelist_items (DESCRIPTION, langcode, VALID_FROM, VALID_TO, ITEM_ID) VALUES('Error in "Location of goods" (16 15 053 000), "Aditional identifier" does not exist.', 'EN',TO_TIMESTAMP('2020-01-01 00:00:00', 'YYYY-MM-DD HH24:MI:SS'), null, (SELECT id FROM codelist_items CI WHERE ITEMCODE = 'DK2019' AND CODELIST_ID = (SELECT id FROM codelists WHERE CODELISTKEY = '10249'))) ON CONFLICT (item_id, langcode, valid_to) DO UPDATE SET valid_from=EXCLUDED.valid_from, description=EXCLUDED.description;</v>
      </c>
      <c r="Q313" s="10" t="str">
        <v>INSERT INTO public.codelist_items (itemcode, valid_from, valid_to, codelist_id, extensions_id) VALUES('DKW2019', to_timestamp('2020-01-01 00:00:00', 'YYYY-MM-DD HH24:MI:SS'), null, (SELECT id FROM codelists WHERE CODELISTKEY = '10249'), null) ON CONFLICT (codelist_id, itemcode) DO UPDATE SET valid_from=EXCLUDED.valid_from, valid_to=EXCLUDED.valid_to;</v>
      </c>
      <c r="R313" s="10" t="str">
        <v>INSERT INTO PUBLIC.labels_codelist_items (DESCRIPTION, langcode, VALID_FROM, VALID_TO, ITEM_ID) VALUES('Fejl i "Lokalisering af varerne" (16 15 053 000), Adresseløbenummer findes ikke.', 'DA',TO_TIMESTAMP('2020-01-01 00:00:00', 'YYYY-MM-DD HH24:MI:SS'), null, (SELECT id FROM codelist_items CI WHERE ITEMCODE = 'DKW2019' AND CODELIST_ID = (SELECT id FROM codelists WHERE CODELISTKEY = '10249'))) ON CONFLICT (item_id, langcode, valid_to) DO UPDATE SET valid_from=EXCLUDED.valid_from, description=EXCLUDED.description;</v>
      </c>
      <c r="S313" s="10" t="str">
        <v>INSERT INTO PUBLIC.labels_codelist_items (DESCRIPTION, langcode, VALID_FROM, VALID_TO, ITEM_ID) VALUES('Error in "Location of goods" (16 15 053 000), "Aditional identifier" does not exist.', 'EN',TO_TIMESTAMP('2020-01-01 00:00:00', 'YYYY-MM-DD HH24:MI:SS'), null, (SELECT id FROM codelist_items CI WHERE ITEMCODE = 'DKW2019' AND CODELIST_ID = (SELECT id FROM codelists WHERE CODELISTKEY = '10249'))) ON CONFLICT (item_id, langcode, valid_to) DO UPDATE SET valid_from=EXCLUDED.valid_from, description=EXCLUDED.description;</v>
      </c>
    </row>
    <row r="314" spans="1:19" ht="409.5" x14ac:dyDescent="0.25">
      <c r="A314" t="str">
        <v>/*INSERT INTO public.codelist_item (item_code, uieditable, valid_from, valid_to, codelist_id) VALUES('DK1308', false, to_timestamp('2020-01-01 00:00:00', 'YYYY-MM-DD HH24:MI:SS'), null, (SELECT id FROM codelist WHERE CODELIST_KEY = '')) ON CONFLICT (codelist_id, item_code) DO UPDATE SET valid_from=EXCLUDED.valid_from, valid_to=EXCLUDED.valid_to;*/</v>
      </c>
      <c r="C314" t="str">
        <v>/*INSERT INTO PUBLIC.CODELIST_ITEM_LABEL (DESCRIPTION, VALID_FROM, VALID_TO, ITEM_ID, LANGUAGE_ID) VALUES('Error in "Location of goods" (16 15 052 000), "Authorisation number" starting with DKTST or DKYY is not allowed for B3 declarations.', TO_TIMESTAMP('2020-01-01 00:00:00', 'YYYY-MM-DD HH24:MI:SS'), null, (SELECT id FROM CODELIST_ITEM CI WHERE ITEM_CODE = 'DK1308' AND CODELIST_ID = (SELECT id FROM codelist WHERE CODELIST_KEY = '')), 1);*/</v>
      </c>
      <c r="D314" t="str">
        <v>/*INSERT INTO public.codelist_item (item_code, uieditable, valid_from, valid_to, codelist_id) VALUES('DK1308', false, to_timestamp('2020-01-01 00:00:00', 'YYYY-MM-DD HH24:MI:SS'), null, (SELECT id FROM codelist WHERE CODELIST_KEY = '10040')) ON CONFLICT (codelist_id, item_code) DO UPDATE SET valid_from=EXCLUDED.valid_from, valid_to=EXCLUDED.valid_to;*/</v>
      </c>
      <c r="E314" t="str">
        <v>/*INSERT INTO PUBLIC.CODELIST_ITEM_LABEL (DESCRIPTION, VALID_FROM, VALID_TO, ITEM_ID, LANGUAGE_ID) VALUES('Dataelement 16 15 052 000, bevillingsnummer som starter med DKTST eller DKYY er ikke tilladt for B3 angivelser', TO_TIMESTAMP('2020-01-01 00:00:00', 'YYYY-MM-DD HH24:MI:SS'), null, (SELECT id FROM CODELIST_ITEM CI WHERE ITEM_CODE = 'DK1308' AND CODELIST_ID = (SELECT id FROM codelist WHERE CODELIST_KEY = '10040')), 3);*/</v>
      </c>
      <c r="F314" t="str">
        <v>/*INSERT INTO PUBLIC.CODELIST_ITEM_LABEL (DESCRIPTION, VALID_FROM, VALID_TO, ITEM_ID, LANGUAGE_ID) VALUES('Error in "Location of goods" (16 15 052 000), "Authorisation number" starting with DKTST or DKYY is not allowed for B3 declarations.', TO_TIMESTAMP('2020-01-01 00:00:00', 'YYYY-MM-DD HH24:MI:SS'), null, (SELECT id FROM CODELIST_ITEM CI WHERE ITEM_CODE = 'DK1308' AND CODELIST_ID = (SELECT id FROM codelist WHERE CODELIST_KEY = '10040')), 1);*/</v>
      </c>
      <c r="G31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14" t="str">
        <v>/*INSERT INTO PUBLIC.CODELIST_ITEM_LABEL (DESCRIPTION, VALID_FROM, VALID_TO, ITEM_ID, LANGUAGE_ID) VALUES('Dataelement 16 15 052 000, bevillingsnummer som starter med DKTST eller DKYY er ikke tilladt for B3 angivelser', TO_TIMESTAMP('2020-01-01 00:00:00', 'YYYY-MM-DD HH24:MI:SS'), null, (SELECT id FROM CODELIST_ITEM CI WHERE ITEM_CODE = '' AND CODELIST_ID = (SELECT id FROM codelist WHERE CODELIST_KEY = '')), 3);*/</v>
      </c>
      <c r="I314" t="str">
        <v>/*INSERT INTO PUBLIC.CODELIST_ITEM_LABEL (DESCRIPTION, VALID_FROM, VALID_TO, ITEM_ID, LANGUAGE_ID) VALUES('Error in "Location of goods" (16 15 052 000), "Authorisation number" starting with DKTST or DKYY is not allowed for B3 declarations.', TO_TIMESTAMP('2020-01-01 00:00:00', 'YYYY-MM-DD HH24:MI:SS'), null, (SELECT id FROM CODELIST_ITEM CI WHERE ITEM_CODE = '' AND CODELIST_ID = (SELECT id FROM codelist WHERE CODELIST_KEY = '')), 1);*/</v>
      </c>
      <c r="J31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14" t="str">
        <v>/*INSERT INTO PUBLIC.CODELIST_ITEM_LABEL (DESCRIPTION, VALID_FROM, VALID_TO, ITEM_ID, LANGUAGE_ID) VALUES('Dataelement 16 15 052 000, bevillingsnummer som starter med DKTST eller DKYY er ikke tilladt for B3 angivelser', TO_TIMESTAMP('2020-01-01 00:00:00', 'YYYY-MM-DD HH24:MI:SS'), null, (SELECT id FROM CODELIST_ITEM CI WHERE ITEM_CODE = '' AND CODELIST_ID = (SELECT id FROM codelist WHERE CODELIST_KEY = '10040')), 3);*/</v>
      </c>
      <c r="L314" t="str">
        <v>/*INSERT INTO PUBLIC.CODELIST_ITEM_LABEL (DESCRIPTION, VALID_FROM, VALID_TO, ITEM_ID, LANGUAGE_ID) VALUES('Error in "Location of goods" (16 15 052 000), "Authorisation number" starting with DKTST or DKYY is not allowed for B3 declarations.', TO_TIMESTAMP('2020-01-01 00:00:00', 'YYYY-MM-DD HH24:MI:SS'), null, (SELECT id FROM CODELIST_ITEM CI WHERE ITEM_CODE = '' AND CODELIST_ID = (SELECT id FROM codelist WHERE CODELIST_KEY = '10040')), 1);*/</v>
      </c>
      <c r="N314" s="10" t="str">
        <v>/*INSERT INTO public.codelist_items (itemcode, valid_from, valid_to, codelist_id, extensions_id) VALUES('DK1308', to_timestamp('2020-01-01 00:00:00', 'YYYY-MM-DD HH24:MI:SS'), null, (SELECT id FROM codelists WHERE CODELISTKEY = '10249'), null) ON CONFLICT (codelist_id, itemcode) DO UPDATE SET valid_from=EXCLUDED.valid_from, valid_to=EXCLUDED.valid_to;*/</v>
      </c>
      <c r="O314" s="10" t="str">
        <v>/*INSERT INTO PUBLIC.labels_codelist_items (DESCRIPTION, langcode, VALID_FROM, VALID_TO, ITEM_ID) VALUES('Dataelement 16 15 052 000, bevillingsnummer som starter med DKTST eller DKYY er ikke tilladt for B3 angivelser', 'DA',TO_TIMESTAMP('2020-01-01 00:00:00', 'YYYY-MM-DD HH24:MI:SS'), null, (SELECT id FROM codelist_items CI WHERE ITEMCODE = 'DK1308' AND CODELIST_ID = (SELECT id FROM codelists WHERE CODELISTKEY = '10249'))) ON CONFLICT (item_id, langcode, valid_to) DO UPDATE SET valid_from=EXCLUDED.valid_from, description=EXCLUDED.description;*/</v>
      </c>
      <c r="P314" s="10" t="str">
        <v>/*INSERT INTO PUBLIC.labels_codelist_items (DESCRIPTION, langcode, VALID_FROM, VALID_TO, ITEM_ID) VALUES('Error in "Location of goods" (16 15 052 000), "Authorisation number" starting with DKTST or DKYY is not allowed for B3 declarations.', 'EN',TO_TIMESTAMP('2020-01-01 00:00:00', 'YYYY-MM-DD HH24:MI:SS'), null, (SELECT id FROM codelist_items CI WHERE ITEMCODE = 'DK1308' AND CODELIST_ID = (SELECT id FROM codelists WHERE CODELISTKEY = '10249'))) ON CONFLICT (item_id, langcode, valid_to) DO UPDATE SET valid_from=EXCLUDED.valid_from, description=EXCLUDED.description;*/</v>
      </c>
      <c r="Q31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14" s="10" t="str">
        <v>/*INSERT INTO PUBLIC.labels_codelist_items (DESCRIPTION, langcode, VALID_FROM, VALID_TO, ITEM_ID) VALUES('Dataelement 16 15 052 000, bevillingsnummer som starter med DKTST eller DKYY er ikke tilladt for B3 angivelser',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14" s="10" t="str">
        <v>/*INSERT INTO PUBLIC.labels_codelist_items (DESCRIPTION, langcode, VALID_FROM, VALID_TO, ITEM_ID) VALUES('Error in "Location of goods" (16 15 052 000), "Authorisation number" starting with DKTST or DKYY is not allowed for B3 declarations.',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15" spans="1:19" ht="409.5" x14ac:dyDescent="0.25">
      <c r="A315" t="str">
        <v>/*INSERT INTO public.codelist_item (item_code, uieditable, valid_from, valid_to, codelist_id) VALUES('DK1307', false, to_timestamp('2020-01-01 00:00:00', 'YYYY-MM-DD HH24:MI:SS'), null, (SELECT id FROM codelist WHERE CODELIST_KEY = '')) ON CONFLICT (codelist_id, item_code) DO UPDATE SET valid_from=EXCLUDED.valid_from, valid_to=EXCLUDED.valid_to;*/</v>
      </c>
      <c r="C315" t="str">
        <v>/*INSERT INTO PUBLIC.CODELIST_ITEM_LABEL (DESCRIPTION, VALID_FROM, VALID_TO, ITEM_ID, LANGUAGE_ID) VALUES('Error in "Location of goods" (16 15 052 000), "Authorisation number" starting with DKTST is not allowed for B2 declarations.', TO_TIMESTAMP('2020-01-01 00:00:00', 'YYYY-MM-DD HH24:MI:SS'), null, (SELECT id FROM CODELIST_ITEM CI WHERE ITEM_CODE = 'DK1307' AND CODELIST_ID = (SELECT id FROM codelist WHERE CODELIST_KEY = '')), 1);*/</v>
      </c>
      <c r="D315" t="str">
        <v>/*INSERT INTO public.codelist_item (item_code, uieditable, valid_from, valid_to, codelist_id) VALUES('DK1307', false, to_timestamp('2020-01-01 00:00:00', 'YYYY-MM-DD HH24:MI:SS'), null, (SELECT id FROM codelist WHERE CODELIST_KEY = '10040')) ON CONFLICT (codelist_id, item_code) DO UPDATE SET valid_from=EXCLUDED.valid_from, valid_to=EXCLUDED.valid_to;*/</v>
      </c>
      <c r="E315" t="str">
        <v>/*INSERT INTO PUBLIC.CODELIST_ITEM_LABEL (DESCRIPTION, VALID_FROM, VALID_TO, ITEM_ID, LANGUAGE_ID) VALUES('Dataelement 16 15 052 000, bevillingsnummer som starter med DKTST er ikke tilladt for B2 angivelser', TO_TIMESTAMP('2020-01-01 00:00:00', 'YYYY-MM-DD HH24:MI:SS'), null, (SELECT id FROM CODELIST_ITEM CI WHERE ITEM_CODE = 'DK1307' AND CODELIST_ID = (SELECT id FROM codelist WHERE CODELIST_KEY = '10040')), 3);*/</v>
      </c>
      <c r="F315" t="str">
        <v>/*INSERT INTO PUBLIC.CODELIST_ITEM_LABEL (DESCRIPTION, VALID_FROM, VALID_TO, ITEM_ID, LANGUAGE_ID) VALUES('Error in "Location of goods" (16 15 052 000), "Authorisation number" starting with DKTST is not allowed for B2 declarations.', TO_TIMESTAMP('2020-01-01 00:00:00', 'YYYY-MM-DD HH24:MI:SS'), null, (SELECT id FROM CODELIST_ITEM CI WHERE ITEM_CODE = 'DK1307' AND CODELIST_ID = (SELECT id FROM codelist WHERE CODELIST_KEY = '10040')), 1);*/</v>
      </c>
      <c r="G31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15" t="str">
        <v>/*INSERT INTO PUBLIC.CODELIST_ITEM_LABEL (DESCRIPTION, VALID_FROM, VALID_TO, ITEM_ID, LANGUAGE_ID) VALUES('Dataelement 16 15 052 000, bevillingsnummer som starter med DKTST er ikke tilladt for B2 angivelser', TO_TIMESTAMP('2020-01-01 00:00:00', 'YYYY-MM-DD HH24:MI:SS'), null, (SELECT id FROM CODELIST_ITEM CI WHERE ITEM_CODE = '' AND CODELIST_ID = (SELECT id FROM codelist WHERE CODELIST_KEY = '')), 3);*/</v>
      </c>
      <c r="I315" t="str">
        <v>/*INSERT INTO PUBLIC.CODELIST_ITEM_LABEL (DESCRIPTION, VALID_FROM, VALID_TO, ITEM_ID, LANGUAGE_ID) VALUES('Error in "Location of goods" (16 15 052 000), "Authorisation number" starting with DKTST is not allowed for B2 declarations.', TO_TIMESTAMP('2020-01-01 00:00:00', 'YYYY-MM-DD HH24:MI:SS'), null, (SELECT id FROM CODELIST_ITEM CI WHERE ITEM_CODE = '' AND CODELIST_ID = (SELECT id FROM codelist WHERE CODELIST_KEY = '')), 1);*/</v>
      </c>
      <c r="J31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15" t="str">
        <v>/*INSERT INTO PUBLIC.CODELIST_ITEM_LABEL (DESCRIPTION, VALID_FROM, VALID_TO, ITEM_ID, LANGUAGE_ID) VALUES('Dataelement 16 15 052 000, bevillingsnummer som starter med DKTST er ikke tilladt for B2 angivelser', TO_TIMESTAMP('2020-01-01 00:00:00', 'YYYY-MM-DD HH24:MI:SS'), null, (SELECT id FROM CODELIST_ITEM CI WHERE ITEM_CODE = '' AND CODELIST_ID = (SELECT id FROM codelist WHERE CODELIST_KEY = '10040')), 3);*/</v>
      </c>
      <c r="L315" t="str">
        <v>/*INSERT INTO PUBLIC.CODELIST_ITEM_LABEL (DESCRIPTION, VALID_FROM, VALID_TO, ITEM_ID, LANGUAGE_ID) VALUES('Error in "Location of goods" (16 15 052 000), "Authorisation number" starting with DKTST is not allowed for B2 declarations.', TO_TIMESTAMP('2020-01-01 00:00:00', 'YYYY-MM-DD HH24:MI:SS'), null, (SELECT id FROM CODELIST_ITEM CI WHERE ITEM_CODE = '' AND CODELIST_ID = (SELECT id FROM codelist WHERE CODELIST_KEY = '10040')), 1);*/</v>
      </c>
      <c r="N315" s="10" t="str">
        <v>/*INSERT INTO public.codelist_items (itemcode, valid_from, valid_to, codelist_id, extensions_id) VALUES('DK1307', to_timestamp('2020-01-01 00:00:00', 'YYYY-MM-DD HH24:MI:SS'), null, (SELECT id FROM codelists WHERE CODELISTKEY = '10249'), null) ON CONFLICT (codelist_id, itemcode) DO UPDATE SET valid_from=EXCLUDED.valid_from, valid_to=EXCLUDED.valid_to;*/</v>
      </c>
      <c r="O315" s="10" t="str">
        <v>/*INSERT INTO PUBLIC.labels_codelist_items (DESCRIPTION, langcode, VALID_FROM, VALID_TO, ITEM_ID) VALUES('Dataelement 16 15 052 000, bevillingsnummer som starter med DKTST er ikke tilladt for B2 angivelser', 'DA',TO_TIMESTAMP('2020-01-01 00:00:00', 'YYYY-MM-DD HH24:MI:SS'), null, (SELECT id FROM codelist_items CI WHERE ITEMCODE = 'DK1307' AND CODELIST_ID = (SELECT id FROM codelists WHERE CODELISTKEY = '10249'))) ON CONFLICT (item_id, langcode, valid_to) DO UPDATE SET valid_from=EXCLUDED.valid_from, description=EXCLUDED.description;*/</v>
      </c>
      <c r="P315" s="10" t="str">
        <v>/*INSERT INTO PUBLIC.labels_codelist_items (DESCRIPTION, langcode, VALID_FROM, VALID_TO, ITEM_ID) VALUES('Error in "Location of goods" (16 15 052 000), "Authorisation number" starting with DKTST is not allowed for B2 declarations.', 'EN',TO_TIMESTAMP('2020-01-01 00:00:00', 'YYYY-MM-DD HH24:MI:SS'), null, (SELECT id FROM codelist_items CI WHERE ITEMCODE = 'DK1307' AND CODELIST_ID = (SELECT id FROM codelists WHERE CODELISTKEY = '10249'))) ON CONFLICT (item_id, langcode, valid_to) DO UPDATE SET valid_from=EXCLUDED.valid_from, description=EXCLUDED.description;*/</v>
      </c>
      <c r="Q31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15" s="10" t="str">
        <v>/*INSERT INTO PUBLIC.labels_codelist_items (DESCRIPTION, langcode, VALID_FROM, VALID_TO, ITEM_ID) VALUES('Dataelement 16 15 052 000, bevillingsnummer som starter med DKTST er ikke tilladt for B2 angivelser',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15" s="10" t="str">
        <v>/*INSERT INTO PUBLIC.labels_codelist_items (DESCRIPTION, langcode, VALID_FROM, VALID_TO, ITEM_ID) VALUES('Error in "Location of goods" (16 15 052 000), "Authorisation number" starting with DKTST is not allowed for B2 declarations.',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16" spans="1:19" ht="409.5" x14ac:dyDescent="0.25">
      <c r="A316" t="str">
        <v>INSERT INTO public.codelist_item (item_code, uieditable, valid_from, valid_to, codelist_id) VALUES('DK2010', false, to_timestamp('2020-01-01 00:00:00', 'YYYY-MM-DD HH24:MI:SS'), null, (SELECT id FROM codelist WHERE CODELIST_KEY = '10080')) ON CONFLICT (codelist_id, item_code) DO UPDATE SET valid_from=EXCLUDED.valid_from, valid_to=EXCLUDED.valid_to;</v>
      </c>
      <c r="C316" t="str">
        <v>INSERT INTO PUBLIC.CODELIST_ITEM_LABEL (DESCRIPTION, VALID_FROM, VALID_TO, ITEM_ID, LANGUAGE_ID) VALUES('Error in "Location of goods" (16 15 052 000), "Authorisation number" does not exist or is not valid.', TO_TIMESTAMP('2020-01-01 00:00:00', 'YYYY-MM-DD HH24:MI:SS'), null, (SELECT id FROM CODELIST_ITEM CI WHERE ITEM_CODE = 'DK2010' AND CODELIST_ID = (SELECT id FROM codelist WHERE CODELIST_KEY = '10080')), 1);</v>
      </c>
      <c r="D316" t="str">
        <v>INSERT INTO public.codelist_item (item_code, uieditable, valid_from, valid_to, codelist_id) VALUES('DK2010', false, to_timestamp('2020-01-01 00:00:00', 'YYYY-MM-DD HH24:MI:SS'), null, (SELECT id FROM codelist WHERE CODELIST_KEY = '10040')) ON CONFLICT (codelist_id, item_code) DO UPDATE SET valid_from=EXCLUDED.valid_from, valid_to=EXCLUDED.valid_to;</v>
      </c>
      <c r="E316" t="str">
        <v>INSERT INTO PUBLIC.CODELIST_ITEM_LABEL (DESCRIPTION, VALID_FROM, VALID_TO, ITEM_ID, LANGUAGE_ID) VALUES('Fejl i "Lokalisering af varerne" (16 15 052 000), bevillingsnummer findes ikke eller er ikke validt.', TO_TIMESTAMP('2020-01-01 00:00:00', 'YYYY-MM-DD HH24:MI:SS'), null, (SELECT id FROM CODELIST_ITEM CI WHERE ITEM_CODE = 'DK2010' AND CODELIST_ID = (SELECT id FROM codelist WHERE CODELIST_KEY = '10040')), 3);</v>
      </c>
      <c r="F316" t="str">
        <v>INSERT INTO PUBLIC.CODELIST_ITEM_LABEL (DESCRIPTION, VALID_FROM, VALID_TO, ITEM_ID, LANGUAGE_ID) VALUES('Error in "Location of goods" (16 15 052 000), "Authorisation number" does not exist or is not valid.', TO_TIMESTAMP('2020-01-01 00:00:00', 'YYYY-MM-DD HH24:MI:SS'), null, (SELECT id FROM CODELIST_ITEM CI WHERE ITEM_CODE = 'DK2010' AND CODELIST_ID = (SELECT id FROM codelist WHERE CODELIST_KEY = '10040')), 1);</v>
      </c>
      <c r="G316" t="str">
        <v>INSERT INTO public.codelist_item (item_code, uieditable, valid_from, valid_to, codelist_id) VALUES('DKW2010', false, to_timestamp('2020-01-01 00:00:00', 'YYYY-MM-DD HH24:MI:SS'), null, (SELECT id FROM codelist WHERE CODELIST_KEY = '10075')) ON CONFLICT (codelist_id, item_code) DO UPDATE SET valid_from=EXCLUDED.valid_from, valid_to=EXCLUDED.valid_to;</v>
      </c>
      <c r="H316" t="str">
        <v>INSERT INTO PUBLIC.CODELIST_ITEM_LABEL (DESCRIPTION, VALID_FROM, VALID_TO, ITEM_ID, LANGUAGE_ID) VALUES('Fejl i "Lokalisering af varerne" (16 15 052 000), bevillingsnummer findes ikke eller er ikke validt.', TO_TIMESTAMP('2020-01-01 00:00:00', 'YYYY-MM-DD HH24:MI:SS'), null, (SELECT id FROM CODELIST_ITEM CI WHERE ITEM_CODE = 'DKW2010' AND CODELIST_ID = (SELECT id FROM codelist WHERE CODELIST_KEY = '10075')), 3);</v>
      </c>
      <c r="I316" t="str">
        <v>INSERT INTO PUBLIC.CODELIST_ITEM_LABEL (DESCRIPTION, VALID_FROM, VALID_TO, ITEM_ID, LANGUAGE_ID) VALUES('Error in "Location of goods" (16 15 052 000), "Authorisation number" does not exist or is not valid.', TO_TIMESTAMP('2020-01-01 00:00:00', 'YYYY-MM-DD HH24:MI:SS'), null, (SELECT id FROM CODELIST_ITEM CI WHERE ITEM_CODE = 'DKW2010' AND CODELIST_ID = (SELECT id FROM codelist WHERE CODELIST_KEY = '10075')), 1);</v>
      </c>
      <c r="J316" t="str">
        <v>INSERT INTO public.codelist_item (item_code, uieditable, valid_from, valid_to, codelist_id) VALUES('DKW2010', false, to_timestamp('2020-01-01 00:00:00', 'YYYY-MM-DD HH24:MI:SS'), null, (SELECT id FROM codelist WHERE CODELIST_KEY = '10040')) ON CONFLICT (codelist_id, item_code) DO UPDATE SET valid_from=EXCLUDED.valid_from, valid_to=EXCLUDED.valid_to;</v>
      </c>
      <c r="K316" t="str">
        <v>INSERT INTO PUBLIC.CODELIST_ITEM_LABEL (DESCRIPTION, VALID_FROM, VALID_TO, ITEM_ID, LANGUAGE_ID) VALUES('Fejl i "Lokalisering af varerne" (16 15 052 000), bevillingsnummer findes ikke eller er ikke validt.', TO_TIMESTAMP('2020-01-01 00:00:00', 'YYYY-MM-DD HH24:MI:SS'), null, (SELECT id FROM CODELIST_ITEM CI WHERE ITEM_CODE = 'DKW2010' AND CODELIST_ID = (SELECT id FROM codelist WHERE CODELIST_KEY = '10040')), 3);</v>
      </c>
      <c r="L316" t="str">
        <v>INSERT INTO PUBLIC.CODELIST_ITEM_LABEL (DESCRIPTION, VALID_FROM, VALID_TO, ITEM_ID, LANGUAGE_ID) VALUES('Error in "Location of goods" (16 15 052 000), "Authorisation number" does not exist or is not valid.', TO_TIMESTAMP('2020-01-01 00:00:00', 'YYYY-MM-DD HH24:MI:SS'), null, (SELECT id FROM CODELIST_ITEM CI WHERE ITEM_CODE = 'DKW2010' AND CODELIST_ID = (SELECT id FROM codelist WHERE CODELIST_KEY = '10040')), 1);</v>
      </c>
      <c r="N316" s="10" t="str">
        <v>INSERT INTO public.codelist_items (itemcode, valid_from, valid_to, codelist_id, extensions_id) VALUES('DK2010', to_timestamp('2020-01-01 00:00:00', 'YYYY-MM-DD HH24:MI:SS'), null, (SELECT id FROM codelists WHERE CODELISTKEY = '10249'), null) ON CONFLICT (codelist_id, itemcode) DO UPDATE SET valid_from=EXCLUDED.valid_from, valid_to=EXCLUDED.valid_to;</v>
      </c>
      <c r="O316" s="10" t="str">
        <v>INSERT INTO PUBLIC.labels_codelist_items (DESCRIPTION, langcode, VALID_FROM, VALID_TO, ITEM_ID) VALUES('Fejl i "Lokalisering af varerne" (16 15 052 000), bevillingsnummer findes ikke eller er ikke validt.', 'DA',TO_TIMESTAMP('2020-01-01 00:00:00', 'YYYY-MM-DD HH24:MI:SS'), null, (SELECT id FROM codelist_items CI WHERE ITEMCODE = 'DK2010' AND CODELIST_ID = (SELECT id FROM codelists WHERE CODELISTKEY = '10249'))) ON CONFLICT (item_id, langcode, valid_to) DO UPDATE SET valid_from=EXCLUDED.valid_from, description=EXCLUDED.description;</v>
      </c>
      <c r="P316" s="10" t="str">
        <v>INSERT INTO PUBLIC.labels_codelist_items (DESCRIPTION, langcode, VALID_FROM, VALID_TO, ITEM_ID) VALUES('Error in "Location of goods" (16 15 052 000), "Authorisation number" does not exist or is not valid.', 'EN',TO_TIMESTAMP('2020-01-01 00:00:00', 'YYYY-MM-DD HH24:MI:SS'), null, (SELECT id FROM codelist_items CI WHERE ITEMCODE = 'DK2010' AND CODELIST_ID = (SELECT id FROM codelists WHERE CODELISTKEY = '10249'))) ON CONFLICT (item_id, langcode, valid_to) DO UPDATE SET valid_from=EXCLUDED.valid_from, description=EXCLUDED.description;</v>
      </c>
      <c r="Q316" s="10" t="str">
        <v>INSERT INTO public.codelist_items (itemcode, valid_from, valid_to, codelist_id, extensions_id) VALUES('DKW2010', to_timestamp('2020-01-01 00:00:00', 'YYYY-MM-DD HH24:MI:SS'), null, (SELECT id FROM codelists WHERE CODELISTKEY = '10249'), null) ON CONFLICT (codelist_id, itemcode) DO UPDATE SET valid_from=EXCLUDED.valid_from, valid_to=EXCLUDED.valid_to;</v>
      </c>
      <c r="R316" s="10" t="str">
        <v>INSERT INTO PUBLIC.labels_codelist_items (DESCRIPTION, langcode, VALID_FROM, VALID_TO, ITEM_ID) VALUES('Fejl i "Lokalisering af varerne" (16 15 052 000), bevillingsnummer findes ikke eller er ikke validt.', 'DA',TO_TIMESTAMP('2020-01-01 00:00:00', 'YYYY-MM-DD HH24:MI:SS'), null, (SELECT id FROM codelist_items CI WHERE ITEMCODE = 'DKW2010' AND CODELIST_ID = (SELECT id FROM codelists WHERE CODELISTKEY = '10249'))) ON CONFLICT (item_id, langcode, valid_to) DO UPDATE SET valid_from=EXCLUDED.valid_from, description=EXCLUDED.description;</v>
      </c>
      <c r="S316" s="10" t="str">
        <v>INSERT INTO PUBLIC.labels_codelist_items (DESCRIPTION, langcode, VALID_FROM, VALID_TO, ITEM_ID) VALUES('Error in "Location of goods" (16 15 052 000), "Authorisation number" does not exist or is not valid.', 'EN',TO_TIMESTAMP('2020-01-01 00:00:00', 'YYYY-MM-DD HH24:MI:SS'), null, (SELECT id FROM codelist_items CI WHERE ITEMCODE = 'DKW2010' AND CODELIST_ID = (SELECT id FROM codelists WHERE CODELISTKEY = '10249'))) ON CONFLICT (item_id, langcode, valid_to) DO UPDATE SET valid_from=EXCLUDED.valid_from, description=EXCLUDED.description;</v>
      </c>
    </row>
    <row r="317" spans="1:19" ht="409.5" x14ac:dyDescent="0.25">
      <c r="A317" t="str">
        <v>INSERT INTO public.codelist_item (item_code, uieditable, valid_from, valid_to, codelist_id) VALUES('DK1285', false, to_timestamp('2020-01-01 00:00:00', 'YYYY-MM-DD HH24:MI:SS'), null, (SELECT id FROM codelist WHERE CODELIST_KEY = '10080')) ON CONFLICT (codelist_id, item_code) DO UPDATE SET valid_from=EXCLUDED.valid_from, valid_to=EXCLUDED.valid_to;</v>
      </c>
      <c r="C317" t="str">
        <v>INSERT INTO PUBLIC.CODELIST_ITEM_LABEL (DESCRIPTION, VALID_FROM, VALID_TO, ITEM_ID, LANGUAGE_ID) VALUES('Error in "Location of Goods" (16 15 045 000) , either "Qualifier of Identification" (16 15 046 000) is not  provided or it is not valid.', TO_TIMESTAMP('2020-01-01 00:00:00', 'YYYY-MM-DD HH24:MI:SS'), null, (SELECT id FROM CODELIST_ITEM CI WHERE ITEM_CODE = 'DK1285' AND CODELIST_ID = (SELECT id FROM codelist WHERE CODELIST_KEY = '10080')), 1);</v>
      </c>
      <c r="D317" t="str">
        <v>INSERT INTO public.codelist_item (item_code, uieditable, valid_from, valid_to, codelist_id) VALUES('DK1285', false, to_timestamp('2020-01-01 00:00:00', 'YYYY-MM-DD HH24:MI:SS'), null, (SELECT id FROM codelist WHERE CODELIST_KEY = '10040')) ON CONFLICT (codelist_id, item_code) DO UPDATE SET valid_from=EXCLUDED.valid_from, valid_to=EXCLUDED.valid_to;</v>
      </c>
      <c r="E317" t="str">
        <v>INSERT INTO PUBLIC.CODELIST_ITEM_LABEL (DESCRIPTION, VALID_FROM, VALID_TO, ITEM_ID, LANGUAGE_ID) VALUES('Fejl i "Lokalisering af varerne type" (16 15 045 000), enten er "identificationskode" (16 15 046 000) ikke givet eller den er ikke gyldigt.', TO_TIMESTAMP('2020-01-01 00:00:00', 'YYYY-MM-DD HH24:MI:SS'), null, (SELECT id FROM CODELIST_ITEM CI WHERE ITEM_CODE = 'DK1285' AND CODELIST_ID = (SELECT id FROM codelist WHERE CODELIST_KEY = '10040')), 3);</v>
      </c>
      <c r="F317" t="str">
        <v>INSERT INTO PUBLIC.CODELIST_ITEM_LABEL (DESCRIPTION, VALID_FROM, VALID_TO, ITEM_ID, LANGUAGE_ID) VALUES('Error in "Location of Goods" (16 15 045 000) , either "Qualifier of Identification" (16 15 046 000) is not  provided or it is not valid.', TO_TIMESTAMP('2020-01-01 00:00:00', 'YYYY-MM-DD HH24:MI:SS'), null, (SELECT id FROM CODELIST_ITEM CI WHERE ITEM_CODE = 'DK1285' AND CODELIST_ID = (SELECT id FROM codelist WHERE CODELIST_KEY = '10040')), 1);</v>
      </c>
      <c r="G317" t="str">
        <v>INSERT INTO public.codelist_item (item_code, uieditable, valid_from, valid_to, codelist_id) VALUES('DKW1285', false, to_timestamp('2020-01-01 00:00:00', 'YYYY-MM-DD HH24:MI:SS'), null, (SELECT id FROM codelist WHERE CODELIST_KEY = '10075')) ON CONFLICT (codelist_id, item_code) DO UPDATE SET valid_from=EXCLUDED.valid_from, valid_to=EXCLUDED.valid_to;</v>
      </c>
      <c r="H317" t="str">
        <v>INSERT INTO PUBLIC.CODELIST_ITEM_LABEL (DESCRIPTION, VALID_FROM, VALID_TO, ITEM_ID, LANGUAGE_ID) VALUES('Fejl i "Lokalisering af varerne type" (16 15 045 000), enten er "identificationskode" (16 15 046 000) ikke givet eller den er ikke gyldigt.', TO_TIMESTAMP('2020-01-01 00:00:00', 'YYYY-MM-DD HH24:MI:SS'), null, (SELECT id FROM CODELIST_ITEM CI WHERE ITEM_CODE = 'DKW1285' AND CODELIST_ID = (SELECT id FROM codelist WHERE CODELIST_KEY = '10075')), 3);</v>
      </c>
      <c r="I317" t="str">
        <v>INSERT INTO PUBLIC.CODELIST_ITEM_LABEL (DESCRIPTION, VALID_FROM, VALID_TO, ITEM_ID, LANGUAGE_ID) VALUES('Error in "Location of Goods" (16 15 045 000) , either "Qualifier of Identification" (16 15 046 000) is not  provided or it is not valid.', TO_TIMESTAMP('2020-01-01 00:00:00', 'YYYY-MM-DD HH24:MI:SS'), null, (SELECT id FROM CODELIST_ITEM CI WHERE ITEM_CODE = 'DKW1285' AND CODELIST_ID = (SELECT id FROM codelist WHERE CODELIST_KEY = '10075')), 1);</v>
      </c>
      <c r="J317" t="str">
        <v>INSERT INTO public.codelist_item (item_code, uieditable, valid_from, valid_to, codelist_id) VALUES('DKW1285', false, to_timestamp('2020-01-01 00:00:00', 'YYYY-MM-DD HH24:MI:SS'), null, (SELECT id FROM codelist WHERE CODELIST_KEY = '10040')) ON CONFLICT (codelist_id, item_code) DO UPDATE SET valid_from=EXCLUDED.valid_from, valid_to=EXCLUDED.valid_to;</v>
      </c>
      <c r="K317" t="str">
        <v>INSERT INTO PUBLIC.CODELIST_ITEM_LABEL (DESCRIPTION, VALID_FROM, VALID_TO, ITEM_ID, LANGUAGE_ID) VALUES('Fejl i "Lokalisering af varerne type" (16 15 045 000), enten er "identificationskode" (16 15 046 000) ikke givet eller den er ikke gyldigt.', TO_TIMESTAMP('2020-01-01 00:00:00', 'YYYY-MM-DD HH24:MI:SS'), null, (SELECT id FROM CODELIST_ITEM CI WHERE ITEM_CODE = 'DKW1285' AND CODELIST_ID = (SELECT id FROM codelist WHERE CODELIST_KEY = '10040')), 3);</v>
      </c>
      <c r="L317" t="str">
        <v>INSERT INTO PUBLIC.CODELIST_ITEM_LABEL (DESCRIPTION, VALID_FROM, VALID_TO, ITEM_ID, LANGUAGE_ID) VALUES('Error in "Location of Goods" (16 15 045 000) , either "Qualifier of Identification" (16 15 046 000) is not  provided or it is not valid.', TO_TIMESTAMP('2020-01-01 00:00:00', 'YYYY-MM-DD HH24:MI:SS'), null, (SELECT id FROM CODELIST_ITEM CI WHERE ITEM_CODE = 'DKW1285' AND CODELIST_ID = (SELECT id FROM codelist WHERE CODELIST_KEY = '10040')), 1);</v>
      </c>
      <c r="N317" s="10" t="str">
        <v>INSERT INTO public.codelist_items (itemcode, valid_from, valid_to, codelist_id, extensions_id) VALUES('DK1285', to_timestamp('2020-01-01 00:00:00', 'YYYY-MM-DD HH24:MI:SS'), null, (SELECT id FROM codelists WHERE CODELISTKEY = '10249'), null) ON CONFLICT (codelist_id, itemcode) DO UPDATE SET valid_from=EXCLUDED.valid_from, valid_to=EXCLUDED.valid_to;</v>
      </c>
      <c r="O317" s="10" t="str">
        <v>INSERT INTO PUBLIC.labels_codelist_items (DESCRIPTION, langcode, VALID_FROM, VALID_TO, ITEM_ID) VALUES('Fejl i "Lokalisering af varerne type" (16 15 045 000), enten er "identificationskode" (16 15 046 000) ikke givet eller den er ikke gyldigt.', 'DA',TO_TIMESTAMP('2020-01-01 00:00:00', 'YYYY-MM-DD HH24:MI:SS'), null, (SELECT id FROM codelist_items CI WHERE ITEMCODE = 'DK1285' AND CODELIST_ID = (SELECT id FROM codelists WHERE CODELISTKEY = '10249'))) ON CONFLICT (item_id, langcode, valid_to) DO UPDATE SET valid_from=EXCLUDED.valid_from, description=EXCLUDED.description;</v>
      </c>
      <c r="P317" s="10" t="str">
        <v>INSERT INTO PUBLIC.labels_codelist_items (DESCRIPTION, langcode, VALID_FROM, VALID_TO, ITEM_ID) VALUES('Error in "Location of Goods" (16 15 045 000) , either "Qualifier of Identification" (16 15 046 000) is not  provided or it is not valid.', 'EN',TO_TIMESTAMP('2020-01-01 00:00:00', 'YYYY-MM-DD HH24:MI:SS'), null, (SELECT id FROM codelist_items CI WHERE ITEMCODE = 'DK1285' AND CODELIST_ID = (SELECT id FROM codelists WHERE CODELISTKEY = '10249'))) ON CONFLICT (item_id, langcode, valid_to) DO UPDATE SET valid_from=EXCLUDED.valid_from, description=EXCLUDED.description;</v>
      </c>
      <c r="Q317" s="10" t="str">
        <v>INSERT INTO public.codelist_items (itemcode, valid_from, valid_to, codelist_id, extensions_id) VALUES('DKW1285', to_timestamp('2020-01-01 00:00:00', 'YYYY-MM-DD HH24:MI:SS'), null, (SELECT id FROM codelists WHERE CODELISTKEY = '10249'), null) ON CONFLICT (codelist_id, itemcode) DO UPDATE SET valid_from=EXCLUDED.valid_from, valid_to=EXCLUDED.valid_to;</v>
      </c>
      <c r="R317" s="10" t="str">
        <v>INSERT INTO PUBLIC.labels_codelist_items (DESCRIPTION, langcode, VALID_FROM, VALID_TO, ITEM_ID) VALUES('Fejl i "Lokalisering af varerne type" (16 15 045 000), enten er "identificationskode" (16 15 046 000) ikke givet eller den er ikke gyldigt.', 'DA',TO_TIMESTAMP('2020-01-01 00:00:00', 'YYYY-MM-DD HH24:MI:SS'), null, (SELECT id FROM codelist_items CI WHERE ITEMCODE = 'DKW1285' AND CODELIST_ID = (SELECT id FROM codelists WHERE CODELISTKEY = '10249'))) ON CONFLICT (item_id, langcode, valid_to) DO UPDATE SET valid_from=EXCLUDED.valid_from, description=EXCLUDED.description;</v>
      </c>
      <c r="S317" s="10" t="str">
        <v>INSERT INTO PUBLIC.labels_codelist_items (DESCRIPTION, langcode, VALID_FROM, VALID_TO, ITEM_ID) VALUES('Error in "Location of Goods" (16 15 045 000) , either "Qualifier of Identification" (16 15 046 000) is not  provided or it is not valid.', 'EN',TO_TIMESTAMP('2020-01-01 00:00:00', 'YYYY-MM-DD HH24:MI:SS'), null, (SELECT id FROM codelist_items CI WHERE ITEMCODE = 'DKW1285' AND CODELIST_ID = (SELECT id FROM codelists WHERE CODELISTKEY = '10249'))) ON CONFLICT (item_id, langcode, valid_to) DO UPDATE SET valid_from=EXCLUDED.valid_from, description=EXCLUDED.description;</v>
      </c>
    </row>
    <row r="318" spans="1:19" ht="409.5" x14ac:dyDescent="0.25">
      <c r="A318" t="str">
        <v>INSERT INTO public.codelist_item (item_code, uieditable, valid_from, valid_to, codelist_id) VALUES('DK1059', false, to_timestamp('2020-01-01 00:00:00', 'YYYY-MM-DD HH24:MI:SS'), null, (SELECT id FROM codelist WHERE CODELIST_KEY = '10080')) ON CONFLICT (codelist_id, item_code) DO UPDATE SET valid_from=EXCLUDED.valid_from, valid_to=EXCLUDED.valid_to;</v>
      </c>
      <c r="C318"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'DK1059' AND CODELIST_ID = (SELECT id FROM codelist WHERE CODELIST_KEY = '10080')), 1);</v>
      </c>
      <c r="D318" t="str">
        <v>INSERT INTO public.codelist_item (item_code, uieditable, valid_from, valid_to, codelist_id) VALUES('DK1059', false, to_timestamp('2020-01-01 00:00:00', 'YYYY-MM-DD HH24:MI:SS'), null, (SELECT id FROM codelist WHERE CODELIST_KEY = '10040')) ON CONFLICT (codelist_id, item_code) DO UPDATE SET valid_from=EXCLUDED.valid_from, valid_to=EXCLUDED.valid_to;</v>
      </c>
      <c r="E318"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'DK1059' AND CODELIST_ID = (SELECT id FROM codelist WHERE CODELIST_KEY = '10040')), 3);</v>
      </c>
      <c r="F318"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'DK1059' AND CODELIST_ID = (SELECT id FROM codelist WHERE CODELIST_KEY = '10040')), 1);</v>
      </c>
      <c r="G318" t="str">
        <v>INSERT INTO public.codelist_item (item_code, uieditable, valid_from, valid_to, codelist_id) VALUES('DKW1059', false, to_timestamp('2020-01-01 00:00:00', 'YYYY-MM-DD HH24:MI:SS'), null, (SELECT id FROM codelist WHERE CODELIST_KEY = '10075')) ON CONFLICT (codelist_id, item_code) DO UPDATE SET valid_from=EXCLUDED.valid_from, valid_to=EXCLUDED.valid_to;</v>
      </c>
      <c r="H318"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'DKW1059' AND CODELIST_ID = (SELECT id FROM codelist WHERE CODELIST_KEY = '10075')), 3);</v>
      </c>
      <c r="I318"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'DKW1059' AND CODELIST_ID = (SELECT id FROM codelist WHERE CODELIST_KEY = '10075')), 1);</v>
      </c>
      <c r="J318" t="str">
        <v>INSERT INTO public.codelist_item (item_code, uieditable, valid_from, valid_to, codelist_id) VALUES('DKW1059', false, to_timestamp('2020-01-01 00:00:00', 'YYYY-MM-DD HH24:MI:SS'), null, (SELECT id FROM codelist WHERE CODELIST_KEY = '10040')) ON CONFLICT (codelist_id, item_code) DO UPDATE SET valid_from=EXCLUDED.valid_from, valid_to=EXCLUDED.valid_to;</v>
      </c>
      <c r="K318"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'DKW1059' AND CODELIST_ID = (SELECT id FROM codelist WHERE CODELIST_KEY = '10040')), 3);</v>
      </c>
      <c r="L318"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'DKW1059' AND CODELIST_ID = (SELECT id FROM codelist WHERE CODELIST_KEY = '10040')), 1);</v>
      </c>
      <c r="N318" s="10" t="str">
        <v>INSERT INTO public.codelist_items (itemcode, valid_from, valid_to, codelist_id, extensions_id) VALUES('DK1059', to_timestamp('2020-01-01 00:00:00', 'YYYY-MM-DD HH24:MI:SS'), null, (SELECT id FROM codelists WHERE CODELISTKEY = '10249'), null) ON CONFLICT (codelist_id, itemcode) DO UPDATE SET valid_from=EXCLUDED.valid_from, valid_to=EXCLUDED.valid_to;</v>
      </c>
      <c r="O318" s="10" t="str">
        <v>INSERT INTO PUBLIC.labels_codelist_items (DESCRIPTION, langcode, VALID_FROM, VALID_TO, ITEM_ID) VALUES('Fejl i "Lokalisering af varerne" (16 15 000 000), når type = "C" kan identifikationskode kun være "Z"', 'DA',TO_TIMESTAMP('2020-01-01 00:00:00', 'YYYY-MM-DD HH24:MI:SS'), null, (SELECT id FROM codelist_items CI WHERE ITEMCODE = 'DK1059' AND CODELIST_ID = (SELECT id FROM codelists WHERE CODELISTKEY = '10249'))) ON CONFLICT (item_id, langcode, valid_to) DO UPDATE SET valid_from=EXCLUDED.valid_from, description=EXCLUDED.description;</v>
      </c>
      <c r="P318" s="10" t="str">
        <v>INSERT INTO PUBLIC.labels_codelist_items (DESCRIPTION, langcode, VALID_FROM, VALID_TO, ITEM_ID) VALUES('Error in "Location of goods" (16 15 000 000), when type = "C", then Qualifier of identification must be  "Z".', 'EN',TO_TIMESTAMP('2020-01-01 00:00:00', 'YYYY-MM-DD HH24:MI:SS'), null, (SELECT id FROM codelist_items CI WHERE ITEMCODE = 'DK1059' AND CODELIST_ID = (SELECT id FROM codelists WHERE CODELISTKEY = '10249'))) ON CONFLICT (item_id, langcode, valid_to) DO UPDATE SET valid_from=EXCLUDED.valid_from, description=EXCLUDED.description;</v>
      </c>
      <c r="Q318" s="10" t="str">
        <v>INSERT INTO public.codelist_items (itemcode, valid_from, valid_to, codelist_id, extensions_id) VALUES('DKW1059', to_timestamp('2020-01-01 00:00:00', 'YYYY-MM-DD HH24:MI:SS'), null, (SELECT id FROM codelists WHERE CODELISTKEY = '10249'), null) ON CONFLICT (codelist_id, itemcode) DO UPDATE SET valid_from=EXCLUDED.valid_from, valid_to=EXCLUDED.valid_to;</v>
      </c>
      <c r="R318" s="10" t="str">
        <v>INSERT INTO PUBLIC.labels_codelist_items (DESCRIPTION, langcode, VALID_FROM, VALID_TO, ITEM_ID) VALUES('Fejl i "Lokalisering af varerne" (16 15 000 000), når type = "C" kan identifikationskode kun være "Z"', 'DA',TO_TIMESTAMP('2020-01-01 00:00:00', 'YYYY-MM-DD HH24:MI:SS'), null, (SELECT id FROM codelist_items CI WHERE ITEMCODE = 'DKW1059' AND CODELIST_ID = (SELECT id FROM codelists WHERE CODELISTKEY = '10249'))) ON CONFLICT (item_id, langcode, valid_to) DO UPDATE SET valid_from=EXCLUDED.valid_from, description=EXCLUDED.description;</v>
      </c>
      <c r="S318" s="10" t="str">
        <v>INSERT INTO PUBLIC.labels_codelist_items (DESCRIPTION, langcode, VALID_FROM, VALID_TO, ITEM_ID) VALUES('Error in "Location of goods" (16 15 000 000), when type = "C", then Qualifier of identification must be  "Z".', 'EN',TO_TIMESTAMP('2020-01-01 00:00:00', 'YYYY-MM-DD HH24:MI:SS'), null, (SELECT id FROM codelist_items CI WHERE ITEMCODE = 'DKW1059' AND CODELIST_ID = (SELECT id FROM codelists WHERE CODELISTKEY = '10249'))) ON CONFLICT (item_id, langcode, valid_to) DO UPDATE SET valid_from=EXCLUDED.valid_from, description=EXCLUDED.description;</v>
      </c>
    </row>
    <row r="319" spans="1:19" ht="409.5" x14ac:dyDescent="0.25">
      <c r="A319" t="str">
        <v>/*INSERT INTO public.codelist_item (item_code, uieditable, valid_from, valid_to, codelist_id) VALUES('DK3035', false, to_timestamp('2020-01-01 00:00:00', 'YYYY-MM-DD HH24:MI:SS'), null, (SELECT id FROM codelist WHERE CODELIST_KEY = '')) ON CONFLICT (codelist_id, item_code) DO UPDATE SET valid_from=EXCLUDED.valid_from, valid_to=EXCLUDED.valid_to;*/</v>
      </c>
      <c r="C319"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'DK3035' AND CODELIST_ID = (SELECT id FROM codelist WHERE CODELIST_KEY = '')), 1);*/</v>
      </c>
      <c r="D319" t="str">
        <v>/*INSERT INTO public.codelist_item (item_code, uieditable, valid_from, valid_to, codelist_id) VALUES('DK3035', false, to_timestamp('2020-01-01 00:00:00', 'YYYY-MM-DD HH24:MI:SS'), null, (SELECT id FROM codelist WHERE CODELIST_KEY = '10040')) ON CONFLICT (codelist_id, item_code) DO UPDATE SET valid_from=EXCLUDED.valid_from, valid_to=EXCLUDED.valid_to;*/</v>
      </c>
      <c r="E319"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'DK3035' AND CODELIST_ID = (SELECT id FROM codelist WHERE CODELIST_KEY = '10040')), 3);*/</v>
      </c>
      <c r="F319"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'DK3035' AND CODELIST_ID = (SELECT id FROM codelist WHERE CODELIST_KEY = '10040')), 1);*/</v>
      </c>
      <c r="G319"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H319"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 AND CODELIST_ID = (SELECT id FROM codelist WHERE CODELIST_KEY = '10080')), 3);*/</v>
      </c>
      <c r="I319"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 AND CODELIST_ID = (SELECT id FROM codelist WHERE CODELIST_KEY = '10080')), 1);*/</v>
      </c>
      <c r="J31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19"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 AND CODELIST_ID = (SELECT id FROM codelist WHERE CODELIST_KEY = '10040')), 3);*/</v>
      </c>
      <c r="L319"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 AND CODELIST_ID = (SELECT id FROM codelist WHERE CODELIST_KEY = '10040')), 1);*/</v>
      </c>
      <c r="N319" s="10" t="str">
        <v>/*INSERT INTO public.codelist_items (itemcode, valid_from, valid_to, codelist_id, extensions_id) VALUES('DK3035', to_timestamp('2020-01-01 00:00:00', 'YYYY-MM-DD HH24:MI:SS'), null, (SELECT id FROM codelists WHERE CODELISTKEY = '10249'), null) ON CONFLICT (codelist_id, itemcode) DO UPDATE SET valid_from=EXCLUDED.valid_from, valid_to=EXCLUDED.valid_to;*/</v>
      </c>
      <c r="O319" s="10" t="str">
        <v>/*INSERT INTO PUBLIC.labels_codelist_items (DESCRIPTION, langcode, VALID_FROM, VALID_TO, ITEM_ID) VALUES('Fejl i "Lokalisering af varerne" (16 15 000 000), når type = "C" kan identifikationskode kun være "Z"', 'DA',TO_TIMESTAMP('2020-01-01 00:00:00', 'YYYY-MM-DD HH24:MI:SS'), null, (SELECT id FROM codelist_items CI WHERE ITEMCODE = 'DK3035' AND CODELIST_ID = (SELECT id FROM codelists WHERE CODELISTKEY = '10249'))) ON CONFLICT (item_id, langcode, valid_to) DO UPDATE SET valid_from=EXCLUDED.valid_from, description=EXCLUDED.description;*/</v>
      </c>
      <c r="P319" s="10" t="str">
        <v>/*INSERT INTO PUBLIC.labels_codelist_items (DESCRIPTION, langcode, VALID_FROM, VALID_TO, ITEM_ID) VALUES('Error in "Location of goods" (16 15 000 000), when type = "C", then Qualifier of identification must be  "Z".', 'EN',TO_TIMESTAMP('2020-01-01 00:00:00', 'YYYY-MM-DD HH24:MI:SS'), null, (SELECT id FROM codelist_items CI WHERE ITEMCODE = 'DK3035' AND CODELIST_ID = (SELECT id FROM codelists WHERE CODELISTKEY = '10249'))) ON CONFLICT (item_id, langcode, valid_to) DO UPDATE SET valid_from=EXCLUDED.valid_from, description=EXCLUDED.description;*/</v>
      </c>
      <c r="Q31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19" s="10" t="str">
        <v>/*INSERT INTO PUBLIC.labels_codelist_items (DESCRIPTION, langcode, VALID_FROM, VALID_TO, ITEM_ID) VALUES('Fejl i "Lokalisering af varerne" (16 15 000 000), når type = "C" kan identifikationskode kun være "Z"',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19" s="10" t="str">
        <v>/*INSERT INTO PUBLIC.labels_codelist_items (DESCRIPTION, langcode, VALID_FROM, VALID_TO, ITEM_ID) VALUES('Error in "Location of goods" (16 15 000 000), when type = "C", then Qualifier of identification must be  "Z".',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20" spans="1:19" ht="409.5" x14ac:dyDescent="0.25">
      <c r="A320" t="str">
        <v>INSERT INTO public.codelist_item (item_code, uieditable, valid_from, valid_to, codelist_id) VALUES('DK2009', false, to_timestamp('2020-01-01 00:00:00', 'YYYY-MM-DD HH24:MI:SS'), null, (SELECT id FROM codelist WHERE CODELIST_KEY = '10080')) ON CONFLICT (codelist_id, item_code) DO UPDATE SET valid_from=EXCLUDED.valid_from, valid_to=EXCLUDED.valid_to;</v>
      </c>
      <c r="C320" t="str">
        <v>INSERT INTO PUBLIC.CODELIST_ITEM_LABEL (DESCRIPTION, VALID_FROM, VALID_TO, ITEM_ID, LANGUAGE_ID) VALUES('Error in "Location of goods" (16 15 000 000), when "Qualifier of identification" is "Y" then "Additional identifier" (16 15 053 000) must be provided.', TO_TIMESTAMP('2020-01-01 00:00:00', 'YYYY-MM-DD HH24:MI:SS'), null, (SELECT id FROM CODELIST_ITEM CI WHERE ITEM_CODE = 'DK2009' AND CODELIST_ID = (SELECT id FROM codelist WHERE CODELIST_KEY = '10080')), 1);</v>
      </c>
      <c r="D320" t="str">
        <v>INSERT INTO public.codelist_item (item_code, uieditable, valid_from, valid_to, codelist_id) VALUES('DK2009', false, to_timestamp('2020-01-01 00:00:00', 'YYYY-MM-DD HH24:MI:SS'), null, (SELECT id FROM codelist WHERE CODELIST_KEY = '10040')) ON CONFLICT (codelist_id, item_code) DO UPDATE SET valid_from=EXCLUDED.valid_from, valid_to=EXCLUDED.valid_to;</v>
      </c>
      <c r="E320" t="str">
        <v>INSERT INTO PUBLIC.CODELIST_ITEM_LABEL (DESCRIPTION, VALID_FROM, VALID_TO, ITEM_ID, LANGUAGE_ID) VALUES('Fejl i "Lokalisering af varerne" (16 15 000 000), når identifikationskvalifikator = "Y" skal "supplerende ID" (16 15 053 000) angives.', TO_TIMESTAMP('2020-01-01 00:00:00', 'YYYY-MM-DD HH24:MI:SS'), null, (SELECT id FROM CODELIST_ITEM CI WHERE ITEM_CODE = 'DK2009' AND CODELIST_ID = (SELECT id FROM codelist WHERE CODELIST_KEY = '10040')), 3);</v>
      </c>
      <c r="F320" t="str">
        <v>INSERT INTO PUBLIC.CODELIST_ITEM_LABEL (DESCRIPTION, VALID_FROM, VALID_TO, ITEM_ID, LANGUAGE_ID) VALUES('Error in "Location of goods" (16 15 000 000), when "Qualifier of identification" is "Y" then "Additional identifier" (16 15 053 000) must be provided.', TO_TIMESTAMP('2020-01-01 00:00:00', 'YYYY-MM-DD HH24:MI:SS'), null, (SELECT id FROM CODELIST_ITEM CI WHERE ITEM_CODE = 'DK2009' AND CODELIST_ID = (SELECT id FROM codelist WHERE CODELIST_KEY = '10040')), 1);</v>
      </c>
      <c r="G320" t="str">
        <v>INSERT INTO public.codelist_item (item_code, uieditable, valid_from, valid_to, codelist_id) VALUES('DKW2009', false, to_timestamp('2020-01-01 00:00:00', 'YYYY-MM-DD HH24:MI:SS'), null, (SELECT id FROM codelist WHERE CODELIST_KEY = '10075')) ON CONFLICT (codelist_id, item_code) DO UPDATE SET valid_from=EXCLUDED.valid_from, valid_to=EXCLUDED.valid_to;</v>
      </c>
      <c r="H320" t="str">
        <v>INSERT INTO PUBLIC.CODELIST_ITEM_LABEL (DESCRIPTION, VALID_FROM, VALID_TO, ITEM_ID, LANGUAGE_ID) VALUES('Fejl i "Lokalisering af varerne" (16 15 000 000), når identifikationskvalifikator = "Y" skal "supplerende ID" (16 15 053 000) angives.', TO_TIMESTAMP('2020-01-01 00:00:00', 'YYYY-MM-DD HH24:MI:SS'), null, (SELECT id FROM CODELIST_ITEM CI WHERE ITEM_CODE = 'DKW2009' AND CODELIST_ID = (SELECT id FROM codelist WHERE CODELIST_KEY = '10075')), 3);</v>
      </c>
      <c r="I320" t="str">
        <v>INSERT INTO PUBLIC.CODELIST_ITEM_LABEL (DESCRIPTION, VALID_FROM, VALID_TO, ITEM_ID, LANGUAGE_ID) VALUES('Error in "Location of goods" (16 15 000 000), when "Qualifier of identification" is "Y" then "Additional identifier" (16 15 053 000) must be provided.', TO_TIMESTAMP('2020-01-01 00:00:00', 'YYYY-MM-DD HH24:MI:SS'), null, (SELECT id FROM CODELIST_ITEM CI WHERE ITEM_CODE = 'DKW2009' AND CODELIST_ID = (SELECT id FROM codelist WHERE CODELIST_KEY = '10075')), 1);</v>
      </c>
      <c r="J320" t="str">
        <v>INSERT INTO public.codelist_item (item_code, uieditable, valid_from, valid_to, codelist_id) VALUES('DKW2009', false, to_timestamp('2020-01-01 00:00:00', 'YYYY-MM-DD HH24:MI:SS'), null, (SELECT id FROM codelist WHERE CODELIST_KEY = '10040')) ON CONFLICT (codelist_id, item_code) DO UPDATE SET valid_from=EXCLUDED.valid_from, valid_to=EXCLUDED.valid_to;</v>
      </c>
      <c r="K320" t="str">
        <v>INSERT INTO PUBLIC.CODELIST_ITEM_LABEL (DESCRIPTION, VALID_FROM, VALID_TO, ITEM_ID, LANGUAGE_ID) VALUES('Fejl i "Lokalisering af varerne" (16 15 000 000), når identifikationskvalifikator = "Y" skal "supplerende ID" (16 15 053 000) angives.', TO_TIMESTAMP('2020-01-01 00:00:00', 'YYYY-MM-DD HH24:MI:SS'), null, (SELECT id FROM CODELIST_ITEM CI WHERE ITEM_CODE = 'DKW2009' AND CODELIST_ID = (SELECT id FROM codelist WHERE CODELIST_KEY = '10040')), 3);</v>
      </c>
      <c r="L320" t="str">
        <v>INSERT INTO PUBLIC.CODELIST_ITEM_LABEL (DESCRIPTION, VALID_FROM, VALID_TO, ITEM_ID, LANGUAGE_ID) VALUES('Error in "Location of goods" (16 15 000 000), when "Qualifier of identification" is "Y" then "Additional identifier" (16 15 053 000) must be provided.', TO_TIMESTAMP('2020-01-01 00:00:00', 'YYYY-MM-DD HH24:MI:SS'), null, (SELECT id FROM CODELIST_ITEM CI WHERE ITEM_CODE = 'DKW2009' AND CODELIST_ID = (SELECT id FROM codelist WHERE CODELIST_KEY = '10040')), 1);</v>
      </c>
      <c r="N320" s="10" t="str">
        <v>INSERT INTO public.codelist_items (itemcode, valid_from, valid_to, codelist_id, extensions_id) VALUES('DK2009', to_timestamp('2020-01-01 00:00:00', 'YYYY-MM-DD HH24:MI:SS'), null, (SELECT id FROM codelists WHERE CODELISTKEY = '10249'), null) ON CONFLICT (codelist_id, itemcode) DO UPDATE SET valid_from=EXCLUDED.valid_from, valid_to=EXCLUDED.valid_to;</v>
      </c>
      <c r="O320" s="10" t="str">
        <v>INSERT INTO PUBLIC.labels_codelist_items (DESCRIPTION, langcode, VALID_FROM, VALID_TO, ITEM_ID) VALUES('Fejl i "Lokalisering af varerne" (16 15 000 000), når identifikationskvalifikator = "Y" skal "supplerende ID" (16 15 053 000) angives.', 'DA',TO_TIMESTAMP('2020-01-01 00:00:00', 'YYYY-MM-DD HH24:MI:SS'), null, (SELECT id FROM codelist_items CI WHERE ITEMCODE = 'DK2009' AND CODELIST_ID = (SELECT id FROM codelists WHERE CODELISTKEY = '10249'))) ON CONFLICT (item_id, langcode, valid_to) DO UPDATE SET valid_from=EXCLUDED.valid_from, description=EXCLUDED.description;</v>
      </c>
      <c r="P320" s="10" t="str">
        <v>INSERT INTO PUBLIC.labels_codelist_items (DESCRIPTION, langcode, VALID_FROM, VALID_TO, ITEM_ID) VALUES('Error in "Location of goods" (16 15 000 000), when "Qualifier of identification" is "Y" then "Additional identifier" (16 15 053 000) must be provided.', 'EN',TO_TIMESTAMP('2020-01-01 00:00:00', 'YYYY-MM-DD HH24:MI:SS'), null, (SELECT id FROM codelist_items CI WHERE ITEMCODE = 'DK2009' AND CODELIST_ID = (SELECT id FROM codelists WHERE CODELISTKEY = '10249'))) ON CONFLICT (item_id, langcode, valid_to) DO UPDATE SET valid_from=EXCLUDED.valid_from, description=EXCLUDED.description;</v>
      </c>
      <c r="Q320" s="10" t="str">
        <v>INSERT INTO public.codelist_items (itemcode, valid_from, valid_to, codelist_id, extensions_id) VALUES('DKW2009', to_timestamp('2020-01-01 00:00:00', 'YYYY-MM-DD HH24:MI:SS'), null, (SELECT id FROM codelists WHERE CODELISTKEY = '10249'), null) ON CONFLICT (codelist_id, itemcode) DO UPDATE SET valid_from=EXCLUDED.valid_from, valid_to=EXCLUDED.valid_to;</v>
      </c>
      <c r="R320" s="10" t="str">
        <v>INSERT INTO PUBLIC.labels_codelist_items (DESCRIPTION, langcode, VALID_FROM, VALID_TO, ITEM_ID) VALUES('Fejl i "Lokalisering af varerne" (16 15 000 000), når identifikationskvalifikator = "Y" skal "supplerende ID" (16 15 053 000) angives.', 'DA',TO_TIMESTAMP('2020-01-01 00:00:00', 'YYYY-MM-DD HH24:MI:SS'), null, (SELECT id FROM codelist_items CI WHERE ITEMCODE = 'DKW2009' AND CODELIST_ID = (SELECT id FROM codelists WHERE CODELISTKEY = '10249'))) ON CONFLICT (item_id, langcode, valid_to) DO UPDATE SET valid_from=EXCLUDED.valid_from, description=EXCLUDED.description;</v>
      </c>
      <c r="S320" s="10" t="str">
        <v>INSERT INTO PUBLIC.labels_codelist_items (DESCRIPTION, langcode, VALID_FROM, VALID_TO, ITEM_ID) VALUES('Error in "Location of goods" (16 15 000 000), when "Qualifier of identification" is "Y" then "Additional identifier" (16 15 053 000) must be provided.', 'EN',TO_TIMESTAMP('2020-01-01 00:00:00', 'YYYY-MM-DD HH24:MI:SS'), null, (SELECT id FROM codelist_items CI WHERE ITEMCODE = 'DKW2009' AND CODELIST_ID = (SELECT id FROM codelists WHERE CODELISTKEY = '10249'))) ON CONFLICT (item_id, langcode, valid_to) DO UPDATE SET valid_from=EXCLUDED.valid_from, description=EXCLUDED.description;</v>
      </c>
    </row>
    <row r="321" spans="1:19" ht="409.5" x14ac:dyDescent="0.25">
      <c r="A321" t="str">
        <v>INSERT INTO public.codelist_item (item_code, uieditable, valid_from, valid_to, codelist_id) VALUES('DK1053', false, to_timestamp('2020-01-01 00:00:00', 'YYYY-MM-DD HH24:MI:SS'), null, (SELECT id FROM codelist WHERE CODELIST_KEY = '10080')) ON CONFLICT (codelist_id, item_code) DO UPDATE SET valid_from=EXCLUDED.valid_from, valid_to=EXCLUDED.valid_to;</v>
      </c>
      <c r="C321" t="str">
        <v>INSERT INTO PUBLIC.CODELIST_ITEM_LABEL (DESCRIPTION, VALID_FROM, VALID_TO, ITEM_ID, LANGUAGE_ID) VALUES('Error in "Location of goods" (16 15 000 000), the location is incorrect or does not exist.', TO_TIMESTAMP('2020-01-01 00:00:00', 'YYYY-MM-DD HH24:MI:SS'), null, (SELECT id FROM CODELIST_ITEM CI WHERE ITEM_CODE = 'DK1053' AND CODELIST_ID = (SELECT id FROM codelist WHERE CODELIST_KEY = '10080')), 1);</v>
      </c>
      <c r="D321" t="str">
        <v>INSERT INTO public.codelist_item (item_code, uieditable, valid_from, valid_to, codelist_id) VALUES('DK1053', false, to_timestamp('2020-01-01 00:00:00', 'YYYY-MM-DD HH24:MI:SS'), null, (SELECT id FROM codelist WHERE CODELIST_KEY = '10040')) ON CONFLICT (codelist_id, item_code) DO UPDATE SET valid_from=EXCLUDED.valid_from, valid_to=EXCLUDED.valid_to;</v>
      </c>
      <c r="E321" t="str">
        <v>INSERT INTO PUBLIC.CODELIST_ITEM_LABEL (DESCRIPTION, VALID_FROM, VALID_TO, ITEM_ID, LANGUAGE_ID) VALUES('Fejl i "Lokalisering af varerne" (16 15 000 000), lokationen er forkert eller findes ikke, se kodeliste.', TO_TIMESTAMP('2020-01-01 00:00:00', 'YYYY-MM-DD HH24:MI:SS'), null, (SELECT id FROM CODELIST_ITEM CI WHERE ITEM_CODE = 'DK1053' AND CODELIST_ID = (SELECT id FROM codelist WHERE CODELIST_KEY = '10040')), 3);</v>
      </c>
      <c r="F321" t="str">
        <v>INSERT INTO PUBLIC.CODELIST_ITEM_LABEL (DESCRIPTION, VALID_FROM, VALID_TO, ITEM_ID, LANGUAGE_ID) VALUES('Error in "Location of goods" (16 15 000 000), the location is incorrect or does not exist.', TO_TIMESTAMP('2020-01-01 00:00:00', 'YYYY-MM-DD HH24:MI:SS'), null, (SELECT id FROM CODELIST_ITEM CI WHERE ITEM_CODE = 'DK1053' AND CODELIST_ID = (SELECT id FROM codelist WHERE CODELIST_KEY = '10040')), 1);</v>
      </c>
      <c r="G321" t="str">
        <v>INSERT INTO public.codelist_item (item_code, uieditable, valid_from, valid_to, codelist_id) VALUES('DKW1053', false, to_timestamp('2020-01-01 00:00:00', 'YYYY-MM-DD HH24:MI:SS'), null, (SELECT id FROM codelist WHERE CODELIST_KEY = '10075')) ON CONFLICT (codelist_id, item_code) DO UPDATE SET valid_from=EXCLUDED.valid_from, valid_to=EXCLUDED.valid_to;</v>
      </c>
      <c r="H321" t="str">
        <v>INSERT INTO PUBLIC.CODELIST_ITEM_LABEL (DESCRIPTION, VALID_FROM, VALID_TO, ITEM_ID, LANGUAGE_ID) VALUES('Fejl i "Lokalisering af varerne" (16 15 000 000), lokationen er forkert eller findes ikke, se kodeliste.', TO_TIMESTAMP('2020-01-01 00:00:00', 'YYYY-MM-DD HH24:MI:SS'), null, (SELECT id FROM CODELIST_ITEM CI WHERE ITEM_CODE = 'DKW1053' AND CODELIST_ID = (SELECT id FROM codelist WHERE CODELIST_KEY = '10075')), 3);</v>
      </c>
      <c r="I321" t="str">
        <v>INSERT INTO PUBLIC.CODELIST_ITEM_LABEL (DESCRIPTION, VALID_FROM, VALID_TO, ITEM_ID, LANGUAGE_ID) VALUES('Error in "Location of goods" (16 15 000 000), the location is incorrect or does not exist.', TO_TIMESTAMP('2020-01-01 00:00:00', 'YYYY-MM-DD HH24:MI:SS'), null, (SELECT id FROM CODELIST_ITEM CI WHERE ITEM_CODE = 'DKW1053' AND CODELIST_ID = (SELECT id FROM codelist WHERE CODELIST_KEY = '10075')), 1);</v>
      </c>
      <c r="J321" t="str">
        <v>INSERT INTO public.codelist_item (item_code, uieditable, valid_from, valid_to, codelist_id) VALUES('DKW1053', false, to_timestamp('2020-01-01 00:00:00', 'YYYY-MM-DD HH24:MI:SS'), null, (SELECT id FROM codelist WHERE CODELIST_KEY = '10040')) ON CONFLICT (codelist_id, item_code) DO UPDATE SET valid_from=EXCLUDED.valid_from, valid_to=EXCLUDED.valid_to;</v>
      </c>
      <c r="K321" t="str">
        <v>INSERT INTO PUBLIC.CODELIST_ITEM_LABEL (DESCRIPTION, VALID_FROM, VALID_TO, ITEM_ID, LANGUAGE_ID) VALUES('Fejl i "Lokalisering af varerne" (16 15 000 000), lokationen er forkert eller findes ikke, se kodeliste.', TO_TIMESTAMP('2020-01-01 00:00:00', 'YYYY-MM-DD HH24:MI:SS'), null, (SELECT id FROM CODELIST_ITEM CI WHERE ITEM_CODE = 'DKW1053' AND CODELIST_ID = (SELECT id FROM codelist WHERE CODELIST_KEY = '10040')), 3);</v>
      </c>
      <c r="L321" t="str">
        <v>INSERT INTO PUBLIC.CODELIST_ITEM_LABEL (DESCRIPTION, VALID_FROM, VALID_TO, ITEM_ID, LANGUAGE_ID) VALUES('Error in "Location of goods" (16 15 000 000), the location is incorrect or does not exist.', TO_TIMESTAMP('2020-01-01 00:00:00', 'YYYY-MM-DD HH24:MI:SS'), null, (SELECT id FROM CODELIST_ITEM CI WHERE ITEM_CODE = 'DKW1053' AND CODELIST_ID = (SELECT id FROM codelist WHERE CODELIST_KEY = '10040')), 1);</v>
      </c>
      <c r="N321" s="10" t="str">
        <v>INSERT INTO public.codelist_items (itemcode, valid_from, valid_to, codelist_id, extensions_id) VALUES('DK1053', to_timestamp('2020-01-01 00:00:00', 'YYYY-MM-DD HH24:MI:SS'), null, (SELECT id FROM codelists WHERE CODELISTKEY = '10249'), null) ON CONFLICT (codelist_id, itemcode) DO UPDATE SET valid_from=EXCLUDED.valid_from, valid_to=EXCLUDED.valid_to;</v>
      </c>
      <c r="O321" s="10" t="str">
        <v>INSERT INTO PUBLIC.labels_codelist_items (DESCRIPTION, langcode, VALID_FROM, VALID_TO, ITEM_ID) VALUES('Fejl i "Lokalisering af varerne" (16 15 000 000), lokationen er forkert eller findes ikke, se kodeliste.', 'DA',TO_TIMESTAMP('2020-01-01 00:00:00', 'YYYY-MM-DD HH24:MI:SS'), null, (SELECT id FROM codelist_items CI WHERE ITEMCODE = 'DK1053' AND CODELIST_ID = (SELECT id FROM codelists WHERE CODELISTKEY = '10249'))) ON CONFLICT (item_id, langcode, valid_to) DO UPDATE SET valid_from=EXCLUDED.valid_from, description=EXCLUDED.description;</v>
      </c>
      <c r="P321" s="10" t="str">
        <v>INSERT INTO PUBLIC.labels_codelist_items (DESCRIPTION, langcode, VALID_FROM, VALID_TO, ITEM_ID) VALUES('Error in "Location of goods" (16 15 000 000), the location is incorrect or does not exist.', 'EN',TO_TIMESTAMP('2020-01-01 00:00:00', 'YYYY-MM-DD HH24:MI:SS'), null, (SELECT id FROM codelist_items CI WHERE ITEMCODE = 'DK1053' AND CODELIST_ID = (SELECT id FROM codelists WHERE CODELISTKEY = '10249'))) ON CONFLICT (item_id, langcode, valid_to) DO UPDATE SET valid_from=EXCLUDED.valid_from, description=EXCLUDED.description;</v>
      </c>
      <c r="Q321" s="10" t="str">
        <v>INSERT INTO public.codelist_items (itemcode, valid_from, valid_to, codelist_id, extensions_id) VALUES('DKW1053', to_timestamp('2020-01-01 00:00:00', 'YYYY-MM-DD HH24:MI:SS'), null, (SELECT id FROM codelists WHERE CODELISTKEY = '10249'), null) ON CONFLICT (codelist_id, itemcode) DO UPDATE SET valid_from=EXCLUDED.valid_from, valid_to=EXCLUDED.valid_to;</v>
      </c>
      <c r="R321" s="10" t="str">
        <v>INSERT INTO PUBLIC.labels_codelist_items (DESCRIPTION, langcode, VALID_FROM, VALID_TO, ITEM_ID) VALUES('Fejl i "Lokalisering af varerne" (16 15 000 000), lokationen er forkert eller findes ikke, se kodeliste.', 'DA',TO_TIMESTAMP('2020-01-01 00:00:00', 'YYYY-MM-DD HH24:MI:SS'), null, (SELECT id FROM codelist_items CI WHERE ITEMCODE = 'DKW1053' AND CODELIST_ID = (SELECT id FROM codelists WHERE CODELISTKEY = '10249'))) ON CONFLICT (item_id, langcode, valid_to) DO UPDATE SET valid_from=EXCLUDED.valid_from, description=EXCLUDED.description;</v>
      </c>
      <c r="S321" s="10" t="str">
        <v>INSERT INTO PUBLIC.labels_codelist_items (DESCRIPTION, langcode, VALID_FROM, VALID_TO, ITEM_ID) VALUES('Error in "Location of goods" (16 15 000 000), the location is incorrect or does not exist.', 'EN',TO_TIMESTAMP('2020-01-01 00:00:00', 'YYYY-MM-DD HH24:MI:SS'), null, (SELECT id FROM codelist_items CI WHERE ITEMCODE = 'DKW1053' AND CODELIST_ID = (SELECT id FROM codelists WHERE CODELISTKEY = '10249'))) ON CONFLICT (item_id, langcode, valid_to) DO UPDATE SET valid_from=EXCLUDED.valid_from, description=EXCLUDED.description;</v>
      </c>
    </row>
    <row r="322" spans="1:19" ht="409.5" x14ac:dyDescent="0.25">
      <c r="A322" t="str">
        <v>/*INSERT INTO public.codelist_item (item_code, uieditable, valid_from, valid_to, codelist_id) VALUES('DK3034', false, to_timestamp('2020-01-01 00:00:00', 'YYYY-MM-DD HH24:MI:SS'), null, (SELECT id FROM codelist WHERE CODELIST_KEY = '')) ON CONFLICT (codelist_id, item_code) DO UPDATE SET valid_from=EXCLUDED.valid_from, valid_to=EXCLUDED.valid_to;*/</v>
      </c>
      <c r="C322" t="str">
        <v>/*INSERT INTO PUBLIC.CODELIST_ITEM_LABEL (DESCRIPTION, VALID_FROM, VALID_TO, ITEM_ID, LANGUAGE_ID) VALUES('Error in "Location of goods" (16 15 000 000) when "Qualifier of identification" = W, then "Latitude" and "Longitude" must be provided ', TO_TIMESTAMP('2020-01-01 00:00:00', 'YYYY-MM-DD HH24:MI:SS'), null, (SELECT id FROM CODELIST_ITEM CI WHERE ITEM_CODE = 'DK3034' AND CODELIST_ID = (SELECT id FROM codelist WHERE CODELIST_KEY = '')), 1);*/</v>
      </c>
      <c r="D322" t="str">
        <v>/*INSERT INTO public.codelist_item (item_code, uieditable, valid_from, valid_to, codelist_id) VALUES('DK3034', false, to_timestamp('2020-01-01 00:00:00', 'YYYY-MM-DD HH24:MI:SS'), null, (SELECT id FROM codelist WHERE CODELIST_KEY = '10040')) ON CONFLICT (codelist_id, item_code) DO UPDATE SET valid_from=EXCLUDED.valid_from, valid_to=EXCLUDED.valid_to;*/</v>
      </c>
      <c r="E322" t="str">
        <v>/*INSERT INTO PUBLIC.CODELIST_ITEM_LABEL (DESCRIPTION, VALID_FROM, VALID_TO, ITEM_ID, LANGUAGE_ID) VALUES('Fejl i "Lokalisering af varerne" (16 15 000 000), når identifikationkode = "W", skal  "Latitude" og "Longitude" angives.', TO_TIMESTAMP('2020-01-01 00:00:00', 'YYYY-MM-DD HH24:MI:SS'), null, (SELECT id FROM CODELIST_ITEM CI WHERE ITEM_CODE = 'DK3034' AND CODELIST_ID = (SELECT id FROM codelist WHERE CODELIST_KEY = '10040')), 3);*/</v>
      </c>
      <c r="F322" t="str">
        <v>/*INSERT INTO PUBLIC.CODELIST_ITEM_LABEL (DESCRIPTION, VALID_FROM, VALID_TO, ITEM_ID, LANGUAGE_ID) VALUES('Error in "Location of goods" (16 15 000 000) when "Qualifier of identification" = W, then "Latitude" and "Longitude" must be provided ', TO_TIMESTAMP('2020-01-01 00:00:00', 'YYYY-MM-DD HH24:MI:SS'), null, (SELECT id FROM CODELIST_ITEM CI WHERE ITEM_CODE = 'DK3034' AND CODELIST_ID = (SELECT id FROM codelist WHERE CODELIST_KEY = '10040')), 1);*/</v>
      </c>
      <c r="G322"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H322" t="str">
        <v>/*INSERT INTO PUBLIC.CODELIST_ITEM_LABEL (DESCRIPTION, VALID_FROM, VALID_TO, ITEM_ID, LANGUAGE_ID) VALUES('Fejl i "Lokalisering af varerne" (16 15 000 000), når identifikationkode = "W", skal  "Latitude" og "Longitude" angives.', TO_TIMESTAMP('2020-01-01 00:00:00', 'YYYY-MM-DD HH24:MI:SS'), null, (SELECT id FROM CODELIST_ITEM CI WHERE ITEM_CODE = '' AND CODELIST_ID = (SELECT id FROM codelist WHERE CODELIST_KEY = '10080')), 3);*/</v>
      </c>
      <c r="I322" t="str">
        <v>/*INSERT INTO PUBLIC.CODELIST_ITEM_LABEL (DESCRIPTION, VALID_FROM, VALID_TO, ITEM_ID, LANGUAGE_ID) VALUES('Error in "Location of goods" (16 15 000 000) when "Qualifier of identification" = W, then "Latitude" and "Longitude" must be provided ', TO_TIMESTAMP('2020-01-01 00:00:00', 'YYYY-MM-DD HH24:MI:SS'), null, (SELECT id FROM CODELIST_ITEM CI WHERE ITEM_CODE = '' AND CODELIST_ID = (SELECT id FROM codelist WHERE CODELIST_KEY = '10080')), 1);*/</v>
      </c>
      <c r="J32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22" t="str">
        <v>/*INSERT INTO PUBLIC.CODELIST_ITEM_LABEL (DESCRIPTION, VALID_FROM, VALID_TO, ITEM_ID, LANGUAGE_ID) VALUES('Fejl i "Lokalisering af varerne" (16 15 000 000), når identifikationkode = "W", skal  "Latitude" og "Longitude" angives.', TO_TIMESTAMP('2020-01-01 00:00:00', 'YYYY-MM-DD HH24:MI:SS'), null, (SELECT id FROM CODELIST_ITEM CI WHERE ITEM_CODE = '' AND CODELIST_ID = (SELECT id FROM codelist WHERE CODELIST_KEY = '10040')), 3);*/</v>
      </c>
      <c r="L322" t="str">
        <v>/*INSERT INTO PUBLIC.CODELIST_ITEM_LABEL (DESCRIPTION, VALID_FROM, VALID_TO, ITEM_ID, LANGUAGE_ID) VALUES('Error in "Location of goods" (16 15 000 000) when "Qualifier of identification" = W, then "Latitude" and "Longitude" must be provided ', TO_TIMESTAMP('2020-01-01 00:00:00', 'YYYY-MM-DD HH24:MI:SS'), null, (SELECT id FROM CODELIST_ITEM CI WHERE ITEM_CODE = '' AND CODELIST_ID = (SELECT id FROM codelist WHERE CODELIST_KEY = '10040')), 1);*/</v>
      </c>
      <c r="N322" s="10" t="str">
        <v>/*INSERT INTO public.codelist_items (itemcode, valid_from, valid_to, codelist_id, extensions_id) VALUES('DK3034', to_timestamp('2020-01-01 00:00:00', 'YYYY-MM-DD HH24:MI:SS'), null, (SELECT id FROM codelists WHERE CODELISTKEY = '10249'), null) ON CONFLICT (codelist_id, itemcode) DO UPDATE SET valid_from=EXCLUDED.valid_from, valid_to=EXCLUDED.valid_to;*/</v>
      </c>
      <c r="O322" s="10" t="str">
        <v>/*INSERT INTO PUBLIC.labels_codelist_items (DESCRIPTION, langcode, VALID_FROM, VALID_TO, ITEM_ID) VALUES('Fejl i "Lokalisering af varerne" (16 15 000 000), når identifikationkode = "W", skal  "Latitude" og "Longitude" angives.', 'DA',TO_TIMESTAMP('2020-01-01 00:00:00', 'YYYY-MM-DD HH24:MI:SS'), null, (SELECT id FROM codelist_items CI WHERE ITEMCODE = 'DK3034' AND CODELIST_ID = (SELECT id FROM codelists WHERE CODELISTKEY = '10249'))) ON CONFLICT (item_id, langcode, valid_to) DO UPDATE SET valid_from=EXCLUDED.valid_from, description=EXCLUDED.description;*/</v>
      </c>
      <c r="P322" s="10" t="str">
        <v>/*INSERT INTO PUBLIC.labels_codelist_items (DESCRIPTION, langcode, VALID_FROM, VALID_TO, ITEM_ID) VALUES('Error in "Location of goods" (16 15 000 000) when "Qualifier of identification" = W, then "Latitude" and "Longitude" must be provided ', 'EN',TO_TIMESTAMP('2020-01-01 00:00:00', 'YYYY-MM-DD HH24:MI:SS'), null, (SELECT id FROM codelist_items CI WHERE ITEMCODE = 'DK3034' AND CODELIST_ID = (SELECT id FROM codelists WHERE CODELISTKEY = '10249'))) ON CONFLICT (item_id, langcode, valid_to) DO UPDATE SET valid_from=EXCLUDED.valid_from, description=EXCLUDED.description;*/</v>
      </c>
      <c r="Q32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22" s="10" t="str">
        <v>/*INSERT INTO PUBLIC.labels_codelist_items (DESCRIPTION, langcode, VALID_FROM, VALID_TO, ITEM_ID) VALUES('Fejl i "Lokalisering af varerne" (16 15 000 000), når identifikationkode = "W", skal  "Latitude" og "Longitude" angives.',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22" s="10" t="str">
        <v>/*INSERT INTO PUBLIC.labels_codelist_items (DESCRIPTION, langcode, VALID_FROM, VALID_TO, ITEM_ID) VALUES('Error in "Location of goods" (16 15 000 000) when "Qualifier of identification" = W, then "Latitude" and "Longitude" must be provided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23" spans="1:19" ht="409.5" x14ac:dyDescent="0.25">
      <c r="A323" t="str">
        <v>/*INSERT INTO public.codelist_item (item_code, uieditable, valid_from, valid_to, codelist_id) VALUES('DK3033', false, to_timestamp('2020-01-01 00:00:00', 'YYYY-MM-DD HH24:MI:SS'), null, (SELECT id FROM codelist WHERE CODELIST_KEY = '')) ON CONFLICT (codelist_id, item_code) DO UPDATE SET valid_from=EXCLUDED.valid_from, valid_to=EXCLUDED.valid_to;*/</v>
      </c>
      <c r="C323" t="str">
        <v>/*INSERT INTO PUBLIC.CODELIST_ITEM_LABEL (DESCRIPTION, VALID_FROM, VALID_TO, ITEM_ID, LANGUAGE_ID) VALUES('Error in "Location of goods" (16 15 000 000) when "Qualifier of identification" =  "X", then "Identification Number" must be provided', TO_TIMESTAMP('2020-01-01 00:00:00', 'YYYY-MM-DD HH24:MI:SS'), null, (SELECT id FROM CODELIST_ITEM CI WHERE ITEM_CODE = 'DK3033' AND CODELIST_ID = (SELECT id FROM codelist WHERE CODELIST_KEY = '')), 1);*/</v>
      </c>
      <c r="D323" t="str">
        <v>/*INSERT INTO public.codelist_item (item_code, uieditable, valid_from, valid_to, codelist_id) VALUES('DK3033', false, to_timestamp('2020-01-01 00:00:00', 'YYYY-MM-DD HH24:MI:SS'), null, (SELECT id FROM codelist WHERE CODELIST_KEY = '10040')) ON CONFLICT (codelist_id, item_code) DO UPDATE SET valid_from=EXCLUDED.valid_from, valid_to=EXCLUDED.valid_to;*/</v>
      </c>
      <c r="E323" t="str">
        <v>/*INSERT INTO PUBLIC.CODELIST_ITEM_LABEL (DESCRIPTION, VALID_FROM, VALID_TO, ITEM_ID, LANGUAGE_ID) VALUES('Fejl i "Lokalisering af varerne" (16 15 000 000), når type = "X" så må "dentifikation numer" angives.', TO_TIMESTAMP('2020-01-01 00:00:00', 'YYYY-MM-DD HH24:MI:SS'), null, (SELECT id FROM CODELIST_ITEM CI WHERE ITEM_CODE = 'DK3033' AND CODELIST_ID = (SELECT id FROM codelist WHERE CODELIST_KEY = '10040')), 3);*/</v>
      </c>
      <c r="F323" t="str">
        <v>/*INSERT INTO PUBLIC.CODELIST_ITEM_LABEL (DESCRIPTION, VALID_FROM, VALID_TO, ITEM_ID, LANGUAGE_ID) VALUES('Error in "Location of goods" (16 15 000 000) when "Qualifier of identification" =  "X", then "Identification Number" must be provided', TO_TIMESTAMP('2020-01-01 00:00:00', 'YYYY-MM-DD HH24:MI:SS'), null, (SELECT id FROM CODELIST_ITEM CI WHERE ITEM_CODE = 'DK3033' AND CODELIST_ID = (SELECT id FROM codelist WHERE CODELIST_KEY = '10040')), 1);*/</v>
      </c>
      <c r="G323"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H323" t="str">
        <v>/*INSERT INTO PUBLIC.CODELIST_ITEM_LABEL (DESCRIPTION, VALID_FROM, VALID_TO, ITEM_ID, LANGUAGE_ID) VALUES('Fejl i "Lokalisering af varerne" (16 15 000 000), når type = "X" så må "dentifikation numer" angives.', TO_TIMESTAMP('2020-01-01 00:00:00', 'YYYY-MM-DD HH24:MI:SS'), null, (SELECT id FROM CODELIST_ITEM CI WHERE ITEM_CODE = '' AND CODELIST_ID = (SELECT id FROM codelist WHERE CODELIST_KEY = '10080')), 3);*/</v>
      </c>
      <c r="I323" t="str">
        <v>/*INSERT INTO PUBLIC.CODELIST_ITEM_LABEL (DESCRIPTION, VALID_FROM, VALID_TO, ITEM_ID, LANGUAGE_ID) VALUES('Error in "Location of goods" (16 15 000 000) when "Qualifier of identification" =  "X", then "Identification Number" must be provided', TO_TIMESTAMP('2020-01-01 00:00:00', 'YYYY-MM-DD HH24:MI:SS'), null, (SELECT id FROM CODELIST_ITEM CI WHERE ITEM_CODE = '' AND CODELIST_ID = (SELECT id FROM codelist WHERE CODELIST_KEY = '10080')), 1);*/</v>
      </c>
      <c r="J32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23" t="str">
        <v>/*INSERT INTO PUBLIC.CODELIST_ITEM_LABEL (DESCRIPTION, VALID_FROM, VALID_TO, ITEM_ID, LANGUAGE_ID) VALUES('Fejl i "Lokalisering af varerne" (16 15 000 000), når type = "X" så må "dentifikation numer" angives.', TO_TIMESTAMP('2020-01-01 00:00:00', 'YYYY-MM-DD HH24:MI:SS'), null, (SELECT id FROM CODELIST_ITEM CI WHERE ITEM_CODE = '' AND CODELIST_ID = (SELECT id FROM codelist WHERE CODELIST_KEY = '10040')), 3);*/</v>
      </c>
      <c r="L323" t="str">
        <v>/*INSERT INTO PUBLIC.CODELIST_ITEM_LABEL (DESCRIPTION, VALID_FROM, VALID_TO, ITEM_ID, LANGUAGE_ID) VALUES('Error in "Location of goods" (16 15 000 000) when "Qualifier of identification" =  "X", then "Identification Number" must be provided', TO_TIMESTAMP('2020-01-01 00:00:00', 'YYYY-MM-DD HH24:MI:SS'), null, (SELECT id FROM CODELIST_ITEM CI WHERE ITEM_CODE = '' AND CODELIST_ID = (SELECT id FROM codelist WHERE CODELIST_KEY = '10040')), 1);*/</v>
      </c>
      <c r="N323" s="10" t="str">
        <v>/*INSERT INTO public.codelist_items (itemcode, valid_from, valid_to, codelist_id, extensions_id) VALUES('DK3033', to_timestamp('2020-01-01 00:00:00', 'YYYY-MM-DD HH24:MI:SS'), null, (SELECT id FROM codelists WHERE CODELISTKEY = '10249'), null) ON CONFLICT (codelist_id, itemcode) DO UPDATE SET valid_from=EXCLUDED.valid_from, valid_to=EXCLUDED.valid_to;*/</v>
      </c>
      <c r="O323" s="10" t="str">
        <v>/*INSERT INTO PUBLIC.labels_codelist_items (DESCRIPTION, langcode, VALID_FROM, VALID_TO, ITEM_ID) VALUES('Fejl i "Lokalisering af varerne" (16 15 000 000), når type = "X" så må "dentifikation numer" angives.', 'DA',TO_TIMESTAMP('2020-01-01 00:00:00', 'YYYY-MM-DD HH24:MI:SS'), null, (SELECT id FROM codelist_items CI WHERE ITEMCODE = 'DK3033' AND CODELIST_ID = (SELECT id FROM codelists WHERE CODELISTKEY = '10249'))) ON CONFLICT (item_id, langcode, valid_to) DO UPDATE SET valid_from=EXCLUDED.valid_from, description=EXCLUDED.description;*/</v>
      </c>
      <c r="P323" s="10" t="str">
        <v>/*INSERT INTO PUBLIC.labels_codelist_items (DESCRIPTION, langcode, VALID_FROM, VALID_TO, ITEM_ID) VALUES('Error in "Location of goods" (16 15 000 000) when "Qualifier of identification" =  "X", then "Identification Number" must be provided', 'EN',TO_TIMESTAMP('2020-01-01 00:00:00', 'YYYY-MM-DD HH24:MI:SS'), null, (SELECT id FROM codelist_items CI WHERE ITEMCODE = 'DK3033' AND CODELIST_ID = (SELECT id FROM codelists WHERE CODELISTKEY = '10249'))) ON CONFLICT (item_id, langcode, valid_to) DO UPDATE SET valid_from=EXCLUDED.valid_from, description=EXCLUDED.description;*/</v>
      </c>
      <c r="Q32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23" s="10" t="str">
        <v>/*INSERT INTO PUBLIC.labels_codelist_items (DESCRIPTION, langcode, VALID_FROM, VALID_TO, ITEM_ID) VALUES('Fejl i "Lokalisering af varerne" (16 15 000 000), når type = "X" så må "dentifikation numer" angives.',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23" s="10" t="str">
        <v>/*INSERT INTO PUBLIC.labels_codelist_items (DESCRIPTION, langcode, VALID_FROM, VALID_TO, ITEM_ID) VALUES('Error in "Location of goods" (16 15 000 000) when "Qualifier of identification" =  "X", then "Identification Number"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24" spans="1:19" ht="409.5" x14ac:dyDescent="0.25">
      <c r="A324" t="str">
        <v>INSERT INTO public.codelist_item (item_code, uieditable, valid_from, valid_to, codelist_id) VALUES('DK2007', false, to_timestamp('2020-01-01 00:00:00', 'YYYY-MM-DD HH24:MI:SS'), null, (SELECT id FROM codelist WHERE CODELIST_KEY = '10080')) ON CONFLICT (codelist_id, item_code) DO UPDATE SET valid_from=EXCLUDED.valid_from, valid_to=EXCLUDED.valid_to;</v>
      </c>
      <c r="C324" t="str">
        <v>INSERT INTO PUBLIC.CODELIST_ITEM_LABEL (DESCRIPTION, VALID_FROM, VALID_TO, ITEM_ID, LANGUAGE_ID) VALUES('Error in "Location of goods" (16 15 000 000) , when Qualifier of identification is "Y" then ''authorisation number'' (16 15 052 000).must be provided.', TO_TIMESTAMP('2020-01-01 00:00:00', 'YYYY-MM-DD HH24:MI:SS'), null, (SELECT id FROM CODELIST_ITEM CI WHERE ITEM_CODE = 'DK2007' AND CODELIST_ID = (SELECT id FROM codelist WHERE CODELIST_KEY = '10080')), 1);</v>
      </c>
      <c r="D324" t="str">
        <v>INSERT INTO public.codelist_item (item_code, uieditable, valid_from, valid_to, codelist_id) VALUES('DK2007', false, to_timestamp('2020-01-01 00:00:00', 'YYYY-MM-DD HH24:MI:SS'), null, (SELECT id FROM codelist WHERE CODELIST_KEY = '10040')) ON CONFLICT (codelist_id, item_code) DO UPDATE SET valid_from=EXCLUDED.valid_from, valid_to=EXCLUDED.valid_to;</v>
      </c>
      <c r="E324" t="str">
        <v>INSERT INTO PUBLIC.CODELIST_ITEM_LABEL (DESCRIPTION, VALID_FROM, VALID_TO, ITEM_ID, LANGUAGE_ID) VALUES('Fejl i "Lokalisering af varerne" (16 15 000 000) , når ''identifikationskvalifikator'' (16 15 046 000) er "Y" skal  der angives ''bevillingsnummer'' (16 15 052 000).', TO_TIMESTAMP('2020-01-01 00:00:00', 'YYYY-MM-DD HH24:MI:SS'), null, (SELECT id FROM CODELIST_ITEM CI WHERE ITEM_CODE = 'DK2007' AND CODELIST_ID = (SELECT id FROM codelist WHERE CODELIST_KEY = '10040')), 3);</v>
      </c>
      <c r="F324" t="str">
        <v>INSERT INTO PUBLIC.CODELIST_ITEM_LABEL (DESCRIPTION, VALID_FROM, VALID_TO, ITEM_ID, LANGUAGE_ID) VALUES('Error in "Location of goods" (16 15 000 000) , when Qualifier of identification is "Y" then ''authorisation number'' (16 15 052 000).must be provided.', TO_TIMESTAMP('2020-01-01 00:00:00', 'YYYY-MM-DD HH24:MI:SS'), null, (SELECT id FROM CODELIST_ITEM CI WHERE ITEM_CODE = 'DK2007' AND CODELIST_ID = (SELECT id FROM codelist WHERE CODELIST_KEY = '10040')), 1);</v>
      </c>
      <c r="G324" t="str">
        <v>INSERT INTO public.codelist_item (item_code, uieditable, valid_from, valid_to, codelist_id) VALUES('DKW2007', false, to_timestamp('2020-01-01 00:00:00', 'YYYY-MM-DD HH24:MI:SS'), null, (SELECT id FROM codelist WHERE CODELIST_KEY = '10075')) ON CONFLICT (codelist_id, item_code) DO UPDATE SET valid_from=EXCLUDED.valid_from, valid_to=EXCLUDED.valid_to;</v>
      </c>
      <c r="H324" t="str">
        <v>INSERT INTO PUBLIC.CODELIST_ITEM_LABEL (DESCRIPTION, VALID_FROM, VALID_TO, ITEM_ID, LANGUAGE_ID) VALUES('Fejl i "Lokalisering af varerne" (16 15 000 000) , når ''identifikationskvalifikator'' (16 15 046 000) er "Y" skal  der angives ''bevillingsnummer'' (16 15 052 000).', TO_TIMESTAMP('2020-01-01 00:00:00', 'YYYY-MM-DD HH24:MI:SS'), null, (SELECT id FROM CODELIST_ITEM CI WHERE ITEM_CODE = 'DKW2007' AND CODELIST_ID = (SELECT id FROM codelist WHERE CODELIST_KEY = '10075')), 3);</v>
      </c>
      <c r="I324" t="str">
        <v>INSERT INTO PUBLIC.CODELIST_ITEM_LABEL (DESCRIPTION, VALID_FROM, VALID_TO, ITEM_ID, LANGUAGE_ID) VALUES('Error in "Location of goods" (16 15 000 000) , when Qualifier of identification is "Y" then ''authorisation number'' (16 15 052 000).must be provided.', TO_TIMESTAMP('2020-01-01 00:00:00', 'YYYY-MM-DD HH24:MI:SS'), null, (SELECT id FROM CODELIST_ITEM CI WHERE ITEM_CODE = 'DKW2007' AND CODELIST_ID = (SELECT id FROM codelist WHERE CODELIST_KEY = '10075')), 1);</v>
      </c>
      <c r="J324" t="str">
        <v>INSERT INTO public.codelist_item (item_code, uieditable, valid_from, valid_to, codelist_id) VALUES('DKW2007', false, to_timestamp('2020-01-01 00:00:00', 'YYYY-MM-DD HH24:MI:SS'), null, (SELECT id FROM codelist WHERE CODELIST_KEY = '10040')) ON CONFLICT (codelist_id, item_code) DO UPDATE SET valid_from=EXCLUDED.valid_from, valid_to=EXCLUDED.valid_to;</v>
      </c>
      <c r="K324" t="str">
        <v>INSERT INTO PUBLIC.CODELIST_ITEM_LABEL (DESCRIPTION, VALID_FROM, VALID_TO, ITEM_ID, LANGUAGE_ID) VALUES('Fejl i "Lokalisering af varerne" (16 15 000 000) , når ''identifikationskvalifikator'' (16 15 046 000) er "Y" skal  der angives ''bevillingsnummer'' (16 15 052 000).', TO_TIMESTAMP('2020-01-01 00:00:00', 'YYYY-MM-DD HH24:MI:SS'), null, (SELECT id FROM CODELIST_ITEM CI WHERE ITEM_CODE = 'DKW2007' AND CODELIST_ID = (SELECT id FROM codelist WHERE CODELIST_KEY = '10040')), 3);</v>
      </c>
      <c r="L324" t="str">
        <v>INSERT INTO PUBLIC.CODELIST_ITEM_LABEL (DESCRIPTION, VALID_FROM, VALID_TO, ITEM_ID, LANGUAGE_ID) VALUES('Error in "Location of goods" (16 15 000 000) , when Qualifier of identification is "Y" then ''authorisation number'' (16 15 052 000).must be provided.', TO_TIMESTAMP('2020-01-01 00:00:00', 'YYYY-MM-DD HH24:MI:SS'), null, (SELECT id FROM CODELIST_ITEM CI WHERE ITEM_CODE = 'DKW2007' AND CODELIST_ID = (SELECT id FROM codelist WHERE CODELIST_KEY = '10040')), 1);</v>
      </c>
      <c r="N324" s="10" t="str">
        <v>INSERT INTO public.codelist_items (itemcode, valid_from, valid_to, codelist_id, extensions_id) VALUES('DK2007', to_timestamp('2020-01-01 00:00:00', 'YYYY-MM-DD HH24:MI:SS'), null, (SELECT id FROM codelists WHERE CODELISTKEY = '10249'), null) ON CONFLICT (codelist_id, itemcode) DO UPDATE SET valid_from=EXCLUDED.valid_from, valid_to=EXCLUDED.valid_to;</v>
      </c>
      <c r="O324" s="10" t="str">
        <v>INSERT INTO PUBLIC.labels_codelist_items (DESCRIPTION, langcode, VALID_FROM, VALID_TO, ITEM_ID) VALUES('Fejl i "Lokalisering af varerne" (16 15 000 000) , når ''identifikationskvalifikator'' (16 15 046 000) er "Y" skal  der angives ''bevillingsnummer'' (16 15 052 000).', 'DA',TO_TIMESTAMP('2020-01-01 00:00:00', 'YYYY-MM-DD HH24:MI:SS'), null, (SELECT id FROM codelist_items CI WHERE ITEMCODE = 'DK2007' AND CODELIST_ID = (SELECT id FROM codelists WHERE CODELISTKEY = '10249'))) ON CONFLICT (item_id, langcode, valid_to) DO UPDATE SET valid_from=EXCLUDED.valid_from, description=EXCLUDED.description;</v>
      </c>
      <c r="P324" s="10" t="str">
        <v>INSERT INTO PUBLIC.labels_codelist_items (DESCRIPTION, langcode, VALID_FROM, VALID_TO, ITEM_ID) VALUES('Error in "Location of goods" (16 15 000 000) , when Qualifier of identification is "Y" then ''authorisation number'' (16 15 052 000).must be provided.', 'EN',TO_TIMESTAMP('2020-01-01 00:00:00', 'YYYY-MM-DD HH24:MI:SS'), null, (SELECT id FROM codelist_items CI WHERE ITEMCODE = 'DK2007' AND CODELIST_ID = (SELECT id FROM codelists WHERE CODELISTKEY = '10249'))) ON CONFLICT (item_id, langcode, valid_to) DO UPDATE SET valid_from=EXCLUDED.valid_from, description=EXCLUDED.description;</v>
      </c>
      <c r="Q324" s="10" t="str">
        <v>INSERT INTO public.codelist_items (itemcode, valid_from, valid_to, codelist_id, extensions_id) VALUES('DKW2007', to_timestamp('2020-01-01 00:00:00', 'YYYY-MM-DD HH24:MI:SS'), null, (SELECT id FROM codelists WHERE CODELISTKEY = '10249'), null) ON CONFLICT (codelist_id, itemcode) DO UPDATE SET valid_from=EXCLUDED.valid_from, valid_to=EXCLUDED.valid_to;</v>
      </c>
      <c r="R324" s="10" t="str">
        <v>INSERT INTO PUBLIC.labels_codelist_items (DESCRIPTION, langcode, VALID_FROM, VALID_TO, ITEM_ID) VALUES('Fejl i "Lokalisering af varerne" (16 15 000 000) , når ''identifikationskvalifikator'' (16 15 046 000) er "Y" skal  der angives ''bevillingsnummer'' (16 15 052 000).', 'DA',TO_TIMESTAMP('2020-01-01 00:00:00', 'YYYY-MM-DD HH24:MI:SS'), null, (SELECT id FROM codelist_items CI WHERE ITEMCODE = 'DKW2007' AND CODELIST_ID = (SELECT id FROM codelists WHERE CODELISTKEY = '10249'))) ON CONFLICT (item_id, langcode, valid_to) DO UPDATE SET valid_from=EXCLUDED.valid_from, description=EXCLUDED.description;</v>
      </c>
      <c r="S324" s="10" t="str">
        <v>INSERT INTO PUBLIC.labels_codelist_items (DESCRIPTION, langcode, VALID_FROM, VALID_TO, ITEM_ID) VALUES('Error in "Location of goods" (16 15 000 000) , when Qualifier of identification is "Y" then ''authorisation number'' (16 15 052 000).must be provided.', 'EN',TO_TIMESTAMP('2020-01-01 00:00:00', 'YYYY-MM-DD HH24:MI:SS'), null, (SELECT id FROM codelist_items CI WHERE ITEMCODE = 'DKW2007' AND CODELIST_ID = (SELECT id FROM codelists WHERE CODELISTKEY = '10249'))) ON CONFLICT (item_id, langcode, valid_to) DO UPDATE SET valid_from=EXCLUDED.valid_from, description=EXCLUDED.description;</v>
      </c>
    </row>
    <row r="325" spans="1:19" ht="409.5" x14ac:dyDescent="0.25">
      <c r="A325" t="str">
        <v>INSERT INTO public.codelist_item (item_code, uieditable, valid_from, valid_to, codelist_id) VALUES('DK1062', false, to_timestamp('2020-01-01 00:00:00', 'YYYY-MM-DD HH24:MI:SS'), null, (SELECT id FROM codelist WHERE CODELIST_KEY = '10080')) ON CONFLICT (codelist_id, item_code) DO UPDATE SET valid_from=EXCLUDED.valid_from, valid_to=EXCLUDED.valid_to;</v>
      </c>
      <c r="C325" t="str">
        <v>INSERT INTO PUBLIC.CODELIST_ITEM_LABEL (DESCRIPTION, VALID_FROM, VALID_TO, ITEM_ID, LANGUAGE_ID) VALUES('Error in "Location of goods" (16 15 000 000) , the ''customs office'' (16 15 047 000) must be provided or the referencenumber does not exist.', TO_TIMESTAMP('2020-01-01 00:00:00', 'YYYY-MM-DD HH24:MI:SS'), null, (SELECT id FROM CODELIST_ITEM CI WHERE ITEM_CODE = 'DK1062' AND CODELIST_ID = (SELECT id FROM codelist WHERE CODELIST_KEY = '10080')), 1);</v>
      </c>
      <c r="D325" t="str">
        <v>INSERT INTO public.codelist_item (item_code, uieditable, valid_from, valid_to, codelist_id) VALUES('DK1062', false, to_timestamp('2020-01-01 00:00:00', 'YYYY-MM-DD HH24:MI:SS'), null, (SELECT id FROM codelist WHERE CODELIST_KEY = '10040')) ON CONFLICT (codelist_id, item_code) DO UPDATE SET valid_from=EXCLUDED.valid_from, valid_to=EXCLUDED.valid_to;</v>
      </c>
      <c r="E325" t="str">
        <v>INSERT INTO PUBLIC.CODELIST_ITEM_LABEL (DESCRIPTION, VALID_FROM, VALID_TO, ITEM_ID, LANGUAGE_ID) VALUES('Fejl i "Lokalisering af varerne" (16 15 000 000) , der skal angives et ''toldsted'' (16 15 047 000) eller det angivet referencenummer på toldsted, findes ikke.', TO_TIMESTAMP('2020-01-01 00:00:00', 'YYYY-MM-DD HH24:MI:SS'), null, (SELECT id FROM CODELIST_ITEM CI WHERE ITEM_CODE = 'DK1062' AND CODELIST_ID = (SELECT id FROM codelist WHERE CODELIST_KEY = '10040')), 3);</v>
      </c>
      <c r="F325" t="str">
        <v>INSERT INTO PUBLIC.CODELIST_ITEM_LABEL (DESCRIPTION, VALID_FROM, VALID_TO, ITEM_ID, LANGUAGE_ID) VALUES('Error in "Location of goods" (16 15 000 000) , the ''customs office'' (16 15 047 000) must be provided or the referencenumber does not exist.', TO_TIMESTAMP('2020-01-01 00:00:00', 'YYYY-MM-DD HH24:MI:SS'), null, (SELECT id FROM CODELIST_ITEM CI WHERE ITEM_CODE = 'DK1062' AND CODELIST_ID = (SELECT id FROM codelist WHERE CODELIST_KEY = '10040')), 1);</v>
      </c>
      <c r="G325" t="str">
        <v>INSERT INTO public.codelist_item (item_code, uieditable, valid_from, valid_to, codelist_id) VALUES('DKW1062', false, to_timestamp('2020-01-01 00:00:00', 'YYYY-MM-DD HH24:MI:SS'), null, (SELECT id FROM codelist WHERE CODELIST_KEY = '10075')) ON CONFLICT (codelist_id, item_code) DO UPDATE SET valid_from=EXCLUDED.valid_from, valid_to=EXCLUDED.valid_to;</v>
      </c>
      <c r="H325" t="str">
        <v>INSERT INTO PUBLIC.CODELIST_ITEM_LABEL (DESCRIPTION, VALID_FROM, VALID_TO, ITEM_ID, LANGUAGE_ID) VALUES('Fejl i "Lokalisering af varerne" (16 15 000 000) , der skal angives et ''toldsted'' (16 15 047 000) eller det angivet referencenummer på toldsted, findes ikke.', TO_TIMESTAMP('2020-01-01 00:00:00', 'YYYY-MM-DD HH24:MI:SS'), null, (SELECT id FROM CODELIST_ITEM CI WHERE ITEM_CODE = 'DKW1062' AND CODELIST_ID = (SELECT id FROM codelist WHERE CODELIST_KEY = '10075')), 3);</v>
      </c>
      <c r="I325" t="str">
        <v>INSERT INTO PUBLIC.CODELIST_ITEM_LABEL (DESCRIPTION, VALID_FROM, VALID_TO, ITEM_ID, LANGUAGE_ID) VALUES('Error in "Location of goods" (16 15 000 000) , the ''customs office'' (16 15 047 000) must be provided or the referencenumber does not exist.', TO_TIMESTAMP('2020-01-01 00:00:00', 'YYYY-MM-DD HH24:MI:SS'), null, (SELECT id FROM CODELIST_ITEM CI WHERE ITEM_CODE = 'DKW1062' AND CODELIST_ID = (SELECT id FROM codelist WHERE CODELIST_KEY = '10075')), 1);</v>
      </c>
      <c r="J325" t="str">
        <v>INSERT INTO public.codelist_item (item_code, uieditable, valid_from, valid_to, codelist_id) VALUES('DKW1062', false, to_timestamp('2020-01-01 00:00:00', 'YYYY-MM-DD HH24:MI:SS'), null, (SELECT id FROM codelist WHERE CODELIST_KEY = '10040')) ON CONFLICT (codelist_id, item_code) DO UPDATE SET valid_from=EXCLUDED.valid_from, valid_to=EXCLUDED.valid_to;</v>
      </c>
      <c r="K325" t="str">
        <v>INSERT INTO PUBLIC.CODELIST_ITEM_LABEL (DESCRIPTION, VALID_FROM, VALID_TO, ITEM_ID, LANGUAGE_ID) VALUES('Fejl i "Lokalisering af varerne" (16 15 000 000) , der skal angives et ''toldsted'' (16 15 047 000) eller det angivet referencenummer på toldsted, findes ikke.', TO_TIMESTAMP('2020-01-01 00:00:00', 'YYYY-MM-DD HH24:MI:SS'), null, (SELECT id FROM CODELIST_ITEM CI WHERE ITEM_CODE = 'DKW1062' AND CODELIST_ID = (SELECT id FROM codelist WHERE CODELIST_KEY = '10040')), 3);</v>
      </c>
      <c r="L325" t="str">
        <v>INSERT INTO PUBLIC.CODELIST_ITEM_LABEL (DESCRIPTION, VALID_FROM, VALID_TO, ITEM_ID, LANGUAGE_ID) VALUES('Error in "Location of goods" (16 15 000 000) , the ''customs office'' (16 15 047 000) must be provided or the referencenumber does not exist.', TO_TIMESTAMP('2020-01-01 00:00:00', 'YYYY-MM-DD HH24:MI:SS'), null, (SELECT id FROM CODELIST_ITEM CI WHERE ITEM_CODE = 'DKW1062' AND CODELIST_ID = (SELECT id FROM codelist WHERE CODELIST_KEY = '10040')), 1);</v>
      </c>
      <c r="N325" s="10" t="str">
        <v>INSERT INTO public.codelist_items (itemcode, valid_from, valid_to, codelist_id, extensions_id) VALUES('DK1062', to_timestamp('2020-01-01 00:00:00', 'YYYY-MM-DD HH24:MI:SS'), null, (SELECT id FROM codelists WHERE CODELISTKEY = '10249'), null) ON CONFLICT (codelist_id, itemcode) DO UPDATE SET valid_from=EXCLUDED.valid_from, valid_to=EXCLUDED.valid_to;</v>
      </c>
      <c r="O325" s="10" t="str">
        <v>INSERT INTO PUBLIC.labels_codelist_items (DESCRIPTION, langcode, VALID_FROM, VALID_TO, ITEM_ID) VALUES('Fejl i "Lokalisering af varerne" (16 15 000 000) , der skal angives et ''toldsted'' (16 15 047 000) eller det angivet referencenummer på toldsted, findes ikke.', 'DA',TO_TIMESTAMP('2020-01-01 00:00:00', 'YYYY-MM-DD HH24:MI:SS'), null, (SELECT id FROM codelist_items CI WHERE ITEMCODE = 'DK1062' AND CODELIST_ID = (SELECT id FROM codelists WHERE CODELISTKEY = '10249'))) ON CONFLICT (item_id, langcode, valid_to) DO UPDATE SET valid_from=EXCLUDED.valid_from, description=EXCLUDED.description;</v>
      </c>
      <c r="P325" s="10" t="str">
        <v>INSERT INTO PUBLIC.labels_codelist_items (DESCRIPTION, langcode, VALID_FROM, VALID_TO, ITEM_ID) VALUES('Error in "Location of goods" (16 15 000 000) , the ''customs office'' (16 15 047 000) must be provided or the referencenumber does not exist.', 'EN',TO_TIMESTAMP('2020-01-01 00:00:00', 'YYYY-MM-DD HH24:MI:SS'), null, (SELECT id FROM codelist_items CI WHERE ITEMCODE = 'DK1062' AND CODELIST_ID = (SELECT id FROM codelists WHERE CODELISTKEY = '10249'))) ON CONFLICT (item_id, langcode, valid_to) DO UPDATE SET valid_from=EXCLUDED.valid_from, description=EXCLUDED.description;</v>
      </c>
      <c r="Q325" s="10" t="str">
        <v>INSERT INTO public.codelist_items (itemcode, valid_from, valid_to, codelist_id, extensions_id) VALUES('DKW1062', to_timestamp('2020-01-01 00:00:00', 'YYYY-MM-DD HH24:MI:SS'), null, (SELECT id FROM codelists WHERE CODELISTKEY = '10249'), null) ON CONFLICT (codelist_id, itemcode) DO UPDATE SET valid_from=EXCLUDED.valid_from, valid_to=EXCLUDED.valid_to;</v>
      </c>
      <c r="R325" s="10" t="str">
        <v>INSERT INTO PUBLIC.labels_codelist_items (DESCRIPTION, langcode, VALID_FROM, VALID_TO, ITEM_ID) VALUES('Fejl i "Lokalisering af varerne" (16 15 000 000) , der skal angives et ''toldsted'' (16 15 047 000) eller det angivet referencenummer på toldsted, findes ikke.', 'DA',TO_TIMESTAMP('2020-01-01 00:00:00', 'YYYY-MM-DD HH24:MI:SS'), null, (SELECT id FROM codelist_items CI WHERE ITEMCODE = 'DKW1062' AND CODELIST_ID = (SELECT id FROM codelists WHERE CODELISTKEY = '10249'))) ON CONFLICT (item_id, langcode, valid_to) DO UPDATE SET valid_from=EXCLUDED.valid_from, description=EXCLUDED.description;</v>
      </c>
      <c r="S325" s="10" t="str">
        <v>INSERT INTO PUBLIC.labels_codelist_items (DESCRIPTION, langcode, VALID_FROM, VALID_TO, ITEM_ID) VALUES('Error in "Location of goods" (16 15 000 000) , the ''customs office'' (16 15 047 000) must be provided or the referencenumber does not exist.', 'EN',TO_TIMESTAMP('2020-01-01 00:00:00', 'YYYY-MM-DD HH24:MI:SS'), null, (SELECT id FROM codelist_items CI WHERE ITEMCODE = 'DKW1062' AND CODELIST_ID = (SELECT id FROM codelists WHERE CODELISTKEY = '10249'))) ON CONFLICT (item_id, langcode, valid_to) DO UPDATE SET valid_from=EXCLUDED.valid_from, description=EXCLUDED.description;</v>
      </c>
    </row>
    <row r="326" spans="1:19" ht="409.5" x14ac:dyDescent="0.25">
      <c r="A326" t="str">
        <v>INSERT INTO public.codelist_item (item_code, uieditable, valid_from, valid_to, codelist_id) VALUES('DK1057', false, to_timestamp('2020-01-01 00:00:00', 'YYYY-MM-DD HH24:MI:SS'), null, (SELECT id FROM codelist WHERE CODELIST_KEY = '10080')) ON CONFLICT (codelist_id, item_code) DO UPDATE SET valid_from=EXCLUDED.valid_from, valid_to=EXCLUDED.valid_to;</v>
      </c>
      <c r="C326" t="str">
        <v>INSERT INTO PUBLIC.CODELIST_ITEM_LABEL (DESCRIPTION, VALID_FROM, VALID_TO, ITEM_ID, LANGUAGE_ID) VALUES('Error in "Location of goods type" (16 15 045 000), when type = "A", then ''Qualifier of identification'' (16 15 046 000) must be "U" or "V".', TO_TIMESTAMP('2020-01-01 00:00:00', 'YYYY-MM-DD HH24:MI:SS'), null, (SELECT id FROM CODELIST_ITEM CI WHERE ITEM_CODE = 'DK1057' AND CODELIST_ID = (SELECT id FROM codelist WHERE CODELIST_KEY = '10080')), 1);</v>
      </c>
      <c r="D326" t="str">
        <v>INSERT INTO public.codelist_item (item_code, uieditable, valid_from, valid_to, codelist_id) VALUES('DK1057', false, to_timestamp('2020-01-01 00:00:00', 'YYYY-MM-DD HH24:MI:SS'), null, (SELECT id FROM codelist WHERE CODELIST_KEY = '10040')) ON CONFLICT (codelist_id, item_code) DO UPDATE SET valid_from=EXCLUDED.valid_from, valid_to=EXCLUDED.valid_to;</v>
      </c>
      <c r="E326" t="str">
        <v>INSERT INTO PUBLIC.CODELIST_ITEM_LABEL (DESCRIPTION, VALID_FROM, VALID_TO, ITEM_ID, LANGUAGE_ID) VALUES('Fejl i ''Lokalisering af varerne type'' (16 15 045 000), når type = "A", kan identificationskode (16 15 046 000) kun være "U" eller "V".', TO_TIMESTAMP('2020-01-01 00:00:00', 'YYYY-MM-DD HH24:MI:SS'), null, (SELECT id FROM CODELIST_ITEM CI WHERE ITEM_CODE = 'DK1057' AND CODELIST_ID = (SELECT id FROM codelist WHERE CODELIST_KEY = '10040')), 3);</v>
      </c>
      <c r="F326" t="str">
        <v>INSERT INTO PUBLIC.CODELIST_ITEM_LABEL (DESCRIPTION, VALID_FROM, VALID_TO, ITEM_ID, LANGUAGE_ID) VALUES('Error in "Location of goods type" (16 15 045 000), when type = "A", then ''Qualifier of identification'' (16 15 046 000) must be "U" or "V".', TO_TIMESTAMP('2020-01-01 00:00:00', 'YYYY-MM-DD HH24:MI:SS'), null, (SELECT id FROM CODELIST_ITEM CI WHERE ITEM_CODE = 'DK1057' AND CODELIST_ID = (SELECT id FROM codelist WHERE CODELIST_KEY = '10040')), 1);</v>
      </c>
      <c r="G326" t="str">
        <v>INSERT INTO public.codelist_item (item_code, uieditable, valid_from, valid_to, codelist_id) VALUES('DKW1057', false, to_timestamp('2020-01-01 00:00:00', 'YYYY-MM-DD HH24:MI:SS'), null, (SELECT id FROM codelist WHERE CODELIST_KEY = '10075')) ON CONFLICT (codelist_id, item_code) DO UPDATE SET valid_from=EXCLUDED.valid_from, valid_to=EXCLUDED.valid_to;</v>
      </c>
      <c r="H326" t="str">
        <v>INSERT INTO PUBLIC.CODELIST_ITEM_LABEL (DESCRIPTION, VALID_FROM, VALID_TO, ITEM_ID, LANGUAGE_ID) VALUES('Fejl i ''Lokalisering af varerne type'' (16 15 045 000), når type = "A", kan identificationskode (16 15 046 000) kun være "U" eller "V".', TO_TIMESTAMP('2020-01-01 00:00:00', 'YYYY-MM-DD HH24:MI:SS'), null, (SELECT id FROM CODELIST_ITEM CI WHERE ITEM_CODE = 'DKW1057' AND CODELIST_ID = (SELECT id FROM codelist WHERE CODELIST_KEY = '10075')), 3);</v>
      </c>
      <c r="I326" t="str">
        <v>INSERT INTO PUBLIC.CODELIST_ITEM_LABEL (DESCRIPTION, VALID_FROM, VALID_TO, ITEM_ID, LANGUAGE_ID) VALUES('Error in "Location of goods type" (16 15 045 000), when type = "A", then ''Qualifier of identification'' (16 15 046 000) must be "U" or "V".', TO_TIMESTAMP('2020-01-01 00:00:00', 'YYYY-MM-DD HH24:MI:SS'), null, (SELECT id FROM CODELIST_ITEM CI WHERE ITEM_CODE = 'DKW1057' AND CODELIST_ID = (SELECT id FROM codelist WHERE CODELIST_KEY = '10075')), 1);</v>
      </c>
      <c r="J326" t="str">
        <v>INSERT INTO public.codelist_item (item_code, uieditable, valid_from, valid_to, codelist_id) VALUES('DKW1057', false, to_timestamp('2020-01-01 00:00:00', 'YYYY-MM-DD HH24:MI:SS'), null, (SELECT id FROM codelist WHERE CODELIST_KEY = '10040')) ON CONFLICT (codelist_id, item_code) DO UPDATE SET valid_from=EXCLUDED.valid_from, valid_to=EXCLUDED.valid_to;</v>
      </c>
      <c r="K326" t="str">
        <v>INSERT INTO PUBLIC.CODELIST_ITEM_LABEL (DESCRIPTION, VALID_FROM, VALID_TO, ITEM_ID, LANGUAGE_ID) VALUES('Fejl i ''Lokalisering af varerne type'' (16 15 045 000), når type = "A", kan identificationskode (16 15 046 000) kun være "U" eller "V".', TO_TIMESTAMP('2020-01-01 00:00:00', 'YYYY-MM-DD HH24:MI:SS'), null, (SELECT id FROM CODELIST_ITEM CI WHERE ITEM_CODE = 'DKW1057' AND CODELIST_ID = (SELECT id FROM codelist WHERE CODELIST_KEY = '10040')), 3);</v>
      </c>
      <c r="L326" t="str">
        <v>INSERT INTO PUBLIC.CODELIST_ITEM_LABEL (DESCRIPTION, VALID_FROM, VALID_TO, ITEM_ID, LANGUAGE_ID) VALUES('Error in "Location of goods type" (16 15 045 000), when type = "A", then ''Qualifier of identification'' (16 15 046 000) must be "U" or "V".', TO_TIMESTAMP('2020-01-01 00:00:00', 'YYYY-MM-DD HH24:MI:SS'), null, (SELECT id FROM CODELIST_ITEM CI WHERE ITEM_CODE = 'DKW1057' AND CODELIST_ID = (SELECT id FROM codelist WHERE CODELIST_KEY = '10040')), 1);</v>
      </c>
      <c r="N326" s="10" t="str">
        <v>INSERT INTO public.codelist_items (itemcode, valid_from, valid_to, codelist_id, extensions_id) VALUES('DK1057', to_timestamp('2020-01-01 00:00:00', 'YYYY-MM-DD HH24:MI:SS'), null, (SELECT id FROM codelists WHERE CODELISTKEY = '10249'), null) ON CONFLICT (codelist_id, itemcode) DO UPDATE SET valid_from=EXCLUDED.valid_from, valid_to=EXCLUDED.valid_to;</v>
      </c>
      <c r="O326" s="10" t="str">
        <v>INSERT INTO PUBLIC.labels_codelist_items (DESCRIPTION, langcode, VALID_FROM, VALID_TO, ITEM_ID) VALUES('Fejl i ''Lokalisering af varerne type'' (16 15 045 000), når type = "A", kan identificationskode (16 15 046 000) kun være "U" eller "V".', 'DA',TO_TIMESTAMP('2020-01-01 00:00:00', 'YYYY-MM-DD HH24:MI:SS'), null, (SELECT id FROM codelist_items CI WHERE ITEMCODE = 'DK1057' AND CODELIST_ID = (SELECT id FROM codelists WHERE CODELISTKEY = '10249'))) ON CONFLICT (item_id, langcode, valid_to) DO UPDATE SET valid_from=EXCLUDED.valid_from, description=EXCLUDED.description;</v>
      </c>
      <c r="P326" s="10" t="str">
        <v>INSERT INTO PUBLIC.labels_codelist_items (DESCRIPTION, langcode, VALID_FROM, VALID_TO, ITEM_ID) VALUES('Error in "Location of goods type" (16 15 045 000), when type = "A", then ''Qualifier of identification'' (16 15 046 000) must be "U" or "V".', 'EN',TO_TIMESTAMP('2020-01-01 00:00:00', 'YYYY-MM-DD HH24:MI:SS'), null, (SELECT id FROM codelist_items CI WHERE ITEMCODE = 'DK1057' AND CODELIST_ID = (SELECT id FROM codelists WHERE CODELISTKEY = '10249'))) ON CONFLICT (item_id, langcode, valid_to) DO UPDATE SET valid_from=EXCLUDED.valid_from, description=EXCLUDED.description;</v>
      </c>
      <c r="Q326" s="10" t="str">
        <v>INSERT INTO public.codelist_items (itemcode, valid_from, valid_to, codelist_id, extensions_id) VALUES('DKW1057', to_timestamp('2020-01-01 00:00:00', 'YYYY-MM-DD HH24:MI:SS'), null, (SELECT id FROM codelists WHERE CODELISTKEY = '10249'), null) ON CONFLICT (codelist_id, itemcode) DO UPDATE SET valid_from=EXCLUDED.valid_from, valid_to=EXCLUDED.valid_to;</v>
      </c>
      <c r="R326" s="10" t="str">
        <v>INSERT INTO PUBLIC.labels_codelist_items (DESCRIPTION, langcode, VALID_FROM, VALID_TO, ITEM_ID) VALUES('Fejl i ''Lokalisering af varerne type'' (16 15 045 000), når type = "A", kan identificationskode (16 15 046 000) kun være "U" eller "V".', 'DA',TO_TIMESTAMP('2020-01-01 00:00:00', 'YYYY-MM-DD HH24:MI:SS'), null, (SELECT id FROM codelist_items CI WHERE ITEMCODE = 'DKW1057' AND CODELIST_ID = (SELECT id FROM codelists WHERE CODELISTKEY = '10249'))) ON CONFLICT (item_id, langcode, valid_to) DO UPDATE SET valid_from=EXCLUDED.valid_from, description=EXCLUDED.description;</v>
      </c>
      <c r="S326" s="10" t="str">
        <v>INSERT INTO PUBLIC.labels_codelist_items (DESCRIPTION, langcode, VALID_FROM, VALID_TO, ITEM_ID) VALUES('Error in "Location of goods type" (16 15 045 000), when type = "A", then ''Qualifier of identification'' (16 15 046 000) must be "U" or "V".', 'EN',TO_TIMESTAMP('2020-01-01 00:00:00', 'YYYY-MM-DD HH24:MI:SS'), null, (SELECT id FROM codelist_items CI WHERE ITEMCODE = 'DKW1057' AND CODELIST_ID = (SELECT id FROM codelists WHERE CODELISTKEY = '10249'))) ON CONFLICT (item_id, langcode, valid_to) DO UPDATE SET valid_from=EXCLUDED.valid_from, description=EXCLUDED.description;</v>
      </c>
    </row>
    <row r="327" spans="1:19" ht="409.5" x14ac:dyDescent="0.25">
      <c r="A327" t="str">
        <v>INSERT INTO public.codelist_item (item_code, uieditable, valid_from, valid_to, codelist_id) VALUES('DK1299', false, to_timestamp('2020-01-01 00:00:00', 'YYYY-MM-DD HH24:MI:SS'), null, (SELECT id FROM codelist WHERE CODELIST_KEY = '10080')) ON CONFLICT (codelist_id, item_code) DO UPDATE SET valid_from=EXCLUDED.valid_from, valid_to=EXCLUDED.valid_to;</v>
      </c>
      <c r="C327" t="str">
        <v>INSERT INTO PUBLIC.CODELIST_ITEM_LABEL (DESCRIPTION, VALID_FROM, VALID_TO, ITEM_ID, LANGUAGE_ID) VALUES('Error in "Location of Goods - Economic Operator - Identification Number" (16 15 051 017), the number does not exists or is not valid.', TO_TIMESTAMP('2020-01-01 00:00:00', 'YYYY-MM-DD HH24:MI:SS'), null, (SELECT id FROM CODELIST_ITEM CI WHERE ITEM_CODE = 'DK1299' AND CODELIST_ID = (SELECT id FROM codelist WHERE CODELIST_KEY = '10080')), 1);</v>
      </c>
      <c r="D327" t="str">
        <v>INSERT INTO public.codelist_item (item_code, uieditable, valid_from, valid_to, codelist_id) VALUES('DK1299', false, to_timestamp('2020-01-01 00:00:00', 'YYYY-MM-DD HH24:MI:SS'), null, (SELECT id FROM codelist WHERE CODELIST_KEY = '10040')) ON CONFLICT (codelist_id, item_code) DO UPDATE SET valid_from=EXCLUDED.valid_from, valid_to=EXCLUDED.valid_to;</v>
      </c>
      <c r="E327" t="str">
        <v>INSERT INTO PUBLIC.CODELIST_ITEM_LABEL (DESCRIPTION, VALID_FROM, VALID_TO, ITEM_ID, LANGUAGE_ID) VALUES('Fejl i "Varernes lokation - Økonomisk Operatør - Identifikationsnummer" (16 15 051 017), nummeret finds ikke eller er ikke validt.', TO_TIMESTAMP('2020-01-01 00:00:00', 'YYYY-MM-DD HH24:MI:SS'), null, (SELECT id FROM CODELIST_ITEM CI WHERE ITEM_CODE = 'DK1299' AND CODELIST_ID = (SELECT id FROM codelist WHERE CODELIST_KEY = '10040')), 3);</v>
      </c>
      <c r="F327" t="str">
        <v>INSERT INTO PUBLIC.CODELIST_ITEM_LABEL (DESCRIPTION, VALID_FROM, VALID_TO, ITEM_ID, LANGUAGE_ID) VALUES('Error in "Location of Goods - Economic Operator - Identification Number" (16 15 051 017), the number does not exists or is not valid.', TO_TIMESTAMP('2020-01-01 00:00:00', 'YYYY-MM-DD HH24:MI:SS'), null, (SELECT id FROM CODELIST_ITEM CI WHERE ITEM_CODE = 'DK1299' AND CODELIST_ID = (SELECT id FROM codelist WHERE CODELIST_KEY = '10040')), 1);</v>
      </c>
      <c r="G327" t="str">
        <v>INSERT INTO public.codelist_item (item_code, uieditable, valid_from, valid_to, codelist_id) VALUES('DKW1299', false, to_timestamp('2020-01-01 00:00:00', 'YYYY-MM-DD HH24:MI:SS'), null, (SELECT id FROM codelist WHERE CODELIST_KEY = '10075')) ON CONFLICT (codelist_id, item_code) DO UPDATE SET valid_from=EXCLUDED.valid_from, valid_to=EXCLUDED.valid_to;</v>
      </c>
      <c r="H327" t="str">
        <v>INSERT INTO PUBLIC.CODELIST_ITEM_LABEL (DESCRIPTION, VALID_FROM, VALID_TO, ITEM_ID, LANGUAGE_ID) VALUES('Fejl i "Varernes lokation - Økonomisk Operatør - Identifikationsnummer" (16 15 051 017), nummeret finds ikke eller er ikke validt.', TO_TIMESTAMP('2020-01-01 00:00:00', 'YYYY-MM-DD HH24:MI:SS'), null, (SELECT id FROM CODELIST_ITEM CI WHERE ITEM_CODE = 'DKW1299' AND CODELIST_ID = (SELECT id FROM codelist WHERE CODELIST_KEY = '10075')), 3);</v>
      </c>
      <c r="I327" t="str">
        <v>INSERT INTO PUBLIC.CODELIST_ITEM_LABEL (DESCRIPTION, VALID_FROM, VALID_TO, ITEM_ID, LANGUAGE_ID) VALUES('Error in "Location of Goods - Economic Operator - Identification Number" (16 15 051 017), the number does not exists or is not valid.', TO_TIMESTAMP('2020-01-01 00:00:00', 'YYYY-MM-DD HH24:MI:SS'), null, (SELECT id FROM CODELIST_ITEM CI WHERE ITEM_CODE = 'DKW1299' AND CODELIST_ID = (SELECT id FROM codelist WHERE CODELIST_KEY = '10075')), 1);</v>
      </c>
      <c r="J327" t="str">
        <v>INSERT INTO public.codelist_item (item_code, uieditable, valid_from, valid_to, codelist_id) VALUES('DKW1299', false, to_timestamp('2020-01-01 00:00:00', 'YYYY-MM-DD HH24:MI:SS'), null, (SELECT id FROM codelist WHERE CODELIST_KEY = '10040')) ON CONFLICT (codelist_id, item_code) DO UPDATE SET valid_from=EXCLUDED.valid_from, valid_to=EXCLUDED.valid_to;</v>
      </c>
      <c r="K327" t="str">
        <v>INSERT INTO PUBLIC.CODELIST_ITEM_LABEL (DESCRIPTION, VALID_FROM, VALID_TO, ITEM_ID, LANGUAGE_ID) VALUES('Fejl i "Varernes lokation - Økonomisk Operatør - Identifikationsnummer" (16 15 051 017), nummeret finds ikke eller er ikke validt.', TO_TIMESTAMP('2020-01-01 00:00:00', 'YYYY-MM-DD HH24:MI:SS'), null, (SELECT id FROM CODELIST_ITEM CI WHERE ITEM_CODE = 'DKW1299' AND CODELIST_ID = (SELECT id FROM codelist WHERE CODELIST_KEY = '10040')), 3);</v>
      </c>
      <c r="L327" t="str">
        <v>INSERT INTO PUBLIC.CODELIST_ITEM_LABEL (DESCRIPTION, VALID_FROM, VALID_TO, ITEM_ID, LANGUAGE_ID) VALUES('Error in "Location of Goods - Economic Operator - Identification Number" (16 15 051 017), the number does not exists or is not valid.', TO_TIMESTAMP('2020-01-01 00:00:00', 'YYYY-MM-DD HH24:MI:SS'), null, (SELECT id FROM CODELIST_ITEM CI WHERE ITEM_CODE = 'DKW1299' AND CODELIST_ID = (SELECT id FROM codelist WHERE CODELIST_KEY = '10040')), 1);</v>
      </c>
      <c r="N327" s="10" t="str">
        <v>INSERT INTO public.codelist_items (itemcode, valid_from, valid_to, codelist_id, extensions_id) VALUES('DK1299', to_timestamp('2020-01-01 00:00:00', 'YYYY-MM-DD HH24:MI:SS'), null, (SELECT id FROM codelists WHERE CODELISTKEY = '10249'), null) ON CONFLICT (codelist_id, itemcode) DO UPDATE SET valid_from=EXCLUDED.valid_from, valid_to=EXCLUDED.valid_to;</v>
      </c>
      <c r="O327" s="10" t="str">
        <v>INSERT INTO PUBLIC.labels_codelist_items (DESCRIPTION, langcode, VALID_FROM, VALID_TO, ITEM_ID) VALUES('Fejl i "Varernes lokation - Økonomisk Operatør - Identifikationsnummer" (16 15 051 017), nummeret finds ikke eller er ikke validt.', 'DA',TO_TIMESTAMP('2020-01-01 00:00:00', 'YYYY-MM-DD HH24:MI:SS'), null, (SELECT id FROM codelist_items CI WHERE ITEMCODE = 'DK1299' AND CODELIST_ID = (SELECT id FROM codelists WHERE CODELISTKEY = '10249'))) ON CONFLICT (item_id, langcode, valid_to) DO UPDATE SET valid_from=EXCLUDED.valid_from, description=EXCLUDED.description;</v>
      </c>
      <c r="P327" s="10" t="str">
        <v>INSERT INTO PUBLIC.labels_codelist_items (DESCRIPTION, langcode, VALID_FROM, VALID_TO, ITEM_ID) VALUES('Error in "Location of Goods - Economic Operator - Identification Number" (16 15 051 017), the number does not exists or is not valid.', 'EN',TO_TIMESTAMP('2020-01-01 00:00:00', 'YYYY-MM-DD HH24:MI:SS'), null, (SELECT id FROM codelist_items CI WHERE ITEMCODE = 'DK1299' AND CODELIST_ID = (SELECT id FROM codelists WHERE CODELISTKEY = '10249'))) ON CONFLICT (item_id, langcode, valid_to) DO UPDATE SET valid_from=EXCLUDED.valid_from, description=EXCLUDED.description;</v>
      </c>
      <c r="Q327" s="10" t="str">
        <v>INSERT INTO public.codelist_items (itemcode, valid_from, valid_to, codelist_id, extensions_id) VALUES('DKW1299', to_timestamp('2020-01-01 00:00:00', 'YYYY-MM-DD HH24:MI:SS'), null, (SELECT id FROM codelists WHERE CODELISTKEY = '10249'), null) ON CONFLICT (codelist_id, itemcode) DO UPDATE SET valid_from=EXCLUDED.valid_from, valid_to=EXCLUDED.valid_to;</v>
      </c>
      <c r="R327" s="10" t="str">
        <v>INSERT INTO PUBLIC.labels_codelist_items (DESCRIPTION, langcode, VALID_FROM, VALID_TO, ITEM_ID) VALUES('Fejl i "Varernes lokation - Økonomisk Operatør - Identifikationsnummer" (16 15 051 017), nummeret finds ikke eller er ikke validt.', 'DA',TO_TIMESTAMP('2020-01-01 00:00:00', 'YYYY-MM-DD HH24:MI:SS'), null, (SELECT id FROM codelist_items CI WHERE ITEMCODE = 'DKW1299' AND CODELIST_ID = (SELECT id FROM codelists WHERE CODELISTKEY = '10249'))) ON CONFLICT (item_id, langcode, valid_to) DO UPDATE SET valid_from=EXCLUDED.valid_from, description=EXCLUDED.description;</v>
      </c>
      <c r="S327" s="10" t="str">
        <v>INSERT INTO PUBLIC.labels_codelist_items (DESCRIPTION, langcode, VALID_FROM, VALID_TO, ITEM_ID) VALUES('Error in "Location of Goods - Economic Operator - Identification Number" (16 15 051 017), the number does not exists or is not valid.', 'EN',TO_TIMESTAMP('2020-01-01 00:00:00', 'YYYY-MM-DD HH24:MI:SS'), null, (SELECT id FROM codelist_items CI WHERE ITEMCODE = 'DKW1299' AND CODELIST_ID = (SELECT id FROM codelists WHERE CODELISTKEY = '10249'))) ON CONFLICT (item_id, langcode, valid_to) DO UPDATE SET valid_from=EXCLUDED.valid_from, description=EXCLUDED.description;</v>
      </c>
    </row>
    <row r="328" spans="1:19" ht="409.5" x14ac:dyDescent="0.25">
      <c r="A328" t="str">
        <v>/*INSERT INTO public.codelist_item (item_code, uieditable, valid_from, valid_to, codelist_id) VALUES('DK11031', false, to_timestamp('2020-01-01 00:00:00', 'YYYY-MM-DD HH24:MI:SS'), null, (SELECT id FROM codelist WHERE CODELIST_KEY = '')) ON CONFLICT (codelist_id, item_code) DO UPDATE SET valid_from=EXCLUDED.valid_from, valid_to=EXCLUDED.valid_to;*/</v>
      </c>
      <c r="C328" t="str">
        <v>/*INSERT INTO PUBLIC.CODELIST_ITEM_LABEL (DESCRIPTION, VALID_FROM, VALID_TO, ITEM_ID, LANGUAGE_ID) VALUES('Error in "Item amount Invoiced" (14 08 001 000), when item amount invoiced is not filled out, then "Valuation method" (14 10 001 000) must not be 1', TO_TIMESTAMP('2020-01-01 00:00:00', 'YYYY-MM-DD HH24:MI:SS'), null, (SELECT id FROM CODELIST_ITEM CI WHERE ITEM_CODE = 'DK11031' AND CODELIST_ID = (SELECT id FROM codelist WHERE CODELIST_KEY = '')), 1);*/</v>
      </c>
      <c r="D328" t="str">
        <v>/*INSERT INTO public.codelist_item (item_code, uieditable, valid_from, valid_to, codelist_id) VALUES('DK11031', false, to_timestamp('2020-01-01 00:00:00', 'YYYY-MM-DD HH24:MI:SS'), null, (SELECT id FROM codelist WHERE CODELIST_KEY = '10040')) ON CONFLICT (codelist_id, item_code) DO UPDATE SET valid_from=EXCLUDED.valid_from, valid_to=EXCLUDED.valid_to;*/</v>
      </c>
      <c r="E328" t="str">
        <v>/*INSERT INTO PUBLIC.CODELIST_ITEM_LABEL (DESCRIPTION, VALID_FROM, VALID_TO, ITEM_ID, LANGUAGE_ID) VALUES('Fejl i "Faktureret beløb for vareposten" (14 08 001 000), når faktureret beløb for vareposten ikke er udfyldt skal "Værdi-ansættelses-metode" (14 10 001 000) ikke være 1', TO_TIMESTAMP('2020-01-01 00:00:00', 'YYYY-MM-DD HH24:MI:SS'), null, (SELECT id FROM CODELIST_ITEM CI WHERE ITEM_CODE = 'DK11031' AND CODELIST_ID = (SELECT id FROM codelist WHERE CODELIST_KEY = '10040')), 3);*/</v>
      </c>
      <c r="F328" t="str">
        <v>/*INSERT INTO PUBLIC.CODELIST_ITEM_LABEL (DESCRIPTION, VALID_FROM, VALID_TO, ITEM_ID, LANGUAGE_ID) VALUES('Error in "Item amount Invoiced" (14 08 001 000), when item amount invoiced is not filled out, then "Valuation method" (14 10 001 000) must not be 1', TO_TIMESTAMP('2020-01-01 00:00:00', 'YYYY-MM-DD HH24:MI:SS'), null, (SELECT id FROM CODELIST_ITEM CI WHERE ITEM_CODE = 'DK11031' AND CODELIST_ID = (SELECT id FROM codelist WHERE CODELIST_KEY = '10040')), 1);*/</v>
      </c>
      <c r="G32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28" t="str">
        <v>/*INSERT INTO PUBLIC.CODELIST_ITEM_LABEL (DESCRIPTION, VALID_FROM, VALID_TO, ITEM_ID, LANGUAGE_ID) VALUES('Fejl i "Faktureret beløb for vareposten" (14 08 001 000), når faktureret beløb for vareposten ikke er udfyldt skal "Værdi-ansættelses-metode" (14 10 001 000) ikke være 1', TO_TIMESTAMP('2020-01-01 00:00:00', 'YYYY-MM-DD HH24:MI:SS'), null, (SELECT id FROM CODELIST_ITEM CI WHERE ITEM_CODE = '' AND CODELIST_ID = (SELECT id FROM codelist WHERE CODELIST_KEY = '')), 3);*/</v>
      </c>
      <c r="I328" t="str">
        <v>/*INSERT INTO PUBLIC.CODELIST_ITEM_LABEL (DESCRIPTION, VALID_FROM, VALID_TO, ITEM_ID, LANGUAGE_ID) VALUES('Error in "Item amount Invoiced" (14 08 001 000), when item amount invoiced is not filled out, then "Valuation method" (14 10 001 000) must not be 1', TO_TIMESTAMP('2020-01-01 00:00:00', 'YYYY-MM-DD HH24:MI:SS'), null, (SELECT id FROM CODELIST_ITEM CI WHERE ITEM_CODE = '' AND CODELIST_ID = (SELECT id FROM codelist WHERE CODELIST_KEY = '')), 1);*/</v>
      </c>
      <c r="J32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28" t="str">
        <v>/*INSERT INTO PUBLIC.CODELIST_ITEM_LABEL (DESCRIPTION, VALID_FROM, VALID_TO, ITEM_ID, LANGUAGE_ID) VALUES('Fejl i "Faktureret beløb for vareposten" (14 08 001 000), når faktureret beløb for vareposten ikke er udfyldt skal "Værdi-ansættelses-metode" (14 10 001 000) ikke være 1', TO_TIMESTAMP('2020-01-01 00:00:00', 'YYYY-MM-DD HH24:MI:SS'), null, (SELECT id FROM CODELIST_ITEM CI WHERE ITEM_CODE = '' AND CODELIST_ID = (SELECT id FROM codelist WHERE CODELIST_KEY = '10040')), 3);*/</v>
      </c>
      <c r="L328" t="str">
        <v>/*INSERT INTO PUBLIC.CODELIST_ITEM_LABEL (DESCRIPTION, VALID_FROM, VALID_TO, ITEM_ID, LANGUAGE_ID) VALUES('Error in "Item amount Invoiced" (14 08 001 000), when item amount invoiced is not filled out, then "Valuation method" (14 10 001 000) must not be 1', TO_TIMESTAMP('2020-01-01 00:00:00', 'YYYY-MM-DD HH24:MI:SS'), null, (SELECT id FROM CODELIST_ITEM CI WHERE ITEM_CODE = '' AND CODELIST_ID = (SELECT id FROM codelist WHERE CODELIST_KEY = '10040')), 1);*/</v>
      </c>
      <c r="N328" s="10" t="str">
        <v>/*INSERT INTO public.codelist_items (itemcode, valid_from, valid_to, codelist_id, extensions_id) VALUES('DK11031', to_timestamp('2020-01-01 00:00:00', 'YYYY-MM-DD HH24:MI:SS'), null, (SELECT id FROM codelists WHERE CODELISTKEY = '10249'), null) ON CONFLICT (codelist_id, itemcode) DO UPDATE SET valid_from=EXCLUDED.valid_from, valid_to=EXCLUDED.valid_to;*/</v>
      </c>
      <c r="O328" s="10" t="str">
        <v>/*INSERT INTO PUBLIC.labels_codelist_items (DESCRIPTION, langcode, VALID_FROM, VALID_TO, ITEM_ID) VALUES('Fejl i "Faktureret beløb for vareposten" (14 08 001 000), når faktureret beløb for vareposten ikke er udfyldt skal "Værdi-ansættelses-metode" (14 10 001 000) ikke være 1', 'DA',TO_TIMESTAMP('2020-01-01 00:00:00', 'YYYY-MM-DD HH24:MI:SS'), null, (SELECT id FROM codelist_items CI WHERE ITEMCODE = 'DK11031' AND CODELIST_ID = (SELECT id FROM codelists WHERE CODELISTKEY = '10249'))) ON CONFLICT (item_id, langcode, valid_to) DO UPDATE SET valid_from=EXCLUDED.valid_from, description=EXCLUDED.description;*/</v>
      </c>
      <c r="P328" s="10" t="str">
        <v>/*INSERT INTO PUBLIC.labels_codelist_items (DESCRIPTION, langcode, VALID_FROM, VALID_TO, ITEM_ID) VALUES('Error in "Item amount Invoiced" (14 08 001 000), when item amount invoiced is not filled out, then "Valuation method" (14 10 001 000) must not be 1', 'EN',TO_TIMESTAMP('2020-01-01 00:00:00', 'YYYY-MM-DD HH24:MI:SS'), null, (SELECT id FROM codelist_items CI WHERE ITEMCODE = 'DK11031' AND CODELIST_ID = (SELECT id FROM codelists WHERE CODELISTKEY = '10249'))) ON CONFLICT (item_id, langcode, valid_to) DO UPDATE SET valid_from=EXCLUDED.valid_from, description=EXCLUDED.description;*/</v>
      </c>
      <c r="Q32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28" s="10" t="str">
        <v>/*INSERT INTO PUBLIC.labels_codelist_items (DESCRIPTION, langcode, VALID_FROM, VALID_TO, ITEM_ID) VALUES('Fejl i "Faktureret beløb for vareposten" (14 08 001 000), når faktureret beløb for vareposten ikke er udfyldt skal "Værdi-ansættelses-metode" (14 10 001 000) ikke være 1',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28" s="10" t="str">
        <v>/*INSERT INTO PUBLIC.labels_codelist_items (DESCRIPTION, langcode, VALID_FROM, VALID_TO, ITEM_ID) VALUES('Error in "Item amount Invoiced" (14 08 001 000), when item amount invoiced is not filled out, then "Valuation method" (14 10 001 000) must not be 1',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29" spans="1:19" ht="409.5" x14ac:dyDescent="0.25">
      <c r="A329" t="str">
        <v>/*INSERT INTO public.codelist_item (item_code, uieditable, valid_from, valid_to, codelist_id) VALUES('DK11030', false, to_timestamp('2020-01-01 00:00:00', 'YYYY-MM-DD HH24:MI:SS'), null, (SELECT id FROM codelist WHERE CODELIST_KEY = '')) ON CONFLICT (codelist_id, item_code) DO UPDATE SET valid_from=EXCLUDED.valid_from, valid_to=EXCLUDED.valid_to;*/</v>
      </c>
      <c r="C329" t="str">
        <v>/*INSERT INTO PUBLIC.CODELIST_ITEM_LABEL (DESCRIPTION, VALID_FROM, VALID_TO, ITEM_ID, LANGUAGE_ID) VALUES('Error in "Item amount Invoiced" (14 08 001 000), when item amount invoiced is filled out, then "Valuation method" (14 10 001 000) must be 1', TO_TIMESTAMP('2020-01-01 00:00:00', 'YYYY-MM-DD HH24:MI:SS'), null, (SELECT id FROM CODELIST_ITEM CI WHERE ITEM_CODE = 'DK11030' AND CODELIST_ID = (SELECT id FROM codelist WHERE CODELIST_KEY = '')), 1);*/</v>
      </c>
      <c r="D329" t="str">
        <v>/*INSERT INTO public.codelist_item (item_code, uieditable, valid_from, valid_to, codelist_id) VALUES('DK11030', false, to_timestamp('2020-01-01 00:00:00', 'YYYY-MM-DD HH24:MI:SS'), null, (SELECT id FROM codelist WHERE CODELIST_KEY = '10040')) ON CONFLICT (codelist_id, item_code) DO UPDATE SET valid_from=EXCLUDED.valid_from, valid_to=EXCLUDED.valid_to;*/</v>
      </c>
      <c r="E329" t="str">
        <v>/*INSERT INTO PUBLIC.CODELIST_ITEM_LABEL (DESCRIPTION, VALID_FROM, VALID_TO, ITEM_ID, LANGUAGE_ID) VALUES('Fejl i "Faktureret beløb for vareposten" (14 08 001 000), når faktureret beløb for vareposten er udfyldt skal "Værdi-ansættelses-metode" (14 10 001 000) være 1', TO_TIMESTAMP('2020-01-01 00:00:00', 'YYYY-MM-DD HH24:MI:SS'), null, (SELECT id FROM CODELIST_ITEM CI WHERE ITEM_CODE = 'DK11030' AND CODELIST_ID = (SELECT id FROM codelist WHERE CODELIST_KEY = '10040')), 3);*/</v>
      </c>
      <c r="F329" t="str">
        <v>/*INSERT INTO PUBLIC.CODELIST_ITEM_LABEL (DESCRIPTION, VALID_FROM, VALID_TO, ITEM_ID, LANGUAGE_ID) VALUES('Error in "Item amount Invoiced" (14 08 001 000), when item amount invoiced is filled out, then "Valuation method" (14 10 001 000) must be 1', TO_TIMESTAMP('2020-01-01 00:00:00', 'YYYY-MM-DD HH24:MI:SS'), null, (SELECT id FROM CODELIST_ITEM CI WHERE ITEM_CODE = 'DK11030' AND CODELIST_ID = (SELECT id FROM codelist WHERE CODELIST_KEY = '10040')), 1);*/</v>
      </c>
      <c r="G32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29" t="str">
        <v>/*INSERT INTO PUBLIC.CODELIST_ITEM_LABEL (DESCRIPTION, VALID_FROM, VALID_TO, ITEM_ID, LANGUAGE_ID) VALUES('Fejl i "Faktureret beløb for vareposten" (14 08 001 000), når faktureret beløb for vareposten er udfyldt skal "Værdi-ansættelses-metode" (14 10 001 000) være 1', TO_TIMESTAMP('2020-01-01 00:00:00', 'YYYY-MM-DD HH24:MI:SS'), null, (SELECT id FROM CODELIST_ITEM CI WHERE ITEM_CODE = '' AND CODELIST_ID = (SELECT id FROM codelist WHERE CODELIST_KEY = '')), 3);*/</v>
      </c>
      <c r="I329" t="str">
        <v>/*INSERT INTO PUBLIC.CODELIST_ITEM_LABEL (DESCRIPTION, VALID_FROM, VALID_TO, ITEM_ID, LANGUAGE_ID) VALUES('Error in "Item amount Invoiced" (14 08 001 000), when item amount invoiced is filled out, then "Valuation method" (14 10 001 000) must be 1', TO_TIMESTAMP('2020-01-01 00:00:00', 'YYYY-MM-DD HH24:MI:SS'), null, (SELECT id FROM CODELIST_ITEM CI WHERE ITEM_CODE = '' AND CODELIST_ID = (SELECT id FROM codelist WHERE CODELIST_KEY = '')), 1);*/</v>
      </c>
      <c r="J32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29" t="str">
        <v>/*INSERT INTO PUBLIC.CODELIST_ITEM_LABEL (DESCRIPTION, VALID_FROM, VALID_TO, ITEM_ID, LANGUAGE_ID) VALUES('Fejl i "Faktureret beløb for vareposten" (14 08 001 000), når faktureret beløb for vareposten er udfyldt skal "Værdi-ansættelses-metode" (14 10 001 000) være 1', TO_TIMESTAMP('2020-01-01 00:00:00', 'YYYY-MM-DD HH24:MI:SS'), null, (SELECT id FROM CODELIST_ITEM CI WHERE ITEM_CODE = '' AND CODELIST_ID = (SELECT id FROM codelist WHERE CODELIST_KEY = '10040')), 3);*/</v>
      </c>
      <c r="L329" t="str">
        <v>/*INSERT INTO PUBLIC.CODELIST_ITEM_LABEL (DESCRIPTION, VALID_FROM, VALID_TO, ITEM_ID, LANGUAGE_ID) VALUES('Error in "Item amount Invoiced" (14 08 001 000), when item amount invoiced is filled out, then "Valuation method" (14 10 001 000) must be 1', TO_TIMESTAMP('2020-01-01 00:00:00', 'YYYY-MM-DD HH24:MI:SS'), null, (SELECT id FROM CODELIST_ITEM CI WHERE ITEM_CODE = '' AND CODELIST_ID = (SELECT id FROM codelist WHERE CODELIST_KEY = '10040')), 1);*/</v>
      </c>
      <c r="N329" s="10" t="str">
        <v>/*INSERT INTO public.codelist_items (itemcode, valid_from, valid_to, codelist_id, extensions_id) VALUES('DK11030', to_timestamp('2020-01-01 00:00:00', 'YYYY-MM-DD HH24:MI:SS'), null, (SELECT id FROM codelists WHERE CODELISTKEY = '10249'), null) ON CONFLICT (codelist_id, itemcode) DO UPDATE SET valid_from=EXCLUDED.valid_from, valid_to=EXCLUDED.valid_to;*/</v>
      </c>
      <c r="O329" s="10" t="str">
        <v>/*INSERT INTO PUBLIC.labels_codelist_items (DESCRIPTION, langcode, VALID_FROM, VALID_TO, ITEM_ID) VALUES('Fejl i "Faktureret beløb for vareposten" (14 08 001 000), når faktureret beløb for vareposten er udfyldt skal "Værdi-ansættelses-metode" (14 10 001 000) være 1', 'DA',TO_TIMESTAMP('2020-01-01 00:00:00', 'YYYY-MM-DD HH24:MI:SS'), null, (SELECT id FROM codelist_items CI WHERE ITEMCODE = 'DK11030' AND CODELIST_ID = (SELECT id FROM codelists WHERE CODELISTKEY = '10249'))) ON CONFLICT (item_id, langcode, valid_to) DO UPDATE SET valid_from=EXCLUDED.valid_from, description=EXCLUDED.description;*/</v>
      </c>
      <c r="P329" s="10" t="str">
        <v>/*INSERT INTO PUBLIC.labels_codelist_items (DESCRIPTION, langcode, VALID_FROM, VALID_TO, ITEM_ID) VALUES('Error in "Item amount Invoiced" (14 08 001 000), when item amount invoiced is filled out, then "Valuation method" (14 10 001 000) must be 1', 'EN',TO_TIMESTAMP('2020-01-01 00:00:00', 'YYYY-MM-DD HH24:MI:SS'), null, (SELECT id FROM codelist_items CI WHERE ITEMCODE = 'DK11030' AND CODELIST_ID = (SELECT id FROM codelists WHERE CODELISTKEY = '10249'))) ON CONFLICT (item_id, langcode, valid_to) DO UPDATE SET valid_from=EXCLUDED.valid_from, description=EXCLUDED.description;*/</v>
      </c>
      <c r="Q32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29" s="10" t="str">
        <v>/*INSERT INTO PUBLIC.labels_codelist_items (DESCRIPTION, langcode, VALID_FROM, VALID_TO, ITEM_ID) VALUES('Fejl i "Faktureret beløb for vareposten" (14 08 001 000), når faktureret beløb for vareposten er udfyldt skal "Værdi-ansættelses-metode" (14 10 001 000) være 1',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29" s="10" t="str">
        <v>/*INSERT INTO PUBLIC.labels_codelist_items (DESCRIPTION, langcode, VALID_FROM, VALID_TO, ITEM_ID) VALUES('Error in "Item amount Invoiced" (14 08 001 000), when item amount invoiced is filled out, then "Valuation method" (14 10 001 000) must be 1',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30" spans="1:19" ht="409.5" x14ac:dyDescent="0.25">
      <c r="A330" t="str">
        <v>INSERT INTO public.codelist_item (item_code, uieditable, valid_from, valid_to, codelist_id) VALUES('DK1041', false, to_timestamp('2020-01-01 00:00:00', 'YYYY-MM-DD HH24:MI:SS'), null, (SELECT id FROM codelist WHERE CODELIST_KEY = '10080')) ON CONFLICT (codelist_id, item_code) DO UPDATE SET valid_from=EXCLUDED.valid_from, valid_to=EXCLUDED.valid_to;</v>
      </c>
      <c r="C330" t="str">
        <v>INSERT INTO PUBLIC.CODELIST_ITEM_LABEL (DESCRIPTION, VALID_FROM, VALID_TO, ITEM_ID, LANGUAGE_ID) VALUES('Error in "Importer" (13 04 000 000), name and adress must be populated in 13 04 000 000, when "Importer Identification Number" (13 04 017 000) is DK09999981.', TO_TIMESTAMP('2020-01-01 00:00:00', 'YYYY-MM-DD HH24:MI:SS'), null, (SELECT id FROM CODELIST_ITEM CI WHERE ITEM_CODE = 'DK1041' AND CODELIST_ID = (SELECT id FROM codelist WHERE CODELIST_KEY = '10080')), 1);</v>
      </c>
      <c r="D330" t="str">
        <v>INSERT INTO public.codelist_item (item_code, uieditable, valid_from, valid_to, codelist_id) VALUES('DK1041', false, to_timestamp('2020-01-01 00:00:00', 'YYYY-MM-DD HH24:MI:SS'), null, (SELECT id FROM codelist WHERE CODELIST_KEY = '10040')) ON CONFLICT (codelist_id, item_code) DO UPDATE SET valid_from=EXCLUDED.valid_from, valid_to=EXCLUDED.valid_to;</v>
      </c>
      <c r="E330" t="str">
        <v>INSERT INTO PUBLIC.CODELIST_ITEM_LABEL (DESCRIPTION, VALID_FROM, VALID_TO, ITEM_ID, LANGUAGE_ID) VALUES('Fejl i "importør" (13 04 000 000), der skal angives navn og adresse, når der i "importør identifikations nummer" (13 04 017 000) er angivet DK09999981.', TO_TIMESTAMP('2020-01-01 00:00:00', 'YYYY-MM-DD HH24:MI:SS'), null, (SELECT id FROM CODELIST_ITEM CI WHERE ITEM_CODE = 'DK1041' AND CODELIST_ID = (SELECT id FROM codelist WHERE CODELIST_KEY = '10040')), 3);</v>
      </c>
      <c r="F330" t="str">
        <v>INSERT INTO PUBLIC.CODELIST_ITEM_LABEL (DESCRIPTION, VALID_FROM, VALID_TO, ITEM_ID, LANGUAGE_ID) VALUES('Error in "Importer" (13 04 000 000), name and adress must be populated in 13 04 000 000, when "Importer Identification Number" (13 04 017 000) is DK09999981.', TO_TIMESTAMP('2020-01-01 00:00:00', 'YYYY-MM-DD HH24:MI:SS'), null, (SELECT id FROM CODELIST_ITEM CI WHERE ITEM_CODE = 'DK1041' AND CODELIST_ID = (SELECT id FROM codelist WHERE CODELIST_KEY = '10040')), 1);</v>
      </c>
      <c r="G33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30" t="str">
        <v>/*INSERT INTO PUBLIC.CODELIST_ITEM_LABEL (DESCRIPTION, VALID_FROM, VALID_TO, ITEM_ID, LANGUAGE_ID) VALUES('Fejl i "importør" (13 04 000 000), der skal angives navn og adresse, når der i "importør identifikations nummer" (13 04 017 000) er angivet DK09999981.', TO_TIMESTAMP('2020-01-01 00:00:00', 'YYYY-MM-DD HH24:MI:SS'), null, (SELECT id FROM CODELIST_ITEM CI WHERE ITEM_CODE = '' AND CODELIST_ID = (SELECT id FROM codelist WHERE CODELIST_KEY = '10075')), 3);*/</v>
      </c>
      <c r="I330" t="str">
        <v>/*INSERT INTO PUBLIC.CODELIST_ITEM_LABEL (DESCRIPTION, VALID_FROM, VALID_TO, ITEM_ID, LANGUAGE_ID) VALUES('Error in "Importer" (13 04 000 000), name and adress must be populated in 13 04 000 000, when "Importer Identification Number" (13 04 017 000) is DK09999981.', TO_TIMESTAMP('2020-01-01 00:00:00', 'YYYY-MM-DD HH24:MI:SS'), null, (SELECT id FROM CODELIST_ITEM CI WHERE ITEM_CODE = '' AND CODELIST_ID = (SELECT id FROM codelist WHERE CODELIST_KEY = '10075')), 1);*/</v>
      </c>
      <c r="J33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30" t="str">
        <v>/*INSERT INTO PUBLIC.CODELIST_ITEM_LABEL (DESCRIPTION, VALID_FROM, VALID_TO, ITEM_ID, LANGUAGE_ID) VALUES('Fejl i "importør" (13 04 000 000), der skal angives navn og adresse, når der i "importør identifikations nummer" (13 04 017 000) er angivet DK09999981.', TO_TIMESTAMP('2020-01-01 00:00:00', 'YYYY-MM-DD HH24:MI:SS'), null, (SELECT id FROM CODELIST_ITEM CI WHERE ITEM_CODE = '' AND CODELIST_ID = (SELECT id FROM codelist WHERE CODELIST_KEY = '10040')), 3);*/</v>
      </c>
      <c r="L330" t="str">
        <v>/*INSERT INTO PUBLIC.CODELIST_ITEM_LABEL (DESCRIPTION, VALID_FROM, VALID_TO, ITEM_ID, LANGUAGE_ID) VALUES('Error in "Importer" (13 04 000 000), name and adress must be populated in 13 04 000 000, when "Importer Identification Number" (13 04 017 000) is DK09999981.', TO_TIMESTAMP('2020-01-01 00:00:00', 'YYYY-MM-DD HH24:MI:SS'), null, (SELECT id FROM CODELIST_ITEM CI WHERE ITEM_CODE = '' AND CODELIST_ID = (SELECT id FROM codelist WHERE CODELIST_KEY = '10040')), 1);*/</v>
      </c>
      <c r="N330" s="10" t="str">
        <v>INSERT INTO public.codelist_items (itemcode, valid_from, valid_to, codelist_id, extensions_id) VALUES('DK1041', to_timestamp('2020-01-01 00:00:00', 'YYYY-MM-DD HH24:MI:SS'), null, (SELECT id FROM codelists WHERE CODELISTKEY = '10249'), null) ON CONFLICT (codelist_id, itemcode) DO UPDATE SET valid_from=EXCLUDED.valid_from, valid_to=EXCLUDED.valid_to;</v>
      </c>
      <c r="O330" s="10" t="str">
        <v>INSERT INTO PUBLIC.labels_codelist_items (DESCRIPTION, langcode, VALID_FROM, VALID_TO, ITEM_ID) VALUES('Fejl i "importør" (13 04 000 000), der skal angives navn og adresse, når der i "importør identifikations nummer" (13 04 017 000) er angivet DK09999981.', 'DA',TO_TIMESTAMP('2020-01-01 00:00:00', 'YYYY-MM-DD HH24:MI:SS'), null, (SELECT id FROM codelist_items CI WHERE ITEMCODE = 'DK1041' AND CODELIST_ID = (SELECT id FROM codelists WHERE CODELISTKEY = '10249'))) ON CONFLICT (item_id, langcode, valid_to) DO UPDATE SET valid_from=EXCLUDED.valid_from, description=EXCLUDED.description;</v>
      </c>
      <c r="P330" s="10" t="str">
        <v>INSERT INTO PUBLIC.labels_codelist_items (DESCRIPTION, langcode, VALID_FROM, VALID_TO, ITEM_ID) VALUES('Error in "Importer" (13 04 000 000), name and adress must be populated in 13 04 000 000, when "Importer Identification Number" (13 04 017 000) is DK09999981.', 'EN',TO_TIMESTAMP('2020-01-01 00:00:00', 'YYYY-MM-DD HH24:MI:SS'), null, (SELECT id FROM codelist_items CI WHERE ITEMCODE = 'DK1041' AND CODELIST_ID = (SELECT id FROM codelists WHERE CODELISTKEY = '10249'))) ON CONFLICT (item_id, langcode, valid_to) DO UPDATE SET valid_from=EXCLUDED.valid_from, description=EXCLUDED.description;</v>
      </c>
      <c r="Q33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30" s="10" t="str">
        <v>/*INSERT INTO PUBLIC.labels_codelist_items (DESCRIPTION, langcode, VALID_FROM, VALID_TO, ITEM_ID) VALUES('Fejl i "importør" (13 04 000 000), der skal angives navn og adresse, når der i "importør identifikations nummer" (13 04 017 000) er angivet DK09999981.',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30" s="10" t="str">
        <v>/*INSERT INTO PUBLIC.labels_codelist_items (DESCRIPTION, langcode, VALID_FROM, VALID_TO, ITEM_ID) VALUES('Error in "Importer" (13 04 000 000), name and adress must be populated in 13 04 000 000, when "Importer Identification Number" (13 04 017 000) is DK09999981.',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31" spans="1:19" ht="409.5" x14ac:dyDescent="0.25">
      <c r="A331" t="str">
        <v>INSERT INTO public.codelist_item (item_code, uieditable, valid_from, valid_to, codelist_id) VALUES('DK1045', false, to_timestamp('2020-01-01 00:00:00', 'YYYY-MM-DD HH24:MI:SS'), null, (SELECT id FROM codelist WHERE CODELIST_KEY = '10080')) ON CONFLICT (codelist_id, item_code) DO UPDATE SET valid_from=EXCLUDED.valid_from, valid_to=EXCLUDED.valid_to;</v>
      </c>
      <c r="C331" t="str">
        <v>INSERT INTO PUBLIC.CODELIST_ITEM_LABEL (DESCRIPTION, VALID_FROM, VALID_TO, ITEM_ID, LANGUAGE_ID) VALUES('Error in "importer Identification no." (3/16),  when "Additional procedure" (1/11) is F49, the "Importer Identification no" (3/16) must be DK09999981.', TO_TIMESTAMP('2020-01-01 00:00:00', 'YYYY-MM-DD HH24:MI:SS'), null, (SELECT id FROM CODELIST_ITEM CI WHERE ITEM_CODE = 'DK1045' AND CODELIST_ID = (SELECT id FROM codelist WHERE CODELIST_KEY = '10080')), 1);</v>
      </c>
      <c r="D331" t="str">
        <v>INSERT INTO public.codelist_item (item_code, uieditable, valid_from, valid_to, codelist_id) VALUES('DK1045', false, to_timestamp('2020-01-01 00:00:00', 'YYYY-MM-DD HH24:MI:SS'), null, (SELECT id FROM codelist WHERE CODELIST_KEY = '10040')) ON CONFLICT (codelist_id, item_code) DO UPDATE SET valid_from=EXCLUDED.valid_from, valid_to=EXCLUDED.valid_to;</v>
      </c>
      <c r="E331" t="str">
        <v>INSERT INTO PUBLIC.CODELIST_ITEM_LABEL (DESCRIPTION, VALID_FROM, VALID_TO, ITEM_ID, LANGUAGE_ID) VALUES('Fejl i ”Importørens identifikations nummer” (3/16), når "supplerende procedure" (1/11) er angivet med F49, kan importørens identifikationsnummer kun være DK09999981 (privat)', TO_TIMESTAMP('2020-01-01 00:00:00', 'YYYY-MM-DD HH24:MI:SS'), null, (SELECT id FROM CODELIST_ITEM CI WHERE ITEM_CODE = 'DK1045' AND CODELIST_ID = (SELECT id FROM codelist WHERE CODELIST_KEY = '10040')), 3);</v>
      </c>
      <c r="F331" t="str">
        <v>INSERT INTO PUBLIC.CODELIST_ITEM_LABEL (DESCRIPTION, VALID_FROM, VALID_TO, ITEM_ID, LANGUAGE_ID) VALUES('Error in "importer Identification no." (3/16),  when "Additional procedure" (1/11) is F49, the "Importer Identification no" (3/16) must be DK09999981.', TO_TIMESTAMP('2020-01-01 00:00:00', 'YYYY-MM-DD HH24:MI:SS'), null, (SELECT id FROM CODELIST_ITEM CI WHERE ITEM_CODE = 'DK1045' AND CODELIST_ID = (SELECT id FROM codelist WHERE CODELIST_KEY = '10040')), 1);</v>
      </c>
      <c r="G331"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31" t="str">
        <v>/*INSERT INTO PUBLIC.CODELIST_ITEM_LABEL (DESCRIPTION, VALID_FROM, VALID_TO, ITEM_ID, LANGUAGE_ID) VALUES('Fejl i ”Importørens identifikations nummer” (3/16), når "supplerende procedure" (1/11) er angivet med F49, kan importørens identifikationsnummer kun være DK09999981 (privat)', TO_TIMESTAMP('2020-01-01 00:00:00', 'YYYY-MM-DD HH24:MI:SS'), null, (SELECT id FROM CODELIST_ITEM CI WHERE ITEM_CODE = '' AND CODELIST_ID = (SELECT id FROM codelist WHERE CODELIST_KEY = '10075')), 3);*/</v>
      </c>
      <c r="I331" t="str">
        <v>/*INSERT INTO PUBLIC.CODELIST_ITEM_LABEL (DESCRIPTION, VALID_FROM, VALID_TO, ITEM_ID, LANGUAGE_ID) VALUES('Error in "importer Identification no." (3/16),  when "Additional procedure" (1/11) is F49, the "Importer Identification no" (3/16) must be DK09999981.', TO_TIMESTAMP('2020-01-01 00:00:00', 'YYYY-MM-DD HH24:MI:SS'), null, (SELECT id FROM CODELIST_ITEM CI WHERE ITEM_CODE = '' AND CODELIST_ID = (SELECT id FROM codelist WHERE CODELIST_KEY = '10075')), 1);*/</v>
      </c>
      <c r="J33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31" t="str">
        <v>/*INSERT INTO PUBLIC.CODELIST_ITEM_LABEL (DESCRIPTION, VALID_FROM, VALID_TO, ITEM_ID, LANGUAGE_ID) VALUES('Fejl i ”Importørens identifikations nummer” (3/16), når "supplerende procedure" (1/11) er angivet med F49, kan importørens identifikationsnummer kun være DK09999981 (privat)', TO_TIMESTAMP('2020-01-01 00:00:00', 'YYYY-MM-DD HH24:MI:SS'), null, (SELECT id FROM CODELIST_ITEM CI WHERE ITEM_CODE = '' AND CODELIST_ID = (SELECT id FROM codelist WHERE CODELIST_KEY = '10040')), 3);*/</v>
      </c>
      <c r="L331" t="str">
        <v>/*INSERT INTO PUBLIC.CODELIST_ITEM_LABEL (DESCRIPTION, VALID_FROM, VALID_TO, ITEM_ID, LANGUAGE_ID) VALUES('Error in "importer Identification no." (3/16),  when "Additional procedure" (1/11) is F49, the "Importer Identification no" (3/16) must be DK09999981.', TO_TIMESTAMP('2020-01-01 00:00:00', 'YYYY-MM-DD HH24:MI:SS'), null, (SELECT id FROM CODELIST_ITEM CI WHERE ITEM_CODE = '' AND CODELIST_ID = (SELECT id FROM codelist WHERE CODELIST_KEY = '10040')), 1);*/</v>
      </c>
      <c r="N331" s="10" t="str">
        <v>INSERT INTO public.codelist_items (itemcode, valid_from, valid_to, codelist_id, extensions_id) VALUES('DK1045', to_timestamp('2020-01-01 00:00:00', 'YYYY-MM-DD HH24:MI:SS'), null, (SELECT id FROM codelists WHERE CODELISTKEY = '10249'), null) ON CONFLICT (codelist_id, itemcode) DO UPDATE SET valid_from=EXCLUDED.valid_from, valid_to=EXCLUDED.valid_to;</v>
      </c>
      <c r="O331" s="10" t="str">
        <v>INSERT INTO PUBLIC.labels_codelist_items (DESCRIPTION, langcode, VALID_FROM, VALID_TO, ITEM_ID) VALUES('Fejl i ”Importørens identifikations nummer” (3/16), når "supplerende procedure" (1/11) er angivet med F49, kan importørens identifikationsnummer kun være DK09999981 (privat)', 'DA',TO_TIMESTAMP('2020-01-01 00:00:00', 'YYYY-MM-DD HH24:MI:SS'), null, (SELECT id FROM codelist_items CI WHERE ITEMCODE = 'DK1045' AND CODELIST_ID = (SELECT id FROM codelists WHERE CODELISTKEY = '10249'))) ON CONFLICT (item_id, langcode, valid_to) DO UPDATE SET valid_from=EXCLUDED.valid_from, description=EXCLUDED.description;</v>
      </c>
      <c r="P331" s="10" t="str">
        <v>INSERT INTO PUBLIC.labels_codelist_items (DESCRIPTION, langcode, VALID_FROM, VALID_TO, ITEM_ID) VALUES('Error in "importer Identification no." (3/16),  when "Additional procedure" (1/11) is F49, the "Importer Identification no" (3/16) must be DK09999981.', 'EN',TO_TIMESTAMP('2020-01-01 00:00:00', 'YYYY-MM-DD HH24:MI:SS'), null, (SELECT id FROM codelist_items CI WHERE ITEMCODE = 'DK1045' AND CODELIST_ID = (SELECT id FROM codelists WHERE CODELISTKEY = '10249'))) ON CONFLICT (item_id, langcode, valid_to) DO UPDATE SET valid_from=EXCLUDED.valid_from, description=EXCLUDED.description;</v>
      </c>
      <c r="Q33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31" s="10" t="str">
        <v>/*INSERT INTO PUBLIC.labels_codelist_items (DESCRIPTION, langcode, VALID_FROM, VALID_TO, ITEM_ID) VALUES('Fejl i ”Importørens identifikations nummer” (3/16), når "supplerende procedure" (1/11) er angivet med F49, kan importørens identifikationsnummer kun være DK09999981 (privat)',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31" s="10" t="str">
        <v>/*INSERT INTO PUBLIC.labels_codelist_items (DESCRIPTION, langcode, VALID_FROM, VALID_TO, ITEM_ID) VALUES('Error in "importer Identification no." (3/16),  when "Additional procedure" (1/11) is F49, the "Importer Identification no" (3/16) must be DK09999981.',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32" spans="1:19" ht="409.5" x14ac:dyDescent="0.25">
      <c r="A332" t="str">
        <v>INSERT INTO public.codelist_item (item_code, uieditable, valid_from, valid_to, codelist_id) VALUES('DK2001', false, to_timestamp('2020-01-01 00:00:00', 'YYYY-MM-DD HH24:MI:SS'), null, (SELECT id FROM codelist WHERE CODELIST_KEY = '10080')) ON CONFLICT (codelist_id, item_code) DO UPDATE SET valid_from=EXCLUDED.valid_from, valid_to=EXCLUDED.valid_to;</v>
      </c>
      <c r="C332" t="str">
        <v>INSERT INTO PUBLIC.CODELIST_ITEM_LABEL (DESCRIPTION, VALID_FROM, VALID_TO, ITEM_ID, LANGUAGE_ID) VALUES('Error in "Importer identification no" (13 04 017 000), the number does not exist or is not valid.', TO_TIMESTAMP('2020-01-01 00:00:00', 'YYYY-MM-DD HH24:MI:SS'), null, (SELECT id FROM CODELIST_ITEM CI WHERE ITEM_CODE = 'DK2001' AND CODELIST_ID = (SELECT id FROM codelist WHERE CODELIST_KEY = '10080')), 1);</v>
      </c>
      <c r="D332" t="str">
        <v>INSERT INTO public.codelist_item (item_code, uieditable, valid_from, valid_to, codelist_id) VALUES('DK2001', false, to_timestamp('2020-01-01 00:00:00', 'YYYY-MM-DD HH24:MI:SS'), null, (SELECT id FROM codelist WHERE CODELIST_KEY = '10040')) ON CONFLICT (codelist_id, item_code) DO UPDATE SET valid_from=EXCLUDED.valid_from, valid_to=EXCLUDED.valid_to;</v>
      </c>
      <c r="E332" t="str">
        <v>INSERT INTO PUBLIC.CODELIST_ITEM_LABEL (DESCRIPTION, VALID_FROM, VALID_TO, ITEM_ID, LANGUAGE_ID) VALUES('Fejl i "Importør identifikations nummer" (13 04 017 000), nummeret eksisterer ikke eller er ikke validt.', TO_TIMESTAMP('2020-01-01 00:00:00', 'YYYY-MM-DD HH24:MI:SS'), null, (SELECT id FROM CODELIST_ITEM CI WHERE ITEM_CODE = 'DK2001' AND CODELIST_ID = (SELECT id FROM codelist WHERE CODELIST_KEY = '10040')), 3);</v>
      </c>
      <c r="F332" t="str">
        <v>INSERT INTO PUBLIC.CODELIST_ITEM_LABEL (DESCRIPTION, VALID_FROM, VALID_TO, ITEM_ID, LANGUAGE_ID) VALUES('Error in "Importer identification no" (13 04 017 000), the number does not exist or is not valid.', TO_TIMESTAMP('2020-01-01 00:00:00', 'YYYY-MM-DD HH24:MI:SS'), null, (SELECT id FROM CODELIST_ITEM CI WHERE ITEM_CODE = 'DK2001' AND CODELIST_ID = (SELECT id FROM codelist WHERE CODELIST_KEY = '10040')), 1);</v>
      </c>
      <c r="G332" t="str">
        <v>INSERT INTO public.codelist_item (item_code, uieditable, valid_from, valid_to, codelist_id) VALUES('DKW2001', false, to_timestamp('2020-01-01 00:00:00', 'YYYY-MM-DD HH24:MI:SS'), null, (SELECT id FROM codelist WHERE CODELIST_KEY = '10075')) ON CONFLICT (codelist_id, item_code) DO UPDATE SET valid_from=EXCLUDED.valid_from, valid_to=EXCLUDED.valid_to;</v>
      </c>
      <c r="H332" t="str">
        <v>INSERT INTO PUBLIC.CODELIST_ITEM_LABEL (DESCRIPTION, VALID_FROM, VALID_TO, ITEM_ID, LANGUAGE_ID) VALUES('Fejl i "Importør identifikations nummer" (13 04 017 000), nummeret eksisterer ikke eller er ikke validt.', TO_TIMESTAMP('2020-01-01 00:00:00', 'YYYY-MM-DD HH24:MI:SS'), null, (SELECT id FROM CODELIST_ITEM CI WHERE ITEM_CODE = 'DKW2001' AND CODELIST_ID = (SELECT id FROM codelist WHERE CODELIST_KEY = '10075')), 3);</v>
      </c>
      <c r="I332" t="str">
        <v>INSERT INTO PUBLIC.CODELIST_ITEM_LABEL (DESCRIPTION, VALID_FROM, VALID_TO, ITEM_ID, LANGUAGE_ID) VALUES('Error in "Importer identification no" (13 04 017 000), the number does not exist or is not valid.', TO_TIMESTAMP('2020-01-01 00:00:00', 'YYYY-MM-DD HH24:MI:SS'), null, (SELECT id FROM CODELIST_ITEM CI WHERE ITEM_CODE = 'DKW2001' AND CODELIST_ID = (SELECT id FROM codelist WHERE CODELIST_KEY = '10075')), 1);</v>
      </c>
      <c r="J332" t="str">
        <v>INSERT INTO public.codelist_item (item_code, uieditable, valid_from, valid_to, codelist_id) VALUES('DKW2001', false, to_timestamp('2020-01-01 00:00:00', 'YYYY-MM-DD HH24:MI:SS'), null, (SELECT id FROM codelist WHERE CODELIST_KEY = '10040')) ON CONFLICT (codelist_id, item_code) DO UPDATE SET valid_from=EXCLUDED.valid_from, valid_to=EXCLUDED.valid_to;</v>
      </c>
      <c r="K332" t="str">
        <v>INSERT INTO PUBLIC.CODELIST_ITEM_LABEL (DESCRIPTION, VALID_FROM, VALID_TO, ITEM_ID, LANGUAGE_ID) VALUES('Fejl i "Importør identifikations nummer" (13 04 017 000), nummeret eksisterer ikke eller er ikke validt.', TO_TIMESTAMP('2020-01-01 00:00:00', 'YYYY-MM-DD HH24:MI:SS'), null, (SELECT id FROM CODELIST_ITEM CI WHERE ITEM_CODE = 'DKW2001' AND CODELIST_ID = (SELECT id FROM codelist WHERE CODELIST_KEY = '10040')), 3);</v>
      </c>
      <c r="L332" t="str">
        <v>INSERT INTO PUBLIC.CODELIST_ITEM_LABEL (DESCRIPTION, VALID_FROM, VALID_TO, ITEM_ID, LANGUAGE_ID) VALUES('Error in "Importer identification no" (13 04 017 000), the number does not exist or is not valid.', TO_TIMESTAMP('2020-01-01 00:00:00', 'YYYY-MM-DD HH24:MI:SS'), null, (SELECT id FROM CODELIST_ITEM CI WHERE ITEM_CODE = 'DKW2001' AND CODELIST_ID = (SELECT id FROM codelist WHERE CODELIST_KEY = '10040')), 1);</v>
      </c>
      <c r="N332" s="10" t="str">
        <v>INSERT INTO public.codelist_items (itemcode, valid_from, valid_to, codelist_id, extensions_id) VALUES('DK2001', to_timestamp('2020-01-01 00:00:00', 'YYYY-MM-DD HH24:MI:SS'), null, (SELECT id FROM codelists WHERE CODELISTKEY = '10249'), null) ON CONFLICT (codelist_id, itemcode) DO UPDATE SET valid_from=EXCLUDED.valid_from, valid_to=EXCLUDED.valid_to;</v>
      </c>
      <c r="O332" s="10" t="str">
        <v>INSERT INTO PUBLIC.labels_codelist_items (DESCRIPTION, langcode, VALID_FROM, VALID_TO, ITEM_ID) VALUES('Fejl i "Importør identifikations nummer" (13 04 017 000), nummeret eksisterer ikke eller er ikke validt.', 'DA',TO_TIMESTAMP('2020-01-01 00:00:00', 'YYYY-MM-DD HH24:MI:SS'), null, (SELECT id FROM codelist_items CI WHERE ITEMCODE = 'DK2001' AND CODELIST_ID = (SELECT id FROM codelists WHERE CODELISTKEY = '10249'))) ON CONFLICT (item_id, langcode, valid_to) DO UPDATE SET valid_from=EXCLUDED.valid_from, description=EXCLUDED.description;</v>
      </c>
      <c r="P332" s="10" t="str">
        <v>INSERT INTO PUBLIC.labels_codelist_items (DESCRIPTION, langcode, VALID_FROM, VALID_TO, ITEM_ID) VALUES('Error in "Importer identification no" (13 04 017 000), the number does not exist or is not valid.', 'EN',TO_TIMESTAMP('2020-01-01 00:00:00', 'YYYY-MM-DD HH24:MI:SS'), null, (SELECT id FROM codelist_items CI WHERE ITEMCODE = 'DK2001' AND CODELIST_ID = (SELECT id FROM codelists WHERE CODELISTKEY = '10249'))) ON CONFLICT (item_id, langcode, valid_to) DO UPDATE SET valid_from=EXCLUDED.valid_from, description=EXCLUDED.description;</v>
      </c>
      <c r="Q332" s="10" t="str">
        <v>INSERT INTO public.codelist_items (itemcode, valid_from, valid_to, codelist_id, extensions_id) VALUES('DKW2001', to_timestamp('2020-01-01 00:00:00', 'YYYY-MM-DD HH24:MI:SS'), null, (SELECT id FROM codelists WHERE CODELISTKEY = '10249'), null) ON CONFLICT (codelist_id, itemcode) DO UPDATE SET valid_from=EXCLUDED.valid_from, valid_to=EXCLUDED.valid_to;</v>
      </c>
      <c r="R332" s="10" t="str">
        <v>INSERT INTO PUBLIC.labels_codelist_items (DESCRIPTION, langcode, VALID_FROM, VALID_TO, ITEM_ID) VALUES('Fejl i "Importør identifikations nummer" (13 04 017 000), nummeret eksisterer ikke eller er ikke validt.', 'DA',TO_TIMESTAMP('2020-01-01 00:00:00', 'YYYY-MM-DD HH24:MI:SS'), null, (SELECT id FROM codelist_items CI WHERE ITEMCODE = 'DKW2001' AND CODELIST_ID = (SELECT id FROM codelists WHERE CODELISTKEY = '10249'))) ON CONFLICT (item_id, langcode, valid_to) DO UPDATE SET valid_from=EXCLUDED.valid_from, description=EXCLUDED.description;</v>
      </c>
      <c r="S332" s="10" t="str">
        <v>INSERT INTO PUBLIC.labels_codelist_items (DESCRIPTION, langcode, VALID_FROM, VALID_TO, ITEM_ID) VALUES('Error in "Importer identification no" (13 04 017 000), the number does not exist or is not valid.', 'EN',TO_TIMESTAMP('2020-01-01 00:00:00', 'YYYY-MM-DD HH24:MI:SS'), null, (SELECT id FROM codelist_items CI WHERE ITEMCODE = 'DKW2001' AND CODELIST_ID = (SELECT id FROM codelists WHERE CODELISTKEY = '10249'))) ON CONFLICT (item_id, langcode, valid_to) DO UPDATE SET valid_from=EXCLUDED.valid_from, description=EXCLUDED.description;</v>
      </c>
    </row>
    <row r="333" spans="1:19" ht="409.5" x14ac:dyDescent="0.25">
      <c r="A333" t="str">
        <v>INSERT INTO public.codelist_item (item_code, uieditable, valid_from, valid_to, codelist_id) VALUES('DK1304', false, to_timestamp('2020-01-01 00:00:00', 'YYYY-MM-DD HH24:MI:SS'), null, (SELECT id FROM codelist WHERE CODELIST_KEY = '10080')) ON CONFLICT (codelist_id, item_code) DO UPDATE SET valid_from=EXCLUDED.valid_from, valid_to=EXCLUDED.valid_to;</v>
      </c>
      <c r="C333" t="str">
        <v>INSERT INTO PUBLIC.CODELIST_ITEM_LABEL (DESCRIPTION, VALID_FROM, VALID_TO, ITEM_ID, LANGUAGE_ID) VALUES('Error in "Identifier warehouse" (12 11 015 000): If the Authorization Number (16 15 052 000 ) relates to DKCWP, DKCW1 or DKCW2, then "Identifier warehouse" (12 11 015 000) must be specified', TO_TIMESTAMP('2020-01-01 00:00:00', 'YYYY-MM-DD HH24:MI:SS'), null, (SELECT id FROM CODELIST_ITEM CI WHERE ITEM_CODE = 'DK1304' AND CODELIST_ID = (SELECT id FROM codelist WHERE CODELIST_KEY = '10080')), 1);</v>
      </c>
      <c r="D333" t="str">
        <v>INSERT INTO public.codelist_item (item_code, uieditable, valid_from, valid_to, codelist_id) VALUES('DK1304', false, to_timestamp('2020-01-01 00:00:00', 'YYYY-MM-DD HH24:MI:SS'), null, (SELECT id FROM codelist WHERE CODELIST_KEY = '10040')) ON CONFLICT (codelist_id, item_code) DO UPDATE SET valid_from=EXCLUDED.valid_from, valid_to=EXCLUDED.valid_to;</v>
      </c>
      <c r="E333" t="str">
        <v>INSERT INTO PUBLIC.CODELIST_ITEM_LABEL (DESCRIPTION, VALID_FROM, VALID_TO, ITEM_ID, LANGUAGE_ID) VALUES('Fejl: Hvis Authoriserings nummer (16 15 052 000) forholder sig til ''DKCWP'', ''DKCW1'', ''DKCW2'', så skal ''Identifier Warehouse'' være udfyldt', TO_TIMESTAMP('2020-01-01 00:00:00', 'YYYY-MM-DD HH24:MI:SS'), null, (SELECT id FROM CODELIST_ITEM CI WHERE ITEM_CODE = 'DK1304' AND CODELIST_ID = (SELECT id FROM codelist WHERE CODELIST_KEY = '10040')), 3);</v>
      </c>
      <c r="F333" t="str">
        <v>INSERT INTO PUBLIC.CODELIST_ITEM_LABEL (DESCRIPTION, VALID_FROM, VALID_TO, ITEM_ID, LANGUAGE_ID) VALUES('Error in "Identifier warehouse" (12 11 015 000): If the Authorization Number (16 15 052 000 ) relates to DKCWP, DKCW1 or DKCW2, then "Identifier warehouse" (12 11 015 000) must be specified', TO_TIMESTAMP('2020-01-01 00:00:00', 'YYYY-MM-DD HH24:MI:SS'), null, (SELECT id FROM CODELIST_ITEM CI WHERE ITEM_CODE = 'DK1304' AND CODELIST_ID = (SELECT id FROM codelist WHERE CODELIST_KEY = '10040')), 1);</v>
      </c>
      <c r="G333" t="str">
        <v>INSERT INTO public.codelist_item (item_code, uieditable, valid_from, valid_to, codelist_id) VALUES('DKW1304', false, to_timestamp('2020-01-01 00:00:00', 'YYYY-MM-DD HH24:MI:SS'), null, (SELECT id FROM codelist WHERE CODELIST_KEY = '10075')) ON CONFLICT (codelist_id, item_code) DO UPDATE SET valid_from=EXCLUDED.valid_from, valid_to=EXCLUDED.valid_to;</v>
      </c>
      <c r="H333" t="str">
        <v>INSERT INTO PUBLIC.CODELIST_ITEM_LABEL (DESCRIPTION, VALID_FROM, VALID_TO, ITEM_ID, LANGUAGE_ID) VALUES('Fejl: Hvis Authoriserings nummer (16 15 052 000) forholder sig til ''DKCWP'', ''DKCW1'', ''DKCW2'', så skal ''Identifier Warehouse'' være udfyldt', TO_TIMESTAMP('2020-01-01 00:00:00', 'YYYY-MM-DD HH24:MI:SS'), null, (SELECT id FROM CODELIST_ITEM CI WHERE ITEM_CODE = 'DKW1304' AND CODELIST_ID = (SELECT id FROM codelist WHERE CODELIST_KEY = '10075')), 3);</v>
      </c>
      <c r="I333" t="str">
        <v>INSERT INTO PUBLIC.CODELIST_ITEM_LABEL (DESCRIPTION, VALID_FROM, VALID_TO, ITEM_ID, LANGUAGE_ID) VALUES('Error in "Identifier warehouse" (12 11 015 000): If the Authorization Number (16 15 052 000 ) relates to DKCWP, DKCW1 or DKCW2, then "Identifier warehouse" (12 11 015 000) must be specified', TO_TIMESTAMP('2020-01-01 00:00:00', 'YYYY-MM-DD HH24:MI:SS'), null, (SELECT id FROM CODELIST_ITEM CI WHERE ITEM_CODE = 'DKW1304' AND CODELIST_ID = (SELECT id FROM codelist WHERE CODELIST_KEY = '10075')), 1);</v>
      </c>
      <c r="J333" t="str">
        <v>INSERT INTO public.codelist_item (item_code, uieditable, valid_from, valid_to, codelist_id) VALUES('DKW1304', false, to_timestamp('2020-01-01 00:00:00', 'YYYY-MM-DD HH24:MI:SS'), null, (SELECT id FROM codelist WHERE CODELIST_KEY = '10040')) ON CONFLICT (codelist_id, item_code) DO UPDATE SET valid_from=EXCLUDED.valid_from, valid_to=EXCLUDED.valid_to;</v>
      </c>
      <c r="K333" t="str">
        <v>INSERT INTO PUBLIC.CODELIST_ITEM_LABEL (DESCRIPTION, VALID_FROM, VALID_TO, ITEM_ID, LANGUAGE_ID) VALUES('Fejl: Hvis Authoriserings nummer (16 15 052 000) forholder sig til ''DKCWP'', ''DKCW1'', ''DKCW2'', så skal ''Identifier Warehouse'' være udfyldt', TO_TIMESTAMP('2020-01-01 00:00:00', 'YYYY-MM-DD HH24:MI:SS'), null, (SELECT id FROM CODELIST_ITEM CI WHERE ITEM_CODE = 'DKW1304' AND CODELIST_ID = (SELECT id FROM codelist WHERE CODELIST_KEY = '10040')), 3);</v>
      </c>
      <c r="L333" t="str">
        <v>INSERT INTO PUBLIC.CODELIST_ITEM_LABEL (DESCRIPTION, VALID_FROM, VALID_TO, ITEM_ID, LANGUAGE_ID) VALUES('Error in "Identifier warehouse" (12 11 015 000): If the Authorization Number (16 15 052 000 ) relates to DKCWP, DKCW1 or DKCW2, then "Identifier warehouse" (12 11 015 000) must be specified', TO_TIMESTAMP('2020-01-01 00:00:00', 'YYYY-MM-DD HH24:MI:SS'), null, (SELECT id FROM CODELIST_ITEM CI WHERE ITEM_CODE = 'DKW1304' AND CODELIST_ID = (SELECT id FROM codelist WHERE CODELIST_KEY = '10040')), 1);</v>
      </c>
      <c r="N333" s="10" t="str">
        <v>INSERT INTO public.codelist_items (itemcode, valid_from, valid_to, codelist_id, extensions_id) VALUES('DK1304', to_timestamp('2020-01-01 00:00:00', 'YYYY-MM-DD HH24:MI:SS'), null, (SELECT id FROM codelists WHERE CODELISTKEY = '10249'), null) ON CONFLICT (codelist_id, itemcode) DO UPDATE SET valid_from=EXCLUDED.valid_from, valid_to=EXCLUDED.valid_to;</v>
      </c>
      <c r="O333" s="10" t="str">
        <v>INSERT INTO PUBLIC.labels_codelist_items (DESCRIPTION, langcode, VALID_FROM, VALID_TO, ITEM_ID) VALUES('Fejl: Hvis Authoriserings nummer (16 15 052 000) forholder sig til ''DKCWP'', ''DKCW1'', ''DKCW2'', så skal ''Identifier Warehouse'' være udfyldt', 'DA',TO_TIMESTAMP('2020-01-01 00:00:00', 'YYYY-MM-DD HH24:MI:SS'), null, (SELECT id FROM codelist_items CI WHERE ITEMCODE = 'DK1304' AND CODELIST_ID = (SELECT id FROM codelists WHERE CODELISTKEY = '10249'))) ON CONFLICT (item_id, langcode, valid_to) DO UPDATE SET valid_from=EXCLUDED.valid_from, description=EXCLUDED.description;</v>
      </c>
      <c r="P333" s="10" t="str">
        <v>INSERT INTO PUBLIC.labels_codelist_items (DESCRIPTION, langcode, VALID_FROM, VALID_TO, ITEM_ID) VALUES('Error in "Identifier warehouse" (12 11 015 000): If the Authorization Number (16 15 052 000 ) relates to DKCWP, DKCW1 or DKCW2, then "Identifier warehouse" (12 11 015 000) must be specified', 'EN',TO_TIMESTAMP('2020-01-01 00:00:00', 'YYYY-MM-DD HH24:MI:SS'), null, (SELECT id FROM codelist_items CI WHERE ITEMCODE = 'DK1304' AND CODELIST_ID = (SELECT id FROM codelists WHERE CODELISTKEY = '10249'))) ON CONFLICT (item_id, langcode, valid_to) DO UPDATE SET valid_from=EXCLUDED.valid_from, description=EXCLUDED.description;</v>
      </c>
      <c r="Q333" s="10" t="str">
        <v>INSERT INTO public.codelist_items (itemcode, valid_from, valid_to, codelist_id, extensions_id) VALUES('DKW1304', to_timestamp('2020-01-01 00:00:00', 'YYYY-MM-DD HH24:MI:SS'), null, (SELECT id FROM codelists WHERE CODELISTKEY = '10249'), null) ON CONFLICT (codelist_id, itemcode) DO UPDATE SET valid_from=EXCLUDED.valid_from, valid_to=EXCLUDED.valid_to;</v>
      </c>
      <c r="R333" s="10" t="str">
        <v>INSERT INTO PUBLIC.labels_codelist_items (DESCRIPTION, langcode, VALID_FROM, VALID_TO, ITEM_ID) VALUES('Fejl: Hvis Authoriserings nummer (16 15 052 000) forholder sig til ''DKCWP'', ''DKCW1'', ''DKCW2'', så skal ''Identifier Warehouse'' være udfyldt', 'DA',TO_TIMESTAMP('2020-01-01 00:00:00', 'YYYY-MM-DD HH24:MI:SS'), null, (SELECT id FROM codelist_items CI WHERE ITEMCODE = 'DKW1304' AND CODELIST_ID = (SELECT id FROM codelists WHERE CODELISTKEY = '10249'))) ON CONFLICT (item_id, langcode, valid_to) DO UPDATE SET valid_from=EXCLUDED.valid_from, description=EXCLUDED.description;</v>
      </c>
      <c r="S333" s="10" t="str">
        <v>INSERT INTO PUBLIC.labels_codelist_items (DESCRIPTION, langcode, VALID_FROM, VALID_TO, ITEM_ID) VALUES('Error in "Identifier warehouse" (12 11 015 000): If the Authorization Number (16 15 052 000 ) relates to DKCWP, DKCW1 or DKCW2, then "Identifier warehouse" (12 11 015 000) must be specified', 'EN',TO_TIMESTAMP('2020-01-01 00:00:00', 'YYYY-MM-DD HH24:MI:SS'), null, (SELECT id FROM codelist_items CI WHERE ITEMCODE = 'DKW1304' AND CODELIST_ID = (SELECT id FROM codelists WHERE CODELISTKEY = '10249'))) ON CONFLICT (item_id, langcode, valid_to) DO UPDATE SET valid_from=EXCLUDED.valid_from, description=EXCLUDED.description;</v>
      </c>
    </row>
    <row r="334" spans="1:19" ht="409.5" x14ac:dyDescent="0.25">
      <c r="A334" t="str">
        <v>INSERT INTO public.codelist_item (item_code, uieditable, valid_from, valid_to, codelist_id) VALUES('DK9000', false, to_timestamp('2020-01-01 00:00:00', 'YYYY-MM-DD HH24:MI:SS'), null, (SELECT id FROM codelist WHERE CODELIST_KEY = '10080')) ON CONFLICT (codelist_id, item_code) DO UPDATE SET valid_from=EXCLUDED.valid_from, valid_to=EXCLUDED.valid_to;</v>
      </c>
      <c r="C334" t="str">
        <v>INSERT INTO PUBLIC.CODELIST_ITEM_LABEL (DESCRIPTION, VALID_FROM, VALID_TO, ITEM_ID, LANGUAGE_ID) VALUES('Error in "Holder of the Tansit Procedure - Identification Number" (13 07 017 000), the number does not exist or is not valid.', TO_TIMESTAMP('2020-01-01 00:00:00', 'YYYY-MM-DD HH24:MI:SS'), null, (SELECT id FROM CODELIST_ITEM CI WHERE ITEM_CODE = 'DK9000' AND CODELIST_ID = (SELECT id FROM codelist WHERE CODELIST_KEY = '10080')), 1);</v>
      </c>
      <c r="D334" t="str">
        <v>INSERT INTO public.codelist_item (item_code, uieditable, valid_from, valid_to, codelist_id) VALUES('DK9000', false, to_timestamp('2020-01-01 00:00:00', 'YYYY-MM-DD HH24:MI:SS'), null, (SELECT id FROM codelist WHERE CODELIST_KEY = '10040')) ON CONFLICT (codelist_id, item_code) DO UPDATE SET valid_from=EXCLUDED.valid_from, valid_to=EXCLUDED.valid_to;</v>
      </c>
      <c r="E334" t="str">
        <v>INSERT INTO PUBLIC.CODELIST_ITEM_LABEL (DESCRIPTION, VALID_FROM, VALID_TO, ITEM_ID, LANGUAGE_ID) VALUES('Fejl i "Den ansvarlige for forsendelsesproceduren - Identifikationsnummer" (13 07 017 000), nummeret eksisterer ikke eller er ikke validt.', TO_TIMESTAMP('2020-01-01 00:00:00', 'YYYY-MM-DD HH24:MI:SS'), null, (SELECT id FROM CODELIST_ITEM CI WHERE ITEM_CODE = 'DK9000' AND CODELIST_ID = (SELECT id FROM codelist WHERE CODELIST_KEY = '10040')), 3);</v>
      </c>
      <c r="F334" t="str">
        <v>INSERT INTO PUBLIC.CODELIST_ITEM_LABEL (DESCRIPTION, VALID_FROM, VALID_TO, ITEM_ID, LANGUAGE_ID) VALUES('Error in "Holder of the Tansit Procedure - Identification Number" (13 07 017 000), the number does not exist or is not valid.', TO_TIMESTAMP('2020-01-01 00:00:00', 'YYYY-MM-DD HH24:MI:SS'), null, (SELECT id FROM CODELIST_ITEM CI WHERE ITEM_CODE = 'DK9000' AND CODELIST_ID = (SELECT id FROM codelist WHERE CODELIST_KEY = '10040')), 1);</v>
      </c>
      <c r="G334" t="str">
        <v>INSERT INTO public.codelist_item (item_code, uieditable, valid_from, valid_to, codelist_id) VALUES('DKW9000', false, to_timestamp('2020-01-01 00:00:00', 'YYYY-MM-DD HH24:MI:SS'), null, (SELECT id FROM codelist WHERE CODELIST_KEY = '10075')) ON CONFLICT (codelist_id, item_code) DO UPDATE SET valid_from=EXCLUDED.valid_from, valid_to=EXCLUDED.valid_to;</v>
      </c>
      <c r="H334" t="str">
        <v>INSERT INTO PUBLIC.CODELIST_ITEM_LABEL (DESCRIPTION, VALID_FROM, VALID_TO, ITEM_ID, LANGUAGE_ID) VALUES('Fejl i "Den ansvarlige for forsendelsesproceduren - Identifikationsnummer" (13 07 017 000), nummeret eksisterer ikke eller er ikke validt.', TO_TIMESTAMP('2020-01-01 00:00:00', 'YYYY-MM-DD HH24:MI:SS'), null, (SELECT id FROM CODELIST_ITEM CI WHERE ITEM_CODE = 'DKW9000' AND CODELIST_ID = (SELECT id FROM codelist WHERE CODELIST_KEY = '10075')), 3);</v>
      </c>
      <c r="I334" t="str">
        <v>INSERT INTO PUBLIC.CODELIST_ITEM_LABEL (DESCRIPTION, VALID_FROM, VALID_TO, ITEM_ID, LANGUAGE_ID) VALUES('Error in "Holder of the Tansit Procedure - Identification Number" (13 07 017 000), the number does not exist or is not valid.', TO_TIMESTAMP('2020-01-01 00:00:00', 'YYYY-MM-DD HH24:MI:SS'), null, (SELECT id FROM CODELIST_ITEM CI WHERE ITEM_CODE = 'DKW9000' AND CODELIST_ID = (SELECT id FROM codelist WHERE CODELIST_KEY = '10075')), 1);</v>
      </c>
      <c r="J334" t="str">
        <v>INSERT INTO public.codelist_item (item_code, uieditable, valid_from, valid_to, codelist_id) VALUES('DKW9000', false, to_timestamp('2020-01-01 00:00:00', 'YYYY-MM-DD HH24:MI:SS'), null, (SELECT id FROM codelist WHERE CODELIST_KEY = '10040')) ON CONFLICT (codelist_id, item_code) DO UPDATE SET valid_from=EXCLUDED.valid_from, valid_to=EXCLUDED.valid_to;</v>
      </c>
      <c r="K334" t="str">
        <v>INSERT INTO PUBLIC.CODELIST_ITEM_LABEL (DESCRIPTION, VALID_FROM, VALID_TO, ITEM_ID, LANGUAGE_ID) VALUES('Fejl i "Den ansvarlige for forsendelsesproceduren - Identifikationsnummer" (13 07 017 000), nummeret eksisterer ikke eller er ikke validt.', TO_TIMESTAMP('2020-01-01 00:00:00', 'YYYY-MM-DD HH24:MI:SS'), null, (SELECT id FROM CODELIST_ITEM CI WHERE ITEM_CODE = 'DKW9000' AND CODELIST_ID = (SELECT id FROM codelist WHERE CODELIST_KEY = '10040')), 3);</v>
      </c>
      <c r="L334" t="str">
        <v>INSERT INTO PUBLIC.CODELIST_ITEM_LABEL (DESCRIPTION, VALID_FROM, VALID_TO, ITEM_ID, LANGUAGE_ID) VALUES('Error in "Holder of the Tansit Procedure - Identification Number" (13 07 017 000), the number does not exist or is not valid.', TO_TIMESTAMP('2020-01-01 00:00:00', 'YYYY-MM-DD HH24:MI:SS'), null, (SELECT id FROM CODELIST_ITEM CI WHERE ITEM_CODE = 'DKW9000' AND CODELIST_ID = (SELECT id FROM codelist WHERE CODELIST_KEY = '10040')), 1);</v>
      </c>
      <c r="N334" s="10" t="str">
        <v>INSERT INTO public.codelist_items (itemcode, valid_from, valid_to, codelist_id, extensions_id) VALUES('DK9000', to_timestamp('2020-01-01 00:00:00', 'YYYY-MM-DD HH24:MI:SS'), null, (SELECT id FROM codelists WHERE CODELISTKEY = '10249'), null) ON CONFLICT (codelist_id, itemcode) DO UPDATE SET valid_from=EXCLUDED.valid_from, valid_to=EXCLUDED.valid_to;</v>
      </c>
      <c r="O334" s="10" t="str">
        <v>INSERT INTO PUBLIC.labels_codelist_items (DESCRIPTION, langcode, VALID_FROM, VALID_TO, ITEM_ID) VALUES('Fejl i "Den ansvarlige for forsendelsesproceduren - Identifikationsnummer" (13 07 017 000), nummeret eksisterer ikke eller er ikke validt.', 'DA',TO_TIMESTAMP('2020-01-01 00:00:00', 'YYYY-MM-DD HH24:MI:SS'), null, (SELECT id FROM codelist_items CI WHERE ITEMCODE = 'DK9000' AND CODELIST_ID = (SELECT id FROM codelists WHERE CODELISTKEY = '10249'))) ON CONFLICT (item_id, langcode, valid_to) DO UPDATE SET valid_from=EXCLUDED.valid_from, description=EXCLUDED.description;</v>
      </c>
      <c r="P334" s="10" t="str">
        <v>INSERT INTO PUBLIC.labels_codelist_items (DESCRIPTION, langcode, VALID_FROM, VALID_TO, ITEM_ID) VALUES('Error in "Holder of the Tansit Procedure - Identification Number" (13 07 017 000), the number does not exist or is not valid.', 'EN',TO_TIMESTAMP('2020-01-01 00:00:00', 'YYYY-MM-DD HH24:MI:SS'), null, (SELECT id FROM codelist_items CI WHERE ITEMCODE = 'DK9000' AND CODELIST_ID = (SELECT id FROM codelists WHERE CODELISTKEY = '10249'))) ON CONFLICT (item_id, langcode, valid_to) DO UPDATE SET valid_from=EXCLUDED.valid_from, description=EXCLUDED.description;</v>
      </c>
      <c r="Q334" s="10" t="str">
        <v>INSERT INTO public.codelist_items (itemcode, valid_from, valid_to, codelist_id, extensions_id) VALUES('DKW9000', to_timestamp('2020-01-01 00:00:00', 'YYYY-MM-DD HH24:MI:SS'), null, (SELECT id FROM codelists WHERE CODELISTKEY = '10249'), null) ON CONFLICT (codelist_id, itemcode) DO UPDATE SET valid_from=EXCLUDED.valid_from, valid_to=EXCLUDED.valid_to;</v>
      </c>
      <c r="R334" s="10" t="str">
        <v>INSERT INTO PUBLIC.labels_codelist_items (DESCRIPTION, langcode, VALID_FROM, VALID_TO, ITEM_ID) VALUES('Fejl i "Den ansvarlige for forsendelsesproceduren - Identifikationsnummer" (13 07 017 000), nummeret eksisterer ikke eller er ikke validt.', 'DA',TO_TIMESTAMP('2020-01-01 00:00:00', 'YYYY-MM-DD HH24:MI:SS'), null, (SELECT id FROM codelist_items CI WHERE ITEMCODE = 'DKW9000' AND CODELIST_ID = (SELECT id FROM codelists WHERE CODELISTKEY = '10249'))) ON CONFLICT (item_id, langcode, valid_to) DO UPDATE SET valid_from=EXCLUDED.valid_from, description=EXCLUDED.description;</v>
      </c>
      <c r="S334" s="10" t="str">
        <v>INSERT INTO PUBLIC.labels_codelist_items (DESCRIPTION, langcode, VALID_FROM, VALID_TO, ITEM_ID) VALUES('Error in "Holder of the Tansit Procedure - Identification Number" (13 07 017 000), the number does not exist or is not valid.', 'EN',TO_TIMESTAMP('2020-01-01 00:00:00', 'YYYY-MM-DD HH24:MI:SS'), null, (SELECT id FROM codelist_items CI WHERE ITEMCODE = 'DKW9000' AND CODELIST_ID = (SELECT id FROM codelists WHERE CODELISTKEY = '10249'))) ON CONFLICT (item_id, langcode, valid_to) DO UPDATE SET valid_from=EXCLUDED.valid_from, description=EXCLUDED.description;</v>
      </c>
    </row>
    <row r="335" spans="1:19" ht="409.5" x14ac:dyDescent="0.25">
      <c r="A335" t="str">
        <v>INSERT INTO public.codelist_item (item_code, uieditable, valid_from, valid_to, codelist_id) VALUES('DK1303', false, to_timestamp('2020-01-01 00:00:00', 'YYYY-MM-DD HH24:MI:SS'), null, (SELECT id FROM codelist WHERE CODELIST_KEY = '10080')) ON CONFLICT (codelist_id, item_code) DO UPDATE SET valid_from=EXCLUDED.valid_from, valid_to=EXCLUDED.valid_to;</v>
      </c>
      <c r="C335" t="str">
        <v>INSERT INTO PUBLIC.CODELIST_ITEM_LABEL (DESCRIPTION, VALID_FROM, VALID_TO, ITEM_ID, LANGUAGE_ID) VALUES('Error in "Holder of the authorisation" (12 12 080 000): If "Authorisation Type" (12 12 002 000) =  C626 or C627, then "Holder of the authorisation" must be the same as "Declarant identification number" (13 05 017 000) ', TO_TIMESTAMP('2020-01-01 00:00:00', 'YYYY-MM-DD HH24:MI:SS'), null, (SELECT id FROM CODELIST_ITEM CI WHERE ITEM_CODE = 'DK1303' AND CODELIST_ID = (SELECT id FROM codelist WHERE CODELIST_KEY = '10080')), 1);</v>
      </c>
      <c r="D335" t="str">
        <v>INSERT INTO public.codelist_item (item_code, uieditable, valid_from, valid_to, codelist_id) VALUES('DK1303', false, to_timestamp('2020-01-01 00:00:00', 'YYYY-MM-DD HH24:MI:SS'), null, (SELECT id FROM codelist WHERE CODELIST_KEY = '10040')) ON CONFLICT (codelist_id, item_code) DO UPDATE SET valid_from=EXCLUDED.valid_from, valid_to=EXCLUDED.valid_to;</v>
      </c>
      <c r="E335" t="str">
        <v>INSERT INTO PUBLIC.CODELIST_ITEM_LABEL (DESCRIPTION, VALID_FROM, VALID_TO, ITEM_ID, LANGUAGE_ID) VALUES('Fejl: Hvis Authorisations Typen (12 12 002 000) =  C626 or C627, så skal holderen af Athorisation (12 12 080 000) være det samme som Klarerens identifikation', TO_TIMESTAMP('2020-01-01 00:00:00', 'YYYY-MM-DD HH24:MI:SS'), null, (SELECT id FROM CODELIST_ITEM CI WHERE ITEM_CODE = 'DK1303' AND CODELIST_ID = (SELECT id FROM codelist WHERE CODELIST_KEY = '10040')), 3);</v>
      </c>
      <c r="F335" t="str">
        <v>INSERT INTO PUBLIC.CODELIST_ITEM_LABEL (DESCRIPTION, VALID_FROM, VALID_TO, ITEM_ID, LANGUAGE_ID) VALUES('Error in "Holder of the authorisation" (12 12 080 000): If "Authorisation Type" (12 12 002 000) =  C626 or C627, then "Holder of the authorisation" must be the same as "Declarant identification number" (13 05 017 000) ', TO_TIMESTAMP('2020-01-01 00:00:00', 'YYYY-MM-DD HH24:MI:SS'), null, (SELECT id FROM CODELIST_ITEM CI WHERE ITEM_CODE = 'DK1303' AND CODELIST_ID = (SELECT id FROM codelist WHERE CODELIST_KEY = '10040')), 1);</v>
      </c>
      <c r="G335" t="str">
        <v>INSERT INTO public.codelist_item (item_code, uieditable, valid_from, valid_to, codelist_id) VALUES('DKW1303', false, to_timestamp('2020-01-01 00:00:00', 'YYYY-MM-DD HH24:MI:SS'), null, (SELECT id FROM codelist WHERE CODELIST_KEY = '10075')) ON CONFLICT (codelist_id, item_code) DO UPDATE SET valid_from=EXCLUDED.valid_from, valid_to=EXCLUDED.valid_to;</v>
      </c>
      <c r="H335" t="str">
        <v>INSERT INTO PUBLIC.CODELIST_ITEM_LABEL (DESCRIPTION, VALID_FROM, VALID_TO, ITEM_ID, LANGUAGE_ID) VALUES('Fejl: Hvis Authorisations Typen (12 12 002 000) =  C626 or C627, så skal holderen af Athorisation (12 12 080 000) være det samme som Klarerens identifikation', TO_TIMESTAMP('2020-01-01 00:00:00', 'YYYY-MM-DD HH24:MI:SS'), null, (SELECT id FROM CODELIST_ITEM CI WHERE ITEM_CODE = 'DKW1303' AND CODELIST_ID = (SELECT id FROM codelist WHERE CODELIST_KEY = '10075')), 3);</v>
      </c>
      <c r="I335" t="str">
        <v>INSERT INTO PUBLIC.CODELIST_ITEM_LABEL (DESCRIPTION, VALID_FROM, VALID_TO, ITEM_ID, LANGUAGE_ID) VALUES('Error in "Holder of the authorisation" (12 12 080 000): If "Authorisation Type" (12 12 002 000) =  C626 or C627, then "Holder of the authorisation" must be the same as "Declarant identification number" (13 05 017 000) ', TO_TIMESTAMP('2020-01-01 00:00:00', 'YYYY-MM-DD HH24:MI:SS'), null, (SELECT id FROM CODELIST_ITEM CI WHERE ITEM_CODE = 'DKW1303' AND CODELIST_ID = (SELECT id FROM codelist WHERE CODELIST_KEY = '10075')), 1);</v>
      </c>
      <c r="J335" t="str">
        <v>INSERT INTO public.codelist_item (item_code, uieditable, valid_from, valid_to, codelist_id) VALUES('DKW1303', false, to_timestamp('2020-01-01 00:00:00', 'YYYY-MM-DD HH24:MI:SS'), null, (SELECT id FROM codelist WHERE CODELIST_KEY = '10040')) ON CONFLICT (codelist_id, item_code) DO UPDATE SET valid_from=EXCLUDED.valid_from, valid_to=EXCLUDED.valid_to;</v>
      </c>
      <c r="K335" t="str">
        <v>INSERT INTO PUBLIC.CODELIST_ITEM_LABEL (DESCRIPTION, VALID_FROM, VALID_TO, ITEM_ID, LANGUAGE_ID) VALUES('Fejl: Hvis Authorisations Typen (12 12 002 000) =  C626 or C627, så skal holderen af Athorisation (12 12 080 000) være det samme som Klarerens identifikation', TO_TIMESTAMP('2020-01-01 00:00:00', 'YYYY-MM-DD HH24:MI:SS'), null, (SELECT id FROM CODELIST_ITEM CI WHERE ITEM_CODE = 'DKW1303' AND CODELIST_ID = (SELECT id FROM codelist WHERE CODELIST_KEY = '10040')), 3);</v>
      </c>
      <c r="L335" t="str">
        <v>INSERT INTO PUBLIC.CODELIST_ITEM_LABEL (DESCRIPTION, VALID_FROM, VALID_TO, ITEM_ID, LANGUAGE_ID) VALUES('Error in "Holder of the authorisation" (12 12 080 000): If "Authorisation Type" (12 12 002 000) =  C626 or C627, then "Holder of the authorisation" must be the same as "Declarant identification number" (13 05 017 000) ', TO_TIMESTAMP('2020-01-01 00:00:00', 'YYYY-MM-DD HH24:MI:SS'), null, (SELECT id FROM CODELIST_ITEM CI WHERE ITEM_CODE = 'DKW1303' AND CODELIST_ID = (SELECT id FROM codelist WHERE CODELIST_KEY = '10040')), 1);</v>
      </c>
      <c r="N335" s="10" t="str">
        <v>INSERT INTO public.codelist_items (itemcode, valid_from, valid_to, codelist_id, extensions_id) VALUES('DK1303', to_timestamp('2020-01-01 00:00:00', 'YYYY-MM-DD HH24:MI:SS'), null, (SELECT id FROM codelists WHERE CODELISTKEY = '10249'), null) ON CONFLICT (codelist_id, itemcode) DO UPDATE SET valid_from=EXCLUDED.valid_from, valid_to=EXCLUDED.valid_to;</v>
      </c>
      <c r="O335" s="10" t="str">
        <v>INSERT INTO PUBLIC.labels_codelist_items (DESCRIPTION, langcode, VALID_FROM, VALID_TO, ITEM_ID) VALUES('Fejl: Hvis Authorisations Typen (12 12 002 000) =  C626 or C627, så skal holderen af Athorisation (12 12 080 000) være det samme som Klarerens identifikation', 'DA',TO_TIMESTAMP('2020-01-01 00:00:00', 'YYYY-MM-DD HH24:MI:SS'), null, (SELECT id FROM codelist_items CI WHERE ITEMCODE = 'DK1303' AND CODELIST_ID = (SELECT id FROM codelists WHERE CODELISTKEY = '10249'))) ON CONFLICT (item_id, langcode, valid_to) DO UPDATE SET valid_from=EXCLUDED.valid_from, description=EXCLUDED.description;</v>
      </c>
      <c r="P335" s="10" t="str">
        <v>INSERT INTO PUBLIC.labels_codelist_items (DESCRIPTION, langcode, VALID_FROM, VALID_TO, ITEM_ID) VALUES('Error in "Holder of the authorisation" (12 12 080 000): If "Authorisation Type" (12 12 002 000) =  C626 or C627, then "Holder of the authorisation" must be the same as "Declarant identification number" (13 05 017 000) ', 'EN',TO_TIMESTAMP('2020-01-01 00:00:00', 'YYYY-MM-DD HH24:MI:SS'), null, (SELECT id FROM codelist_items CI WHERE ITEMCODE = 'DK1303' AND CODELIST_ID = (SELECT id FROM codelists WHERE CODELISTKEY = '10249'))) ON CONFLICT (item_id, langcode, valid_to) DO UPDATE SET valid_from=EXCLUDED.valid_from, description=EXCLUDED.description;</v>
      </c>
      <c r="Q335" s="10" t="str">
        <v>INSERT INTO public.codelist_items (itemcode, valid_from, valid_to, codelist_id, extensions_id) VALUES('DKW1303', to_timestamp('2020-01-01 00:00:00', 'YYYY-MM-DD HH24:MI:SS'), null, (SELECT id FROM codelists WHERE CODELISTKEY = '10249'), null) ON CONFLICT (codelist_id, itemcode) DO UPDATE SET valid_from=EXCLUDED.valid_from, valid_to=EXCLUDED.valid_to;</v>
      </c>
      <c r="R335" s="10" t="str">
        <v>INSERT INTO PUBLIC.labels_codelist_items (DESCRIPTION, langcode, VALID_FROM, VALID_TO, ITEM_ID) VALUES('Fejl: Hvis Authorisations Typen (12 12 002 000) =  C626 or C627, så skal holderen af Athorisation (12 12 080 000) være det samme som Klarerens identifikation', 'DA',TO_TIMESTAMP('2020-01-01 00:00:00', 'YYYY-MM-DD HH24:MI:SS'), null, (SELECT id FROM codelist_items CI WHERE ITEMCODE = 'DKW1303' AND CODELIST_ID = (SELECT id FROM codelists WHERE CODELISTKEY = '10249'))) ON CONFLICT (item_id, langcode, valid_to) DO UPDATE SET valid_from=EXCLUDED.valid_from, description=EXCLUDED.description;</v>
      </c>
      <c r="S335" s="10" t="str">
        <v>INSERT INTO PUBLIC.labels_codelist_items (DESCRIPTION, langcode, VALID_FROM, VALID_TO, ITEM_ID) VALUES('Error in "Holder of the authorisation" (12 12 080 000): If "Authorisation Type" (12 12 002 000) =  C626 or C627, then "Holder of the authorisation" must be the same as "Declarant identification number" (13 05 017 000) ', 'EN',TO_TIMESTAMP('2020-01-01 00:00:00', 'YYYY-MM-DD HH24:MI:SS'), null, (SELECT id FROM codelist_items CI WHERE ITEMCODE = 'DKW1303' AND CODELIST_ID = (SELECT id FROM codelists WHERE CODELISTKEY = '10249'))) ON CONFLICT (item_id, langcode, valid_to) DO UPDATE SET valid_from=EXCLUDED.valid_from, description=EXCLUDED.description;</v>
      </c>
    </row>
    <row r="336" spans="1:19" ht="409.5" x14ac:dyDescent="0.25">
      <c r="A336" t="str">
        <v>INSERT INTO public.codelist_item (item_code, uieditable, valid_from, valid_to, codelist_id) VALUES('DK1301', false, to_timestamp('2020-01-01 00:00:00', 'YYYY-MM-DD HH24:MI:SS'), null, (SELECT id FROM codelist WHERE CODELIST_KEY = '10080')) ON CONFLICT (codelist_id, item_code) DO UPDATE SET valid_from=EXCLUDED.valid_from, valid_to=EXCLUDED.valid_to;</v>
      </c>
      <c r="C336" t="str">
        <v>INSERT INTO PUBLIC.CODELIST_ITEM_LABEL (DESCRIPTION, VALID_FROM, VALID_TO, ITEM_ID, LANGUAGE_ID) VALUES('Error in "Holder of the authorisation" (12 12 080 000), the number does not exist or is not valid.', TO_TIMESTAMP('2020-01-01 00:00:00', 'YYYY-MM-DD HH24:MI:SS'), null, (SELECT id FROM CODELIST_ITEM CI WHERE ITEM_CODE = 'DK1301' AND CODELIST_ID = (SELECT id FROM codelist WHERE CODELIST_KEY = '10080')), 1);</v>
      </c>
      <c r="D336" t="str">
        <v>INSERT INTO public.codelist_item (item_code, uieditable, valid_from, valid_to, codelist_id) VALUES('DK1301', false, to_timestamp('2020-01-01 00:00:00', 'YYYY-MM-DD HH24:MI:SS'), null, (SELECT id FROM codelist WHERE CODELIST_KEY = '10040')) ON CONFLICT (codelist_id, item_code) DO UPDATE SET valid_from=EXCLUDED.valid_from, valid_to=EXCLUDED.valid_to;</v>
      </c>
      <c r="E336" t="str">
        <v>INSERT INTO PUBLIC.CODELIST_ITEM_LABEL (DESCRIPTION, VALID_FROM, VALID_TO, ITEM_ID, LANGUAGE_ID) VALUES('Fejl i "Bevillingshaver" (12 12 080 000), nummeret eksisterer ikke eller er ikke validt.', TO_TIMESTAMP('2020-01-01 00:00:00', 'YYYY-MM-DD HH24:MI:SS'), null, (SELECT id FROM CODELIST_ITEM CI WHERE ITEM_CODE = 'DK1301' AND CODELIST_ID = (SELECT id FROM codelist WHERE CODELIST_KEY = '10040')), 3);</v>
      </c>
      <c r="F336" t="str">
        <v>INSERT INTO PUBLIC.CODELIST_ITEM_LABEL (DESCRIPTION, VALID_FROM, VALID_TO, ITEM_ID, LANGUAGE_ID) VALUES('Error in "Holder of the authorisation" (12 12 080 000), the number does not exist or is not valid.', TO_TIMESTAMP('2020-01-01 00:00:00', 'YYYY-MM-DD HH24:MI:SS'), null, (SELECT id FROM CODELIST_ITEM CI WHERE ITEM_CODE = 'DK1301' AND CODELIST_ID = (SELECT id FROM codelist WHERE CODELIST_KEY = '10040')), 1);</v>
      </c>
      <c r="G33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36" t="str">
        <v>/*INSERT INTO PUBLIC.CODELIST_ITEM_LABEL (DESCRIPTION, VALID_FROM, VALID_TO, ITEM_ID, LANGUAGE_ID) VALUES('Fejl i "Bevillingshaver" (12 12 080 000), nummeret eksisterer ikke eller er ikke validt.', TO_TIMESTAMP('2020-01-01 00:00:00', 'YYYY-MM-DD HH24:MI:SS'), null, (SELECT id FROM CODELIST_ITEM CI WHERE ITEM_CODE = '' AND CODELIST_ID = (SELECT id FROM codelist WHERE CODELIST_KEY = '')), 3);*/</v>
      </c>
      <c r="I336" t="str">
        <v>/*INSERT INTO PUBLIC.CODELIST_ITEM_LABEL (DESCRIPTION, VALID_FROM, VALID_TO, ITEM_ID, LANGUAGE_ID) VALUES('Error in "Holder of the authorisation" (12 12 080 000), the number does not exist or is not valid.', TO_TIMESTAMP('2020-01-01 00:00:00', 'YYYY-MM-DD HH24:MI:SS'), null, (SELECT id FROM CODELIST_ITEM CI WHERE ITEM_CODE = '' AND CODELIST_ID = (SELECT id FROM codelist WHERE CODELIST_KEY = '')), 1);*/</v>
      </c>
      <c r="J33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36" t="str">
        <v>/*INSERT INTO PUBLIC.CODELIST_ITEM_LABEL (DESCRIPTION, VALID_FROM, VALID_TO, ITEM_ID, LANGUAGE_ID) VALUES('Fejl i "Bevillingshaver" (12 12 080 000), nummeret eksisterer ikke eller er ikke validt.', TO_TIMESTAMP('2020-01-01 00:00:00', 'YYYY-MM-DD HH24:MI:SS'), null, (SELECT id FROM CODELIST_ITEM CI WHERE ITEM_CODE = '' AND CODELIST_ID = (SELECT id FROM codelist WHERE CODELIST_KEY = '10040')), 3);*/</v>
      </c>
      <c r="L336" t="str">
        <v>/*INSERT INTO PUBLIC.CODELIST_ITEM_LABEL (DESCRIPTION, VALID_FROM, VALID_TO, ITEM_ID, LANGUAGE_ID) VALUES('Error in "Holder of the authorisation" (12 12 080 000), the number does not exist or is not valid.', TO_TIMESTAMP('2020-01-01 00:00:00', 'YYYY-MM-DD HH24:MI:SS'), null, (SELECT id FROM CODELIST_ITEM CI WHERE ITEM_CODE = '' AND CODELIST_ID = (SELECT id FROM codelist WHERE CODELIST_KEY = '10040')), 1);*/</v>
      </c>
      <c r="N336" s="10" t="str">
        <v>INSERT INTO public.codelist_items (itemcode, valid_from, valid_to, codelist_id, extensions_id) VALUES('DK1301', to_timestamp('2020-01-01 00:00:00', 'YYYY-MM-DD HH24:MI:SS'), null, (SELECT id FROM codelists WHERE CODELISTKEY = '10249'), null) ON CONFLICT (codelist_id, itemcode) DO UPDATE SET valid_from=EXCLUDED.valid_from, valid_to=EXCLUDED.valid_to;</v>
      </c>
      <c r="O336" s="10" t="str">
        <v>INSERT INTO PUBLIC.labels_codelist_items (DESCRIPTION, langcode, VALID_FROM, VALID_TO, ITEM_ID) VALUES('Fejl i "Bevillingshaver" (12 12 080 000), nummeret eksisterer ikke eller er ikke validt.', 'DA',TO_TIMESTAMP('2020-01-01 00:00:00', 'YYYY-MM-DD HH24:MI:SS'), null, (SELECT id FROM codelist_items CI WHERE ITEMCODE = 'DK1301' AND CODELIST_ID = (SELECT id FROM codelists WHERE CODELISTKEY = '10249'))) ON CONFLICT (item_id, langcode, valid_to) DO UPDATE SET valid_from=EXCLUDED.valid_from, description=EXCLUDED.description;</v>
      </c>
      <c r="P336" s="10" t="str">
        <v>INSERT INTO PUBLIC.labels_codelist_items (DESCRIPTION, langcode, VALID_FROM, VALID_TO, ITEM_ID) VALUES('Error in "Holder of the authorisation" (12 12 080 000), the number does not exist or is not valid.', 'EN',TO_TIMESTAMP('2020-01-01 00:00:00', 'YYYY-MM-DD HH24:MI:SS'), null, (SELECT id FROM codelist_items CI WHERE ITEMCODE = 'DK1301' AND CODELIST_ID = (SELECT id FROM codelists WHERE CODELISTKEY = '10249'))) ON CONFLICT (item_id, langcode, valid_to) DO UPDATE SET valid_from=EXCLUDED.valid_from, description=EXCLUDED.description;</v>
      </c>
      <c r="Q33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36" s="10" t="str">
        <v>/*INSERT INTO PUBLIC.labels_codelist_items (DESCRIPTION, langcode, VALID_FROM, VALID_TO, ITEM_ID) VALUES('Fejl i "Bevillingshaver" (12 12 080 000), nummeret eksisterer ikke eller er ikke validt.',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36" s="10" t="str">
        <v>/*INSERT INTO PUBLIC.labels_codelist_items (DESCRIPTION, langcode, VALID_FROM, VALID_TO, ITEM_ID) VALUES('Error in "Holder of the authorisation" (12 12 080 000), the number does not exist or is not valid.',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37" spans="1:19" ht="409.5" x14ac:dyDescent="0.25">
      <c r="A337" t="str">
        <v>INSERT INTO public.codelist_item (item_code, uieditable, valid_from, valid_to, codelist_id) VALUES('DK1014', false, to_timestamp('2020-01-01 00:00:00', 'YYYY-MM-DD HH24:MI:SS'), null, (SELECT id FROM codelist WHERE CODELIST_KEY = '10080')) ON CONFLICT (codelist_id, item_code) DO UPDATE SET valid_from=EXCLUDED.valid_from, valid_to=EXCLUDED.valid_to;</v>
      </c>
      <c r="C337" t="str">
        <v>INSERT INTO PUBLIC.CODELIST_ITEM_LABEL (DESCRIPTION, VALID_FROM, VALID_TO, ITEM_ID, LANGUAGE_ID) VALUES('Error in "Gross mass" 6/5, the value must be numbers and must be the same gross weight as the prelodged declaration MRN.', TO_TIMESTAMP('2020-01-01 00:00:00', 'YYYY-MM-DD HH24:MI:SS'), null, (SELECT id FROM CODELIST_ITEM CI WHERE ITEM_CODE = 'DK1014' AND CODELIST_ID = (SELECT id FROM codelist WHERE CODELIST_KEY = '10080')), 1);</v>
      </c>
      <c r="D337" t="str">
        <v>INSERT INTO public.codelist_item (item_code, uieditable, valid_from, valid_to, codelist_id) VALUES('DK1014', false, to_timestamp('2020-01-01 00:00:00', 'YYYY-MM-DD HH24:MI:SS'), null, (SELECT id FROM codelist WHERE CODELIST_KEY = '10040')) ON CONFLICT (codelist_id, item_code) DO UPDATE SET valid_from=EXCLUDED.valid_from, valid_to=EXCLUDED.valid_to;</v>
      </c>
      <c r="E337" t="str">
        <v>INSERT INTO PUBLIC.CODELIST_ITEM_LABEL (DESCRIPTION, VALID_FROM, VALID_TO, ITEM_ID, LANGUAGE_ID) VALUES('Fejl i "bruttovægt" (6/5), værdien skal udgøre samme brutto vægt som på det forudanmeldte MRN.', TO_TIMESTAMP('2020-01-01 00:00:00', 'YYYY-MM-DD HH24:MI:SS'), null, (SELECT id FROM CODELIST_ITEM CI WHERE ITEM_CODE = 'DK1014' AND CODELIST_ID = (SELECT id FROM codelist WHERE CODELIST_KEY = '10040')), 3);</v>
      </c>
      <c r="F337" t="str">
        <v>INSERT INTO PUBLIC.CODELIST_ITEM_LABEL (DESCRIPTION, VALID_FROM, VALID_TO, ITEM_ID, LANGUAGE_ID) VALUES('Error in "Gross mass" 6/5, the value must be numbers and must be the same gross weight as the prelodged declaration MRN.', TO_TIMESTAMP('2020-01-01 00:00:00', 'YYYY-MM-DD HH24:MI:SS'), null, (SELECT id FROM CODELIST_ITEM CI WHERE ITEM_CODE = 'DK1014' AND CODELIST_ID = (SELECT id FROM codelist WHERE CODELIST_KEY = '10040')), 1);</v>
      </c>
      <c r="G33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37" t="str">
        <v>/*INSERT INTO PUBLIC.CODELIST_ITEM_LABEL (DESCRIPTION, VALID_FROM, VALID_TO, ITEM_ID, LANGUAGE_ID) VALUES('Fejl i "bruttovægt" (6/5), værdien skal udgøre samme brutto vægt som på det forudanmeldte MRN.', TO_TIMESTAMP('2020-01-01 00:00:00', 'YYYY-MM-DD HH24:MI:SS'), null, (SELECT id FROM CODELIST_ITEM CI WHERE ITEM_CODE = '' AND CODELIST_ID = (SELECT id FROM codelist WHERE CODELIST_KEY = '10075')), 3);*/</v>
      </c>
      <c r="I337" t="str">
        <v>/*INSERT INTO PUBLIC.CODELIST_ITEM_LABEL (DESCRIPTION, VALID_FROM, VALID_TO, ITEM_ID, LANGUAGE_ID) VALUES('Error in "Gross mass" 6/5, the value must be numbers and must be the same gross weight as the prelodged declaration MRN.', TO_TIMESTAMP('2020-01-01 00:00:00', 'YYYY-MM-DD HH24:MI:SS'), null, (SELECT id FROM CODELIST_ITEM CI WHERE ITEM_CODE = '' AND CODELIST_ID = (SELECT id FROM codelist WHERE CODELIST_KEY = '10075')), 1);*/</v>
      </c>
      <c r="J33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37" t="str">
        <v>/*INSERT INTO PUBLIC.CODELIST_ITEM_LABEL (DESCRIPTION, VALID_FROM, VALID_TO, ITEM_ID, LANGUAGE_ID) VALUES('Fejl i "bruttovægt" (6/5), værdien skal udgøre samme brutto vægt som på det forudanmeldte MRN.', TO_TIMESTAMP('2020-01-01 00:00:00', 'YYYY-MM-DD HH24:MI:SS'), null, (SELECT id FROM CODELIST_ITEM CI WHERE ITEM_CODE = '' AND CODELIST_ID = (SELECT id FROM codelist WHERE CODELIST_KEY = '10040')), 3);*/</v>
      </c>
      <c r="L337" t="str">
        <v>/*INSERT INTO PUBLIC.CODELIST_ITEM_LABEL (DESCRIPTION, VALID_FROM, VALID_TO, ITEM_ID, LANGUAGE_ID) VALUES('Error in "Gross mass" 6/5, the value must be numbers and must be the same gross weight as the prelodged declaration MRN.', TO_TIMESTAMP('2020-01-01 00:00:00', 'YYYY-MM-DD HH24:MI:SS'), null, (SELECT id FROM CODELIST_ITEM CI WHERE ITEM_CODE = '' AND CODELIST_ID = (SELECT id FROM codelist WHERE CODELIST_KEY = '10040')), 1);*/</v>
      </c>
      <c r="N337" s="10" t="str">
        <v>INSERT INTO public.codelist_items (itemcode, valid_from, valid_to, codelist_id, extensions_id) VALUES('DK1014', to_timestamp('2020-01-01 00:00:00', 'YYYY-MM-DD HH24:MI:SS'), null, (SELECT id FROM codelists WHERE CODELISTKEY = '10249'), null) ON CONFLICT (codelist_id, itemcode) DO UPDATE SET valid_from=EXCLUDED.valid_from, valid_to=EXCLUDED.valid_to;</v>
      </c>
      <c r="O337" s="10" t="str">
        <v>INSERT INTO PUBLIC.labels_codelist_items (DESCRIPTION, langcode, VALID_FROM, VALID_TO, ITEM_ID) VALUES('Fejl i "bruttovægt" (6/5), værdien skal udgøre samme brutto vægt som på det forudanmeldte MRN.', 'DA',TO_TIMESTAMP('2020-01-01 00:00:00', 'YYYY-MM-DD HH24:MI:SS'), null, (SELECT id FROM codelist_items CI WHERE ITEMCODE = 'DK1014' AND CODELIST_ID = (SELECT id FROM codelists WHERE CODELISTKEY = '10249'))) ON CONFLICT (item_id, langcode, valid_to) DO UPDATE SET valid_from=EXCLUDED.valid_from, description=EXCLUDED.description;</v>
      </c>
      <c r="P337" s="10" t="str">
        <v>INSERT INTO PUBLIC.labels_codelist_items (DESCRIPTION, langcode, VALID_FROM, VALID_TO, ITEM_ID) VALUES('Error in "Gross mass" 6/5, the value must be numbers and must be the same gross weight as the prelodged declaration MRN.', 'EN',TO_TIMESTAMP('2020-01-01 00:00:00', 'YYYY-MM-DD HH24:MI:SS'), null, (SELECT id FROM codelist_items CI WHERE ITEMCODE = 'DK1014' AND CODELIST_ID = (SELECT id FROM codelists WHERE CODELISTKEY = '10249'))) ON CONFLICT (item_id, langcode, valid_to) DO UPDATE SET valid_from=EXCLUDED.valid_from, description=EXCLUDED.description;</v>
      </c>
      <c r="Q33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37" s="10" t="str">
        <v>/*INSERT INTO PUBLIC.labels_codelist_items (DESCRIPTION, langcode, VALID_FROM, VALID_TO, ITEM_ID) VALUES('Fejl i "bruttovægt" (6/5), værdien skal udgøre samme brutto vægt som på det forudanmeldte MRN.',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37" s="10" t="str">
        <v>/*INSERT INTO PUBLIC.labels_codelist_items (DESCRIPTION, langcode, VALID_FROM, VALID_TO, ITEM_ID) VALUES('Error in "Gross mass" 6/5, the value must be numbers and must be the same gross weight as the prelodged declaration MRN.',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38" spans="1:19" ht="409.5" x14ac:dyDescent="0.25">
      <c r="A338" t="str">
        <v>INSERT INTO public.codelist_item (item_code, uieditable, valid_from, valid_to, codelist_id) VALUES('DK11051', false, to_timestamp('2020-01-01 00:00:00', 'YYYY-MM-DD HH24:MI:SS'), null, (SELECT id FROM codelist WHERE CODELIST_KEY = '10080')) ON CONFLICT (codelist_id, item_code) DO UPDATE SET valid_from=EXCLUDED.valid_from, valid_to=EXCLUDED.valid_to;</v>
      </c>
      <c r="C338" t="str">
        <v>INSERT INTO PUBLIC.CODELIST_ITEM_LABEL (DESCRIPTION, VALID_FROM, VALID_TO, ITEM_ID, LANGUAGE_ID) VALUES('Error in "Exporter country" (13 01 018 020) the country code does not exist.', TO_TIMESTAMP('2020-01-01 00:00:00', 'YYYY-MM-DD HH24:MI:SS'), null, (SELECT id FROM CODELIST_ITEM CI WHERE ITEM_CODE = 'DK11051' AND CODELIST_ID = (SELECT id FROM codelist WHERE CODELIST_KEY = '10080')), 1);</v>
      </c>
      <c r="D338" t="str">
        <v>INSERT INTO public.codelist_item (item_code, uieditable, valid_from, valid_to, codelist_id) VALUES('DK11051', false, to_timestamp('2020-01-01 00:00:00', 'YYYY-MM-DD HH24:MI:SS'), null, (SELECT id FROM codelist WHERE CODELIST_KEY = '10040')) ON CONFLICT (codelist_id, item_code) DO UPDATE SET valid_from=EXCLUDED.valid_from, valid_to=EXCLUDED.valid_to;</v>
      </c>
      <c r="E338" t="str">
        <v>INSERT INTO PUBLIC.CODELIST_ITEM_LABEL (DESCRIPTION, VALID_FROM, VALID_TO, ITEM_ID, LANGUAGE_ID) VALUES('Fejl i "Eksportør landekode" (13 01 018 020), den landekode som er angivet findes ikke. ', TO_TIMESTAMP('2020-01-01 00:00:00', 'YYYY-MM-DD HH24:MI:SS'), null, (SELECT id FROM CODELIST_ITEM CI WHERE ITEM_CODE = 'DK11051' AND CODELIST_ID = (SELECT id FROM codelist WHERE CODELIST_KEY = '10040')), 3);</v>
      </c>
      <c r="F338" t="str">
        <v>INSERT INTO PUBLIC.CODELIST_ITEM_LABEL (DESCRIPTION, VALID_FROM, VALID_TO, ITEM_ID, LANGUAGE_ID) VALUES('Error in "Exporter country" (13 01 018 020) the country code does not exist.', TO_TIMESTAMP('2020-01-01 00:00:00', 'YYYY-MM-DD HH24:MI:SS'), null, (SELECT id FROM CODELIST_ITEM CI WHERE ITEM_CODE = 'DK11051' AND CODELIST_ID = (SELECT id FROM codelist WHERE CODELIST_KEY = '10040')), 1);</v>
      </c>
      <c r="G33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38" t="str">
        <v>/*INSERT INTO PUBLIC.CODELIST_ITEM_LABEL (DESCRIPTION, VALID_FROM, VALID_TO, ITEM_ID, LANGUAGE_ID) VALUES('Fejl i "Eksportør landekode" (13 01 018 020), den landekode som er angivet findes ikke. ', TO_TIMESTAMP('2020-01-01 00:00:00', 'YYYY-MM-DD HH24:MI:SS'), null, (SELECT id FROM CODELIST_ITEM CI WHERE ITEM_CODE = '' AND CODELIST_ID = (SELECT id FROM codelist WHERE CODELIST_KEY = '')), 3);*/</v>
      </c>
      <c r="I338" t="str">
        <v>/*INSERT INTO PUBLIC.CODELIST_ITEM_LABEL (DESCRIPTION, VALID_FROM, VALID_TO, ITEM_ID, LANGUAGE_ID) VALUES('Error in "Exporter country" (13 01 018 020) the country code does not exist.', TO_TIMESTAMP('2020-01-01 00:00:00', 'YYYY-MM-DD HH24:MI:SS'), null, (SELECT id FROM CODELIST_ITEM CI WHERE ITEM_CODE = '' AND CODELIST_ID = (SELECT id FROM codelist WHERE CODELIST_KEY = '')), 1);*/</v>
      </c>
      <c r="J33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38" t="str">
        <v>/*INSERT INTO PUBLIC.CODELIST_ITEM_LABEL (DESCRIPTION, VALID_FROM, VALID_TO, ITEM_ID, LANGUAGE_ID) VALUES('Fejl i "Eksportør landekode" (13 01 018 020), den landekode som er angivet findes ikke. ', TO_TIMESTAMP('2020-01-01 00:00:00', 'YYYY-MM-DD HH24:MI:SS'), null, (SELECT id FROM CODELIST_ITEM CI WHERE ITEM_CODE = '' AND CODELIST_ID = (SELECT id FROM codelist WHERE CODELIST_KEY = '10040')), 3);*/</v>
      </c>
      <c r="L338" t="str">
        <v>/*INSERT INTO PUBLIC.CODELIST_ITEM_LABEL (DESCRIPTION, VALID_FROM, VALID_TO, ITEM_ID, LANGUAGE_ID) VALUES('Error in "Exporter country" (13 01 018 020) the country code does not exist.', TO_TIMESTAMP('2020-01-01 00:00:00', 'YYYY-MM-DD HH24:MI:SS'), null, (SELECT id FROM CODELIST_ITEM CI WHERE ITEM_CODE = '' AND CODELIST_ID = (SELECT id FROM codelist WHERE CODELIST_KEY = '10040')), 1);*/</v>
      </c>
      <c r="N338" s="10" t="str">
        <v>INSERT INTO public.codelist_items (itemcode, valid_from, valid_to, codelist_id, extensions_id) VALUES('DK11051', to_timestamp('2020-01-01 00:00:00', 'YYYY-MM-DD HH24:MI:SS'), null, (SELECT id FROM codelists WHERE CODELISTKEY = '10249'), null) ON CONFLICT (codelist_id, itemcode) DO UPDATE SET valid_from=EXCLUDED.valid_from, valid_to=EXCLUDED.valid_to;</v>
      </c>
      <c r="O338" s="10" t="str">
        <v>INSERT INTO PUBLIC.labels_codelist_items (DESCRIPTION, langcode, VALID_FROM, VALID_TO, ITEM_ID) VALUES('Fejl i "Eksportør landekode" (13 01 018 020), den landekode som er angivet findes ikke. ', 'DA',TO_TIMESTAMP('2020-01-01 00:00:00', 'YYYY-MM-DD HH24:MI:SS'), null, (SELECT id FROM codelist_items CI WHERE ITEMCODE = 'DK11051' AND CODELIST_ID = (SELECT id FROM codelists WHERE CODELISTKEY = '10249'))) ON CONFLICT (item_id, langcode, valid_to) DO UPDATE SET valid_from=EXCLUDED.valid_from, description=EXCLUDED.description;</v>
      </c>
      <c r="P338" s="10" t="str">
        <v>INSERT INTO PUBLIC.labels_codelist_items (DESCRIPTION, langcode, VALID_FROM, VALID_TO, ITEM_ID) VALUES('Error in "Exporter country" (13 01 018 020) the country code does not exist.', 'EN',TO_TIMESTAMP('2020-01-01 00:00:00', 'YYYY-MM-DD HH24:MI:SS'), null, (SELECT id FROM codelist_items CI WHERE ITEMCODE = 'DK11051' AND CODELIST_ID = (SELECT id FROM codelists WHERE CODELISTKEY = '10249'))) ON CONFLICT (item_id, langcode, valid_to) DO UPDATE SET valid_from=EXCLUDED.valid_from, description=EXCLUDED.description;</v>
      </c>
      <c r="Q33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38" s="10" t="str">
        <v>/*INSERT INTO PUBLIC.labels_codelist_items (DESCRIPTION, langcode, VALID_FROM, VALID_TO, ITEM_ID) VALUES('Fejl i "Eksportør landekode" (13 01 018 020), den landekode som er angivet findes ikke.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38" s="10" t="str">
        <v>/*INSERT INTO PUBLIC.labels_codelist_items (DESCRIPTION, langcode, VALID_FROM, VALID_TO, ITEM_ID) VALUES('Error in "Exporter country" (13 01 018 020) the country code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39" spans="1:19" ht="409.5" x14ac:dyDescent="0.25">
      <c r="A339" t="str">
        <v>INSERT INTO public.codelist_item (item_code, uieditable, valid_from, valid_to, codelist_id) VALUES('DK2000', false, to_timestamp('2020-01-01 00:00:00', 'YYYY-MM-DD HH24:MI:SS'), null, (SELECT id FROM codelist WHERE CODELIST_KEY = '10080')) ON CONFLICT (codelist_id, item_code) DO UPDATE SET valid_from=EXCLUDED.valid_from, valid_to=EXCLUDED.valid_to;</v>
      </c>
      <c r="C339" t="str">
        <v>INSERT INTO PUBLIC.CODELIST_ITEM_LABEL (DESCRIPTION, VALID_FROM, VALID_TO, ITEM_ID, LANGUAGE_ID) VALUES('Error in "Documents produced, certificates and authorisations additional refereces" (12 03 002 000), the AEO certificate number does not exist or is not valid.', TO_TIMESTAMP('2020-01-01 00:00:00', 'YYYY-MM-DD HH24:MI:SS'), null, (SELECT id FROM CODELIST_ITEM CI WHERE ITEM_CODE = 'DK2000' AND CODELIST_ID = (SELECT id FROM codelist WHERE CODELIST_KEY = '10080')), 1);</v>
      </c>
      <c r="D339" t="str">
        <v>INSERT INTO public.codelist_item (item_code, uieditable, valid_from, valid_to, codelist_id) VALUES('DK2000', false, to_timestamp('2020-01-01 00:00:00', 'YYYY-MM-DD HH24:MI:SS'), null, (SELECT id FROM codelist WHERE CODELIST_KEY = '10040')) ON CONFLICT (codelist_id, item_code) DO UPDATE SET valid_from=EXCLUDED.valid_from, valid_to=EXCLUDED.valid_to;</v>
      </c>
      <c r="E339" t="str">
        <v>INSERT INTO PUBLIC.CODELIST_ITEM_LABEL (DESCRIPTION, VALID_FROM, VALID_TO, ITEM_ID, LANGUAGE_ID) VALUES('Fejl i ''Vedlagte documenter'' (12 03 002 000). Det AEO-certifikatnummer, der henvises til er ikke validt eller klarereren er ikke AEO-certificeret.', TO_TIMESTAMP('2020-01-01 00:00:00', 'YYYY-MM-DD HH24:MI:SS'), null, (SELECT id FROM CODELIST_ITEM CI WHERE ITEM_CODE = 'DK2000' AND CODELIST_ID = (SELECT id FROM codelist WHERE CODELIST_KEY = '10040')), 3);</v>
      </c>
      <c r="F339" t="str">
        <v>INSERT INTO PUBLIC.CODELIST_ITEM_LABEL (DESCRIPTION, VALID_FROM, VALID_TO, ITEM_ID, LANGUAGE_ID) VALUES('Error in "Documents produced, certificates and authorisations additional refereces" (12 03 002 000), the AEO certificate number does not exist or is not valid.', TO_TIMESTAMP('2020-01-01 00:00:00', 'YYYY-MM-DD HH24:MI:SS'), null, (SELECT id FROM CODELIST_ITEM CI WHERE ITEM_CODE = 'DK2000' AND CODELIST_ID = (SELECT id FROM codelist WHERE CODELIST_KEY = '10040')), 1);</v>
      </c>
      <c r="G339"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39" t="str">
        <v>/*INSERT INTO PUBLIC.CODELIST_ITEM_LABEL (DESCRIPTION, VALID_FROM, VALID_TO, ITEM_ID, LANGUAGE_ID) VALUES('Fejl i ''Vedlagte documenter'' (12 03 002 000). Det AEO-certifikatnummer, der henvises til er ikke validt eller klarereren er ikke AEO-certificeret.', TO_TIMESTAMP('2020-01-01 00:00:00', 'YYYY-MM-DD HH24:MI:SS'), null, (SELECT id FROM CODELIST_ITEM CI WHERE ITEM_CODE = '' AND CODELIST_ID = (SELECT id FROM codelist WHERE CODELIST_KEY = '10075')), 3);*/</v>
      </c>
      <c r="I339" t="str">
        <v>/*INSERT INTO PUBLIC.CODELIST_ITEM_LABEL (DESCRIPTION, VALID_FROM, VALID_TO, ITEM_ID, LANGUAGE_ID) VALUES('Error in "Documents produced, certificates and authorisations additional refereces" (12 03 002 000), the AEO certificate number does not exist or is not valid.', TO_TIMESTAMP('2020-01-01 00:00:00', 'YYYY-MM-DD HH24:MI:SS'), null, (SELECT id FROM CODELIST_ITEM CI WHERE ITEM_CODE = '' AND CODELIST_ID = (SELECT id FROM codelist WHERE CODELIST_KEY = '10075')), 1);*/</v>
      </c>
      <c r="J33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39" t="str">
        <v>/*INSERT INTO PUBLIC.CODELIST_ITEM_LABEL (DESCRIPTION, VALID_FROM, VALID_TO, ITEM_ID, LANGUAGE_ID) VALUES('Fejl i ''Vedlagte documenter'' (12 03 002 000). Det AEO-certifikatnummer, der henvises til er ikke validt eller klarereren er ikke AEO-certificeret.', TO_TIMESTAMP('2020-01-01 00:00:00', 'YYYY-MM-DD HH24:MI:SS'), null, (SELECT id FROM CODELIST_ITEM CI WHERE ITEM_CODE = '' AND CODELIST_ID = (SELECT id FROM codelist WHERE CODELIST_KEY = '10040')), 3);*/</v>
      </c>
      <c r="L339" t="str">
        <v>/*INSERT INTO PUBLIC.CODELIST_ITEM_LABEL (DESCRIPTION, VALID_FROM, VALID_TO, ITEM_ID, LANGUAGE_ID) VALUES('Error in "Documents produced, certificates and authorisations additional refereces" (12 03 002 000), the AEO certificate number does not exist or is not valid.', TO_TIMESTAMP('2020-01-01 00:00:00', 'YYYY-MM-DD HH24:MI:SS'), null, (SELECT id FROM CODELIST_ITEM CI WHERE ITEM_CODE = '' AND CODELIST_ID = (SELECT id FROM codelist WHERE CODELIST_KEY = '10040')), 1);*/</v>
      </c>
      <c r="N339" s="10" t="str">
        <v>INSERT INTO public.codelist_items (itemcode, valid_from, valid_to, codelist_id, extensions_id) VALUES('DK2000', to_timestamp('2020-01-01 00:00:00', 'YYYY-MM-DD HH24:MI:SS'), null, (SELECT id FROM codelists WHERE CODELISTKEY = '10249'), null) ON CONFLICT (codelist_id, itemcode) DO UPDATE SET valid_from=EXCLUDED.valid_from, valid_to=EXCLUDED.valid_to;</v>
      </c>
      <c r="O339" s="10" t="str">
        <v>INSERT INTO PUBLIC.labels_codelist_items (DESCRIPTION, langcode, VALID_FROM, VALID_TO, ITEM_ID) VALUES('Fejl i ''Vedlagte documenter'' (12 03 002 000). Det AEO-certifikatnummer, der henvises til er ikke validt eller klarereren er ikke AEO-certificeret.', 'DA',TO_TIMESTAMP('2020-01-01 00:00:00', 'YYYY-MM-DD HH24:MI:SS'), null, (SELECT id FROM codelist_items CI WHERE ITEMCODE = 'DK2000' AND CODELIST_ID = (SELECT id FROM codelists WHERE CODELISTKEY = '10249'))) ON CONFLICT (item_id, langcode, valid_to) DO UPDATE SET valid_from=EXCLUDED.valid_from, description=EXCLUDED.description;</v>
      </c>
      <c r="P339" s="10" t="str">
        <v>INSERT INTO PUBLIC.labels_codelist_items (DESCRIPTION, langcode, VALID_FROM, VALID_TO, ITEM_ID) VALUES('Error in "Documents produced, certificates and authorisations additional refereces" (12 03 002 000), the AEO certificate number does not exist or is not valid.', 'EN',TO_TIMESTAMP('2020-01-01 00:00:00', 'YYYY-MM-DD HH24:MI:SS'), null, (SELECT id FROM codelist_items CI WHERE ITEMCODE = 'DK2000' AND CODELIST_ID = (SELECT id FROM codelists WHERE CODELISTKEY = '10249'))) ON CONFLICT (item_id, langcode, valid_to) DO UPDATE SET valid_from=EXCLUDED.valid_from, description=EXCLUDED.description;</v>
      </c>
      <c r="Q33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39" s="10" t="str">
        <v>/*INSERT INTO PUBLIC.labels_codelist_items (DESCRIPTION, langcode, VALID_FROM, VALID_TO, ITEM_ID) VALUES('Fejl i ''Vedlagte documenter'' (12 03 002 000). Det AEO-certifikatnummer, der henvises til er ikke validt eller klarereren er ikke AEO-certificeret.',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39" s="10" t="str">
        <v>/*INSERT INTO PUBLIC.labels_codelist_items (DESCRIPTION, langcode, VALID_FROM, VALID_TO, ITEM_ID) VALUES('Error in "Documents produced, certificates and authorisations additional refereces" (12 03 002 000), the AEO certificate number does not exist or is not valid.',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40" spans="1:19" ht="409.5" x14ac:dyDescent="0.25">
      <c r="A340" t="str">
        <v>INSERT INTO public.codelist_item (item_code, uieditable, valid_from, valid_to, codelist_id) VALUES('DK1044', false, to_timestamp('2020-01-01 00:00:00', 'YYYY-MM-DD HH24:MI:SS'), null, (SELECT id FROM codelist WHERE CODELIST_KEY = '10080')) ON CONFLICT (codelist_id, item_code) DO UPDATE SET valid_from=EXCLUDED.valid_from, valid_to=EXCLUDED.valid_to;</v>
      </c>
      <c r="C340" t="str">
        <v>INSERT INTO PUBLIC.CODELIST_ITEM_LABEL (DESCRIPTION, VALID_FROM, VALID_TO, ITEM_ID, LANGUAGE_ID) VALUES('Error in "Declarant" (13 05 000 000), name and adress must be populated in 13 05 000 000, when  "Declarant Identification Number" (13 05 017 000)  is DK09999981.', TO_TIMESTAMP('2020-01-01 00:00:00', 'YYYY-MM-DD HH24:MI:SS'), null, (SELECT id FROM CODELIST_ITEM CI WHERE ITEM_CODE = 'DK1044' AND CODELIST_ID = (SELECT id FROM codelist WHERE CODELIST_KEY = '10080')), 1);</v>
      </c>
      <c r="D340" t="str">
        <v>INSERT INTO public.codelist_item (item_code, uieditable, valid_from, valid_to, codelist_id) VALUES('DK1044', false, to_timestamp('2020-01-01 00:00:00', 'YYYY-MM-DD HH24:MI:SS'), null, (SELECT id FROM codelist WHERE CODELIST_KEY = '10040')) ON CONFLICT (codelist_id, item_code) DO UPDATE SET valid_from=EXCLUDED.valid_from, valid_to=EXCLUDED.valid_to;</v>
      </c>
      <c r="E340" t="str">
        <v>INSERT INTO PUBLIC.CODELIST_ITEM_LABEL (DESCRIPTION, VALID_FROM, VALID_TO, ITEM_ID, LANGUAGE_ID) VALUES('Fejl i "klarerer" (13 05 000 000), der skal angives navn og adresse, når der i "klarerer identifikations nummer" (13 05 017 000) er angivet DK09999981.', TO_TIMESTAMP('2020-01-01 00:00:00', 'YYYY-MM-DD HH24:MI:SS'), null, (SELECT id FROM CODELIST_ITEM CI WHERE ITEM_CODE = 'DK1044' AND CODELIST_ID = (SELECT id FROM codelist WHERE CODELIST_KEY = '10040')), 3);</v>
      </c>
      <c r="F340" t="str">
        <v>INSERT INTO PUBLIC.CODELIST_ITEM_LABEL (DESCRIPTION, VALID_FROM, VALID_TO, ITEM_ID, LANGUAGE_ID) VALUES('Error in "Declarant" (13 05 000 000), name and adress must be populated in 13 05 000 000, when  "Declarant Identification Number" (13 05 017 000)  is DK09999981.', TO_TIMESTAMP('2020-01-01 00:00:00', 'YYYY-MM-DD HH24:MI:SS'), null, (SELECT id FROM CODELIST_ITEM CI WHERE ITEM_CODE = 'DK1044' AND CODELIST_ID = (SELECT id FROM codelist WHERE CODELIST_KEY = '10040')), 1);</v>
      </c>
      <c r="G34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40" t="str">
        <v>/*INSERT INTO PUBLIC.CODELIST_ITEM_LABEL (DESCRIPTION, VALID_FROM, VALID_TO, ITEM_ID, LANGUAGE_ID) VALUES('Fejl i "klarerer" (13 05 000 000), der skal angives navn og adresse, når der i "klarerer identifikations nummer" (13 05 017 000) er angivet DK09999981.', TO_TIMESTAMP('2020-01-01 00:00:00', 'YYYY-MM-DD HH24:MI:SS'), null, (SELECT id FROM CODELIST_ITEM CI WHERE ITEM_CODE = '' AND CODELIST_ID = (SELECT id FROM codelist WHERE CODELIST_KEY = '10075')), 3);*/</v>
      </c>
      <c r="I340" t="str">
        <v>/*INSERT INTO PUBLIC.CODELIST_ITEM_LABEL (DESCRIPTION, VALID_FROM, VALID_TO, ITEM_ID, LANGUAGE_ID) VALUES('Error in "Declarant" (13 05 000 000), name and adress must be populated in 13 05 000 000, when  "Declarant Identification Number" (13 05 017 000)  is DK09999981.', TO_TIMESTAMP('2020-01-01 00:00:00', 'YYYY-MM-DD HH24:MI:SS'), null, (SELECT id FROM CODELIST_ITEM CI WHERE ITEM_CODE = '' AND CODELIST_ID = (SELECT id FROM codelist WHERE CODELIST_KEY = '10075')), 1);*/</v>
      </c>
      <c r="J34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40" t="str">
        <v>/*INSERT INTO PUBLIC.CODELIST_ITEM_LABEL (DESCRIPTION, VALID_FROM, VALID_TO, ITEM_ID, LANGUAGE_ID) VALUES('Fejl i "klarerer" (13 05 000 000), der skal angives navn og adresse, når der i "klarerer identifikations nummer" (13 05 017 000) er angivet DK09999981.', TO_TIMESTAMP('2020-01-01 00:00:00', 'YYYY-MM-DD HH24:MI:SS'), null, (SELECT id FROM CODELIST_ITEM CI WHERE ITEM_CODE = '' AND CODELIST_ID = (SELECT id FROM codelist WHERE CODELIST_KEY = '10040')), 3);*/</v>
      </c>
      <c r="L340" t="str">
        <v>/*INSERT INTO PUBLIC.CODELIST_ITEM_LABEL (DESCRIPTION, VALID_FROM, VALID_TO, ITEM_ID, LANGUAGE_ID) VALUES('Error in "Declarant" (13 05 000 000), name and adress must be populated in 13 05 000 000, when  "Declarant Identification Number" (13 05 017 000)  is DK09999981.', TO_TIMESTAMP('2020-01-01 00:00:00', 'YYYY-MM-DD HH24:MI:SS'), null, (SELECT id FROM CODELIST_ITEM CI WHERE ITEM_CODE = '' AND CODELIST_ID = (SELECT id FROM codelist WHERE CODELIST_KEY = '10040')), 1);*/</v>
      </c>
      <c r="N340" s="10" t="str">
        <v>INSERT INTO public.codelist_items (itemcode, valid_from, valid_to, codelist_id, extensions_id) VALUES('DK1044', to_timestamp('2020-01-01 00:00:00', 'YYYY-MM-DD HH24:MI:SS'), null, (SELECT id FROM codelists WHERE CODELISTKEY = '10249'), null) ON CONFLICT (codelist_id, itemcode) DO UPDATE SET valid_from=EXCLUDED.valid_from, valid_to=EXCLUDED.valid_to;</v>
      </c>
      <c r="O340" s="10" t="str">
        <v>INSERT INTO PUBLIC.labels_codelist_items (DESCRIPTION, langcode, VALID_FROM, VALID_TO, ITEM_ID) VALUES('Fejl i "klarerer" (13 05 000 000), der skal angives navn og adresse, når der i "klarerer identifikations nummer" (13 05 017 000) er angivet DK09999981.', 'DA',TO_TIMESTAMP('2020-01-01 00:00:00', 'YYYY-MM-DD HH24:MI:SS'), null, (SELECT id FROM codelist_items CI WHERE ITEMCODE = 'DK1044' AND CODELIST_ID = (SELECT id FROM codelists WHERE CODELISTKEY = '10249'))) ON CONFLICT (item_id, langcode, valid_to) DO UPDATE SET valid_from=EXCLUDED.valid_from, description=EXCLUDED.description;</v>
      </c>
      <c r="P340" s="10" t="str">
        <v>INSERT INTO PUBLIC.labels_codelist_items (DESCRIPTION, langcode, VALID_FROM, VALID_TO, ITEM_ID) VALUES('Error in "Declarant" (13 05 000 000), name and adress must be populated in 13 05 000 000, when  "Declarant Identification Number" (13 05 017 000)  is DK09999981.', 'EN',TO_TIMESTAMP('2020-01-01 00:00:00', 'YYYY-MM-DD HH24:MI:SS'), null, (SELECT id FROM codelist_items CI WHERE ITEMCODE = 'DK1044' AND CODELIST_ID = (SELECT id FROM codelists WHERE CODELISTKEY = '10249'))) ON CONFLICT (item_id, langcode, valid_to) DO UPDATE SET valid_from=EXCLUDED.valid_from, description=EXCLUDED.description;</v>
      </c>
      <c r="Q34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40" s="10" t="str">
        <v>/*INSERT INTO PUBLIC.labels_codelist_items (DESCRIPTION, langcode, VALID_FROM, VALID_TO, ITEM_ID) VALUES('Fejl i "klarerer" (13 05 000 000), der skal angives navn og adresse, når der i "klarerer identifikations nummer" (13 05 017 000) er angivet DK09999981.',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40" s="10" t="str">
        <v>/*INSERT INTO PUBLIC.labels_codelist_items (DESCRIPTION, langcode, VALID_FROM, VALID_TO, ITEM_ID) VALUES('Error in "Declarant" (13 05 000 000), name and adress must be populated in 13 05 000 000, when  "Declarant Identification Number" (13 05 017 000)  is DK09999981.',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41" spans="1:19" ht="409.5" x14ac:dyDescent="0.25">
      <c r="A341" t="str">
        <v>/*INSERT INTO public.codelist_item (item_code, uieditable, valid_from, valid_to, codelist_id) VALUES('DK3042', false, to_timestamp('2020-01-01 00:00:00', 'YYYY-MM-DD HH24:MI:SS'), null, (SELECT id FROM codelist WHERE CODELIST_KEY = '')) ON CONFLICT (codelist_id, item_code) DO UPDATE SET valid_from=EXCLUDED.valid_from, valid_to=EXCLUDED.valid_to;*/</v>
      </c>
      <c r="C341" t="str">
        <v>/*INSERT INTO PUBLIC.CODELIST_ITEM_LABEL (DESCRIPTION, VALID_FROM, VALID_TO, ITEM_ID, LANGUAGE_ID) VALUES('Error in "Declarant" (13 05 000 000), If Declarant identification No. (13 05 017 000) is ''DK09999981'', then (13 05 016 000) ''Name'', (13 05 018 019) ''Street and Number'', (13 05 018 020) ''Country'', (13 05 018 021) ''Postcode'', (13 05 018 022) ''City'' must be provided.', TO_TIMESTAMP('2020-01-01 00:00:00', 'YYYY-MM-DD HH24:MI:SS'), null, (SELECT id FROM CODELIST_ITEM CI WHERE ITEM_CODE = 'DK3042' AND CODELIST_ID = (SELECT id FROM codelist WHERE CODELIST_KEY = '')), 1);*/</v>
      </c>
      <c r="D341" t="str">
        <v>/*INSERT INTO public.codelist_item (item_code, uieditable, valid_from, valid_to, codelist_id) VALUES('DK3042', false, to_timestamp('2020-01-01 00:00:00', 'YYYY-MM-DD HH24:MI:SS'), null, (SELECT id FROM codelist WHERE CODELIST_KEY = '10040')) ON CONFLICT (codelist_id, item_code) DO UPDATE SET valid_from=EXCLUDED.valid_from, valid_to=EXCLUDED.valid_to;*/</v>
      </c>
      <c r="E341" t="str">
        <v>/*INSERT INTO PUBLIC.CODELIST_ITEM_LABEL (DESCRIPTION, VALID_FROM, VALID_TO, ITEM_ID, LANGUAGE_ID) VALUES('Fejl i "Erklærer" (13 05 000 000), hvis klarererens identifikationsnr. (13 05 017 000) er ''DK09999981'', så (13 05 016 000) ''Navn'', (13 05 018 019) ''Gade og nummer'' , (13 05 018 020) ''Land'', (13 05 018 021) ''Postnummer'', (13 05 018 022) ''By'' skal angives.', TO_TIMESTAMP('2020-01-01 00:00:00', 'YYYY-MM-DD HH24:MI:SS'), null, (SELECT id FROM CODELIST_ITEM CI WHERE ITEM_CODE = 'DK3042' AND CODELIST_ID = (SELECT id FROM codelist WHERE CODELIST_KEY = '10040')), 3);*/</v>
      </c>
      <c r="F341" t="str">
        <v>/*INSERT INTO PUBLIC.CODELIST_ITEM_LABEL (DESCRIPTION, VALID_FROM, VALID_TO, ITEM_ID, LANGUAGE_ID) VALUES('Error in "Declarant" (13 05 000 000), If Declarant identification No. (13 05 017 000) is ''DK09999981'', then (13 05 016 000) ''Name'', (13 05 018 019) ''Street and Number'', (13 05 018 020) ''Country'', (13 05 018 021) ''Postcode'', (13 05 018 022) ''City'' must be provided.', TO_TIMESTAMP('2020-01-01 00:00:00', 'YYYY-MM-DD HH24:MI:SS'), null, (SELECT id FROM CODELIST_ITEM CI WHERE ITEM_CODE = 'DK3042' AND CODELIST_ID = (SELECT id FROM codelist WHERE CODELIST_KEY = '10040')), 1);*/</v>
      </c>
      <c r="G341"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H341" t="str">
        <v>/*INSERT INTO PUBLIC.CODELIST_ITEM_LABEL (DESCRIPTION, VALID_FROM, VALID_TO, ITEM_ID, LANGUAGE_ID) VALUES('Fejl i "Erklærer" (13 05 000 000), hvis klarererens identifikationsnr. (13 05 017 000) er ''DK09999981'', så (13 05 016 000) ''Navn'', (13 05 018 019) ''Gade og nummer'' , (13 05 018 020) ''Land'', (13 05 018 021) ''Postnummer'', (13 05 018 022) ''By'' skal angives.', TO_TIMESTAMP('2020-01-01 00:00:00', 'YYYY-MM-DD HH24:MI:SS'), null, (SELECT id FROM CODELIST_ITEM CI WHERE ITEM_CODE = '' AND CODELIST_ID = (SELECT id FROM codelist WHERE CODELIST_KEY = '10080')), 3);*/</v>
      </c>
      <c r="I341" t="str">
        <v>/*INSERT INTO PUBLIC.CODELIST_ITEM_LABEL (DESCRIPTION, VALID_FROM, VALID_TO, ITEM_ID, LANGUAGE_ID) VALUES('Error in "Declarant" (13 05 000 000), If Declarant identification No. (13 05 017 000) is ''DK09999981'', then (13 05 016 000) ''Name'', (13 05 018 019) ''Street and Number'', (13 05 018 020) ''Country'', (13 05 018 021) ''Postcode'', (13 05 018 022) ''City'' must be provided.', TO_TIMESTAMP('2020-01-01 00:00:00', 'YYYY-MM-DD HH24:MI:SS'), null, (SELECT id FROM CODELIST_ITEM CI WHERE ITEM_CODE = '' AND CODELIST_ID = (SELECT id FROM codelist WHERE CODELIST_KEY = '10080')), 1);*/</v>
      </c>
      <c r="J34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41" t="str">
        <v>/*INSERT INTO PUBLIC.CODELIST_ITEM_LABEL (DESCRIPTION, VALID_FROM, VALID_TO, ITEM_ID, LANGUAGE_ID) VALUES('Fejl i "Erklærer" (13 05 000 000), hvis klarererens identifikationsnr. (13 05 017 000) er ''DK09999981'', så (13 05 016 000) ''Navn'', (13 05 018 019) ''Gade og nummer'' , (13 05 018 020) ''Land'', (13 05 018 021) ''Postnummer'', (13 05 018 022) ''By'' skal angives.', TO_TIMESTAMP('2020-01-01 00:00:00', 'YYYY-MM-DD HH24:MI:SS'), null, (SELECT id FROM CODELIST_ITEM CI WHERE ITEM_CODE = '' AND CODELIST_ID = (SELECT id FROM codelist WHERE CODELIST_KEY = '10040')), 3);*/</v>
      </c>
      <c r="L341" t="str">
        <v>/*INSERT INTO PUBLIC.CODELIST_ITEM_LABEL (DESCRIPTION, VALID_FROM, VALID_TO, ITEM_ID, LANGUAGE_ID) VALUES('Error in "Declarant" (13 05 000 000), If Declarant identification No. (13 05 017 000) is ''DK09999981'', then (13 05 016 000) ''Name'', (13 05 018 019) ''Street and Number'', (13 05 018 020) ''Country'', (13 05 018 021) ''Postcode'', (13 05 018 022) ''City'' must be provided.', TO_TIMESTAMP('2020-01-01 00:00:00', 'YYYY-MM-DD HH24:MI:SS'), null, (SELECT id FROM CODELIST_ITEM CI WHERE ITEM_CODE = '' AND CODELIST_ID = (SELECT id FROM codelist WHERE CODELIST_KEY = '10040')), 1);*/</v>
      </c>
      <c r="N341" s="10" t="str">
        <v>/*INSERT INTO public.codelist_items (itemcode, valid_from, valid_to, codelist_id, extensions_id) VALUES('DK3042', to_timestamp('2020-01-01 00:00:00', 'YYYY-MM-DD HH24:MI:SS'), null, (SELECT id FROM codelists WHERE CODELISTKEY = '10249'), null) ON CONFLICT (codelist_id, itemcode) DO UPDATE SET valid_from=EXCLUDED.valid_from, valid_to=EXCLUDED.valid_to;*/</v>
      </c>
      <c r="O341" s="10" t="str">
        <v>/*INSERT INTO PUBLIC.labels_codelist_items (DESCRIPTION, langcode, VALID_FROM, VALID_TO, ITEM_ID) VALUES('Fejl i "Erklærer" (13 05 000 000), hvis klarererens identifikationsnr. (13 05 017 000) er ''DK09999981'', så (13 05 016 000) ''Navn'', (13 05 018 019) ''Gade og nummer'' , (13 05 018 020) ''Land'', (13 05 018 021) ''Postnummer'', (13 05 018 022) ''By'' skal angives.', 'DA',TO_TIMESTAMP('2020-01-01 00:00:00', 'YYYY-MM-DD HH24:MI:SS'), null, (SELECT id FROM codelist_items CI WHERE ITEMCODE = 'DK3042' AND CODELIST_ID = (SELECT id FROM codelists WHERE CODELISTKEY = '10249'))) ON CONFLICT (item_id, langcode, valid_to) DO UPDATE SET valid_from=EXCLUDED.valid_from, description=EXCLUDED.description;*/</v>
      </c>
      <c r="P341" s="10" t="str">
        <v>/*INSERT INTO PUBLIC.labels_codelist_items (DESCRIPTION, langcode, VALID_FROM, VALID_TO, ITEM_ID) VALUES('Error in "Declarant" (13 05 000 000), If Declarant identification No. (13 05 017 000) is ''DK09999981'', then (13 05 016 000) ''Name'', (13 05 018 019) ''Street and Number'', (13 05 018 020) ''Country'', (13 05 018 021) ''Postcode'', (13 05 018 022) ''City'' must be provided.', 'EN',TO_TIMESTAMP('2020-01-01 00:00:00', 'YYYY-MM-DD HH24:MI:SS'), null, (SELECT id FROM codelist_items CI WHERE ITEMCODE = 'DK3042' AND CODELIST_ID = (SELECT id FROM codelists WHERE CODELISTKEY = '10249'))) ON CONFLICT (item_id, langcode, valid_to) DO UPDATE SET valid_from=EXCLUDED.valid_from, description=EXCLUDED.description;*/</v>
      </c>
      <c r="Q34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41" s="10" t="str">
        <v>/*INSERT INTO PUBLIC.labels_codelist_items (DESCRIPTION, langcode, VALID_FROM, VALID_TO, ITEM_ID) VALUES('Fejl i "Erklærer" (13 05 000 000), hvis klarererens identifikationsnr. (13 05 017 000) er ''DK09999981'', så (13 05 016 000) ''Navn'', (13 05 018 019) ''Gade og nummer'' , (13 05 018 020) ''Land'', (13 05 018 021) ''Postnummer'', (13 05 018 022) ''By'' skal angives.',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41" s="10" t="str">
        <v>/*INSERT INTO PUBLIC.labels_codelist_items (DESCRIPTION, langcode, VALID_FROM, VALID_TO, ITEM_ID) VALUES('Error in "Declarant" (13 05 000 000), If Declarant identification No. (13 05 017 000) is ''DK09999981'', then (13 05 016 000) ''Name'', (13 05 018 019) ''Street and Number'', (13 05 018 020) ''Country'', (13 05 018 021) ''Postcode'', (13 05 018 022) ''City''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42" spans="1:19" ht="409.5" x14ac:dyDescent="0.25">
      <c r="A342" t="str">
        <v>/*INSERT INTO public.codelist_item (item_code, uieditable, valid_from, valid_to, codelist_id) VALUES('DK3041', false, to_timestamp('2020-01-01 00:00:00', 'YYYY-MM-DD HH24:MI:SS'), null, (SELECT id FROM codelist WHERE CODELIST_KEY = '')) ON CONFLICT (codelist_id, item_code) DO UPDATE SET valid_from=EXCLUDED.valid_from, valid_to=EXCLUDED.valid_to;*/</v>
      </c>
      <c r="C342" t="str">
        <v>/*INSERT INTO PUBLIC.CODELIST_ITEM_LABEL (DESCRIPTION, VALID_FROM, VALID_TO, ITEM_ID, LANGUAGE_ID) VALUES('Error in "Declarant" (13 05 000 000), Declarant identification No.(13 05 017 000) must match the Declarant identification No.(13 05 017 000) on the pre-lodged declaration.', TO_TIMESTAMP('2020-01-01 00:00:00', 'YYYY-MM-DD HH24:MI:SS'), null, (SELECT id FROM CODELIST_ITEM CI WHERE ITEM_CODE = 'DK3041' AND CODELIST_ID = (SELECT id FROM codelist WHERE CODELIST_KEY = '')), 1);*/</v>
      </c>
      <c r="D342" t="str">
        <v>/*INSERT INTO public.codelist_item (item_code, uieditable, valid_from, valid_to, codelist_id) VALUES('DK3041', false, to_timestamp('2020-01-01 00:00:00', 'YYYY-MM-DD HH24:MI:SS'), null, (SELECT id FROM codelist WHERE CODELIST_KEY = '10040')) ON CONFLICT (codelist_id, item_code) DO UPDATE SET valid_from=EXCLUDED.valid_from, valid_to=EXCLUDED.valid_to;*/</v>
      </c>
      <c r="E342" t="str">
        <v>/*INSERT INTO PUBLIC.CODELIST_ITEM_LABEL (DESCRIPTION, VALID_FROM, VALID_TO, ITEM_ID, LANGUAGE_ID) VALUES('Fejl i "Erklærer" (13 05 000 000), klarererens identifikationsnr. (13 05 017 000) skal svare til klarererens identifikationsnummer (13 05 017 000) på den forudindgivne erklæring.', TO_TIMESTAMP('2020-01-01 00:00:00', 'YYYY-MM-DD HH24:MI:SS'), null, (SELECT id FROM CODELIST_ITEM CI WHERE ITEM_CODE = 'DK3041' AND CODELIST_ID = (SELECT id FROM codelist WHERE CODELIST_KEY = '10040')), 3);*/</v>
      </c>
      <c r="F342" t="str">
        <v>/*INSERT INTO PUBLIC.CODELIST_ITEM_LABEL (DESCRIPTION, VALID_FROM, VALID_TO, ITEM_ID, LANGUAGE_ID) VALUES('Error in "Declarant" (13 05 000 000), Declarant identification No.(13 05 017 000) must match the Declarant identification No.(13 05 017 000) on the pre-lodged declaration.', TO_TIMESTAMP('2020-01-01 00:00:00', 'YYYY-MM-DD HH24:MI:SS'), null, (SELECT id FROM CODELIST_ITEM CI WHERE ITEM_CODE = 'DK3041' AND CODELIST_ID = (SELECT id FROM codelist WHERE CODELIST_KEY = '10040')), 1);*/</v>
      </c>
      <c r="G342"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H342" t="str">
        <v>/*INSERT INTO PUBLIC.CODELIST_ITEM_LABEL (DESCRIPTION, VALID_FROM, VALID_TO, ITEM_ID, LANGUAGE_ID) VALUES('Fejl i "Erklærer" (13 05 000 000), klarererens identifikationsnr. (13 05 017 000) skal svare til klarererens identifikationsnummer (13 05 017 000) på den forudindgivne erklæring.', TO_TIMESTAMP('2020-01-01 00:00:00', 'YYYY-MM-DD HH24:MI:SS'), null, (SELECT id FROM CODELIST_ITEM CI WHERE ITEM_CODE = '' AND CODELIST_ID = (SELECT id FROM codelist WHERE CODELIST_KEY = '10080')), 3);*/</v>
      </c>
      <c r="I342" t="str">
        <v>/*INSERT INTO PUBLIC.CODELIST_ITEM_LABEL (DESCRIPTION, VALID_FROM, VALID_TO, ITEM_ID, LANGUAGE_ID) VALUES('Error in "Declarant" (13 05 000 000), Declarant identification No.(13 05 017 000) must match the Declarant identification No.(13 05 017 000) on the pre-lodged declaration.', TO_TIMESTAMP('2020-01-01 00:00:00', 'YYYY-MM-DD HH24:MI:SS'), null, (SELECT id FROM CODELIST_ITEM CI WHERE ITEM_CODE = '' AND CODELIST_ID = (SELECT id FROM codelist WHERE CODELIST_KEY = '10080')), 1);*/</v>
      </c>
      <c r="J34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42" t="str">
        <v>/*INSERT INTO PUBLIC.CODELIST_ITEM_LABEL (DESCRIPTION, VALID_FROM, VALID_TO, ITEM_ID, LANGUAGE_ID) VALUES('Fejl i "Erklærer" (13 05 000 000), klarererens identifikationsnr. (13 05 017 000) skal svare til klarererens identifikationsnummer (13 05 017 000) på den forudindgivne erklæring.', TO_TIMESTAMP('2020-01-01 00:00:00', 'YYYY-MM-DD HH24:MI:SS'), null, (SELECT id FROM CODELIST_ITEM CI WHERE ITEM_CODE = '' AND CODELIST_ID = (SELECT id FROM codelist WHERE CODELIST_KEY = '10040')), 3);*/</v>
      </c>
      <c r="L342" t="str">
        <v>/*INSERT INTO PUBLIC.CODELIST_ITEM_LABEL (DESCRIPTION, VALID_FROM, VALID_TO, ITEM_ID, LANGUAGE_ID) VALUES('Error in "Declarant" (13 05 000 000), Declarant identification No.(13 05 017 000) must match the Declarant identification No.(13 05 017 000) on the pre-lodged declaration.', TO_TIMESTAMP('2020-01-01 00:00:00', 'YYYY-MM-DD HH24:MI:SS'), null, (SELECT id FROM CODELIST_ITEM CI WHERE ITEM_CODE = '' AND CODELIST_ID = (SELECT id FROM codelist WHERE CODELIST_KEY = '10040')), 1);*/</v>
      </c>
      <c r="N342" s="10" t="str">
        <v>/*INSERT INTO public.codelist_items (itemcode, valid_from, valid_to, codelist_id, extensions_id) VALUES('DK3041', to_timestamp('2020-01-01 00:00:00', 'YYYY-MM-DD HH24:MI:SS'), null, (SELECT id FROM codelists WHERE CODELISTKEY = '10249'), null) ON CONFLICT (codelist_id, itemcode) DO UPDATE SET valid_from=EXCLUDED.valid_from, valid_to=EXCLUDED.valid_to;*/</v>
      </c>
      <c r="O342" s="10" t="str">
        <v>/*INSERT INTO PUBLIC.labels_codelist_items (DESCRIPTION, langcode, VALID_FROM, VALID_TO, ITEM_ID) VALUES('Fejl i "Erklærer" (13 05 000 000), klarererens identifikationsnr. (13 05 017 000) skal svare til klarererens identifikationsnummer (13 05 017 000) på den forudindgivne erklæring.', 'DA',TO_TIMESTAMP('2020-01-01 00:00:00', 'YYYY-MM-DD HH24:MI:SS'), null, (SELECT id FROM codelist_items CI WHERE ITEMCODE = 'DK3041' AND CODELIST_ID = (SELECT id FROM codelists WHERE CODELISTKEY = '10249'))) ON CONFLICT (item_id, langcode, valid_to) DO UPDATE SET valid_from=EXCLUDED.valid_from, description=EXCLUDED.description;*/</v>
      </c>
      <c r="P342" s="10" t="str">
        <v>/*INSERT INTO PUBLIC.labels_codelist_items (DESCRIPTION, langcode, VALID_FROM, VALID_TO, ITEM_ID) VALUES('Error in "Declarant" (13 05 000 000), Declarant identification No.(13 05 017 000) must match the Declarant identification No.(13 05 017 000) on the pre-lodged declaration.', 'EN',TO_TIMESTAMP('2020-01-01 00:00:00', 'YYYY-MM-DD HH24:MI:SS'), null, (SELECT id FROM codelist_items CI WHERE ITEMCODE = 'DK3041' AND CODELIST_ID = (SELECT id FROM codelists WHERE CODELISTKEY = '10249'))) ON CONFLICT (item_id, langcode, valid_to) DO UPDATE SET valid_from=EXCLUDED.valid_from, description=EXCLUDED.description;*/</v>
      </c>
      <c r="Q34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42" s="10" t="str">
        <v>/*INSERT INTO PUBLIC.labels_codelist_items (DESCRIPTION, langcode, VALID_FROM, VALID_TO, ITEM_ID) VALUES('Fejl i "Erklærer" (13 05 000 000), klarererens identifikationsnr. (13 05 017 000) skal svare til klarererens identifikationsnummer (13 05 017 000) på den forudindgivne erklæring.',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42" s="10" t="str">
        <v>/*INSERT INTO PUBLIC.labels_codelist_items (DESCRIPTION, langcode, VALID_FROM, VALID_TO, ITEM_ID) VALUES('Error in "Declarant" (13 05 000 000), Declarant identification No.(13 05 017 000) must match the Declarant identification No.(13 05 017 000) on the pre-lodged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43" spans="1:19" ht="409.5" x14ac:dyDescent="0.25">
      <c r="A343" t="str">
        <v>INSERT INTO public.codelist_item (item_code, uieditable, valid_from, valid_to, codelist_id) VALUES('DK2005', false, to_timestamp('2020-01-01 00:00:00', 'YYYY-MM-DD HH24:MI:SS'), null, (SELECT id FROM codelist WHERE CODELIST_KEY = '10080')) ON CONFLICT (codelist_id, item_code) DO UPDATE SET valid_from=EXCLUDED.valid_from, valid_to=EXCLUDED.valid_to;</v>
      </c>
      <c r="C343" t="str">
        <v>INSERT INTO PUBLIC.CODELIST_ITEM_LABEL (DESCRIPTION, VALID_FROM, VALID_TO, ITEM_ID, LANGUAGE_ID) VALUES('Error in "Declarant identification No." (13 05 017 000) , the number does not exist or is not valid.', TO_TIMESTAMP('2020-01-01 00:00:00', 'YYYY-MM-DD HH24:MI:SS'), null, (SELECT id FROM CODELIST_ITEM CI WHERE ITEM_CODE = 'DK2005' AND CODELIST_ID = (SELECT id FROM codelist WHERE CODELIST_KEY = '10080')), 1);</v>
      </c>
      <c r="D343" t="str">
        <v>INSERT INTO public.codelist_item (item_code, uieditable, valid_from, valid_to, codelist_id) VALUES('DK2005', false, to_timestamp('2020-01-01 00:00:00', 'YYYY-MM-DD HH24:MI:SS'), null, (SELECT id FROM codelist WHERE CODELIST_KEY = '10040')) ON CONFLICT (codelist_id, item_code) DO UPDATE SET valid_from=EXCLUDED.valid_from, valid_to=EXCLUDED.valid_to;</v>
      </c>
      <c r="E343" t="str">
        <v>INSERT INTO PUBLIC.CODELIST_ITEM_LABEL (DESCRIPTION, VALID_FROM, VALID_TO, ITEM_ID, LANGUAGE_ID) VALUES('Fejl i "klarerer identifikations nummer" (13 05 017 000), nummeret eksisterer ikke eller er ikke validt.', TO_TIMESTAMP('2020-01-01 00:00:00', 'YYYY-MM-DD HH24:MI:SS'), null, (SELECT id FROM CODELIST_ITEM CI WHERE ITEM_CODE = 'DK2005' AND CODELIST_ID = (SELECT id FROM codelist WHERE CODELIST_KEY = '10040')), 3);</v>
      </c>
      <c r="F343" t="str">
        <v>INSERT INTO PUBLIC.CODELIST_ITEM_LABEL (DESCRIPTION, VALID_FROM, VALID_TO, ITEM_ID, LANGUAGE_ID) VALUES('Error in "Declarant identification No." (13 05 017 000) , the number does not exist or is not valid.', TO_TIMESTAMP('2020-01-01 00:00:00', 'YYYY-MM-DD HH24:MI:SS'), null, (SELECT id FROM CODELIST_ITEM CI WHERE ITEM_CODE = 'DK2005' AND CODELIST_ID = (SELECT id FROM codelist WHERE CODELIST_KEY = '10040')), 1);</v>
      </c>
      <c r="G343" t="str">
        <v>INSERT INTO public.codelist_item (item_code, uieditable, valid_from, valid_to, codelist_id) VALUES('DKW2005', false, to_timestamp('2020-01-01 00:00:00', 'YYYY-MM-DD HH24:MI:SS'), null, (SELECT id FROM codelist WHERE CODELIST_KEY = '10075')) ON CONFLICT (codelist_id, item_code) DO UPDATE SET valid_from=EXCLUDED.valid_from, valid_to=EXCLUDED.valid_to;</v>
      </c>
      <c r="H343" t="str">
        <v>INSERT INTO PUBLIC.CODELIST_ITEM_LABEL (DESCRIPTION, VALID_FROM, VALID_TO, ITEM_ID, LANGUAGE_ID) VALUES('Fejl i "klarerer identifikations nummer" (13 05 017 000), nummeret eksisterer ikke eller er ikke validt.', TO_TIMESTAMP('2020-01-01 00:00:00', 'YYYY-MM-DD HH24:MI:SS'), null, (SELECT id FROM CODELIST_ITEM CI WHERE ITEM_CODE = 'DKW2005' AND CODELIST_ID = (SELECT id FROM codelist WHERE CODELIST_KEY = '10075')), 3);</v>
      </c>
      <c r="I343" t="str">
        <v>INSERT INTO PUBLIC.CODELIST_ITEM_LABEL (DESCRIPTION, VALID_FROM, VALID_TO, ITEM_ID, LANGUAGE_ID) VALUES('Error in "Declarant identification No." (13 05 017 000) , the number does not exist or is not valid.', TO_TIMESTAMP('2020-01-01 00:00:00', 'YYYY-MM-DD HH24:MI:SS'), null, (SELECT id FROM CODELIST_ITEM CI WHERE ITEM_CODE = 'DKW2005' AND CODELIST_ID = (SELECT id FROM codelist WHERE CODELIST_KEY = '10075')), 1);</v>
      </c>
      <c r="J343" t="str">
        <v>INSERT INTO public.codelist_item (item_code, uieditable, valid_from, valid_to, codelist_id) VALUES('DKW2005', false, to_timestamp('2020-01-01 00:00:00', 'YYYY-MM-DD HH24:MI:SS'), null, (SELECT id FROM codelist WHERE CODELIST_KEY = '10040')) ON CONFLICT (codelist_id, item_code) DO UPDATE SET valid_from=EXCLUDED.valid_from, valid_to=EXCLUDED.valid_to;</v>
      </c>
      <c r="K343" t="str">
        <v>INSERT INTO PUBLIC.CODELIST_ITEM_LABEL (DESCRIPTION, VALID_FROM, VALID_TO, ITEM_ID, LANGUAGE_ID) VALUES('Fejl i "klarerer identifikations nummer" (13 05 017 000), nummeret eksisterer ikke eller er ikke validt.', TO_TIMESTAMP('2020-01-01 00:00:00', 'YYYY-MM-DD HH24:MI:SS'), null, (SELECT id FROM CODELIST_ITEM CI WHERE ITEM_CODE = 'DKW2005' AND CODELIST_ID = (SELECT id FROM codelist WHERE CODELIST_KEY = '10040')), 3);</v>
      </c>
      <c r="L343" t="str">
        <v>INSERT INTO PUBLIC.CODELIST_ITEM_LABEL (DESCRIPTION, VALID_FROM, VALID_TO, ITEM_ID, LANGUAGE_ID) VALUES('Error in "Declarant identification No." (13 05 017 000) , the number does not exist or is not valid.', TO_TIMESTAMP('2020-01-01 00:00:00', 'YYYY-MM-DD HH24:MI:SS'), null, (SELECT id FROM CODELIST_ITEM CI WHERE ITEM_CODE = 'DKW2005' AND CODELIST_ID = (SELECT id FROM codelist WHERE CODELIST_KEY = '10040')), 1);</v>
      </c>
      <c r="N343" s="10" t="str">
        <v>INSERT INTO public.codelist_items (itemcode, valid_from, valid_to, codelist_id, extensions_id) VALUES('DK2005', to_timestamp('2020-01-01 00:00:00', 'YYYY-MM-DD HH24:MI:SS'), null, (SELECT id FROM codelists WHERE CODELISTKEY = '10249'), null) ON CONFLICT (codelist_id, itemcode) DO UPDATE SET valid_from=EXCLUDED.valid_from, valid_to=EXCLUDED.valid_to;</v>
      </c>
      <c r="O343" s="10" t="str">
        <v>INSERT INTO PUBLIC.labels_codelist_items (DESCRIPTION, langcode, VALID_FROM, VALID_TO, ITEM_ID) VALUES('Fejl i "klarerer identifikations nummer" (13 05 017 000), nummeret eksisterer ikke eller er ikke validt.', 'DA',TO_TIMESTAMP('2020-01-01 00:00:00', 'YYYY-MM-DD HH24:MI:SS'), null, (SELECT id FROM codelist_items CI WHERE ITEMCODE = 'DK2005' AND CODELIST_ID = (SELECT id FROM codelists WHERE CODELISTKEY = '10249'))) ON CONFLICT (item_id, langcode, valid_to) DO UPDATE SET valid_from=EXCLUDED.valid_from, description=EXCLUDED.description;</v>
      </c>
      <c r="P343" s="10" t="str">
        <v>INSERT INTO PUBLIC.labels_codelist_items (DESCRIPTION, langcode, VALID_FROM, VALID_TO, ITEM_ID) VALUES('Error in "Declarant identification No." (13 05 017 000) , the number does not exist or is not valid.', 'EN',TO_TIMESTAMP('2020-01-01 00:00:00', 'YYYY-MM-DD HH24:MI:SS'), null, (SELECT id FROM codelist_items CI WHERE ITEMCODE = 'DK2005' AND CODELIST_ID = (SELECT id FROM codelists WHERE CODELISTKEY = '10249'))) ON CONFLICT (item_id, langcode, valid_to) DO UPDATE SET valid_from=EXCLUDED.valid_from, description=EXCLUDED.description;</v>
      </c>
      <c r="Q343" s="10" t="str">
        <v>INSERT INTO public.codelist_items (itemcode, valid_from, valid_to, codelist_id, extensions_id) VALUES('DKW2005', to_timestamp('2020-01-01 00:00:00', 'YYYY-MM-DD HH24:MI:SS'), null, (SELECT id FROM codelists WHERE CODELISTKEY = '10249'), null) ON CONFLICT (codelist_id, itemcode) DO UPDATE SET valid_from=EXCLUDED.valid_from, valid_to=EXCLUDED.valid_to;</v>
      </c>
      <c r="R343" s="10" t="str">
        <v>INSERT INTO PUBLIC.labels_codelist_items (DESCRIPTION, langcode, VALID_FROM, VALID_TO, ITEM_ID) VALUES('Fejl i "klarerer identifikations nummer" (13 05 017 000), nummeret eksisterer ikke eller er ikke validt.', 'DA',TO_TIMESTAMP('2020-01-01 00:00:00', 'YYYY-MM-DD HH24:MI:SS'), null, (SELECT id FROM codelist_items CI WHERE ITEMCODE = 'DKW2005' AND CODELIST_ID = (SELECT id FROM codelists WHERE CODELISTKEY = '10249'))) ON CONFLICT (item_id, langcode, valid_to) DO UPDATE SET valid_from=EXCLUDED.valid_from, description=EXCLUDED.description;</v>
      </c>
      <c r="S343" s="10" t="str">
        <v>INSERT INTO PUBLIC.labels_codelist_items (DESCRIPTION, langcode, VALID_FROM, VALID_TO, ITEM_ID) VALUES('Error in "Declarant identification No." (13 05 017 000) , the number does not exist or is not valid.', 'EN',TO_TIMESTAMP('2020-01-01 00:00:00', 'YYYY-MM-DD HH24:MI:SS'), null, (SELECT id FROM codelist_items CI WHERE ITEMCODE = 'DKW2005' AND CODELIST_ID = (SELECT id FROM codelists WHERE CODELISTKEY = '10249'))) ON CONFLICT (item_id, langcode, valid_to) DO UPDATE SET valid_from=EXCLUDED.valid_from, description=EXCLUDED.description;</v>
      </c>
    </row>
    <row r="344" spans="1:19" ht="409.5" x14ac:dyDescent="0.25">
      <c r="A344" t="str">
        <v>INSERT INTO public.codelist_item (item_code, uieditable, valid_from, valid_to, codelist_id) VALUES('DK1055', false, to_timestamp('2020-01-01 00:00:00', 'YYYY-MM-DD HH24:MI:SS'), null, (SELECT id FROM codelist WHERE CODELIST_KEY = '10080')) ON CONFLICT (codelist_id, item_code) DO UPDATE SET valid_from=EXCLUDED.valid_from, valid_to=EXCLUDED.valid_to;</v>
      </c>
      <c r="C344" t="str">
        <v>INSERT INTO PUBLIC.CODELIST_ITEM_LABEL (DESCRIPTION, VALID_FROM, VALID_TO, ITEM_ID, LANGUAGE_ID) VALUES('Error in "Declarant Identification no" (3/18), when "Additional procedure" (1/11) is F49 then the "declarant identification no" (3/18) must be DK09999981 (private)', TO_TIMESTAMP('2020-01-01 00:00:00', 'YYYY-MM-DD HH24:MI:SS'), null, (SELECT id FROM CODELIST_ITEM CI WHERE ITEM_CODE = 'DK1055' AND CODELIST_ID = (SELECT id FROM codelist WHERE CODELIST_KEY = '10080')), 1);</v>
      </c>
      <c r="D344" t="str">
        <v>INSERT INTO public.codelist_item (item_code, uieditable, valid_from, valid_to, codelist_id) VALUES('DK1055', false, to_timestamp('2020-01-01 00:00:00', 'YYYY-MM-DD HH24:MI:SS'), null, (SELECT id FROM codelist WHERE CODELIST_KEY = '10040')) ON CONFLICT (codelist_id, item_code) DO UPDATE SET valid_from=EXCLUDED.valid_from, valid_to=EXCLUDED.valid_to;</v>
      </c>
      <c r="E344" t="str">
        <v>INSERT INTO PUBLIC.CODELIST_ITEM_LABEL (DESCRIPTION, VALID_FROM, VALID_TO, ITEM_ID, LANGUAGE_ID) VALUES('Fejl i ”klarerens identifikations nummer” (3/18), når "supplerende procedure" (1/11) er angivet med F49, kan klarerens identifikationsnummer kun være DK09999981 (privat)', TO_TIMESTAMP('2020-01-01 00:00:00', 'YYYY-MM-DD HH24:MI:SS'), null, (SELECT id FROM CODELIST_ITEM CI WHERE ITEM_CODE = 'DK1055' AND CODELIST_ID = (SELECT id FROM codelist WHERE CODELIST_KEY = '10040')), 3);</v>
      </c>
      <c r="F344" t="str">
        <v>INSERT INTO PUBLIC.CODELIST_ITEM_LABEL (DESCRIPTION, VALID_FROM, VALID_TO, ITEM_ID, LANGUAGE_ID) VALUES('Error in "Declarant Identification no" (3/18), when "Additional procedure" (1/11) is F49 then the "declarant identification no" (3/18) must be DK09999981 (private)', TO_TIMESTAMP('2020-01-01 00:00:00', 'YYYY-MM-DD HH24:MI:SS'), null, (SELECT id FROM CODELIST_ITEM CI WHERE ITEM_CODE = 'DK1055' AND CODELIST_ID = (SELECT id FROM codelist WHERE CODELIST_KEY = '10040')), 1);</v>
      </c>
      <c r="G344" t="str">
        <v>INSERT INTO public.codelist_item (item_code, uieditable, valid_from, valid_to, codelist_id) VALUES('DKW1055', false, to_timestamp('2020-01-01 00:00:00', 'YYYY-MM-DD HH24:MI:SS'), null, (SELECT id FROM codelist WHERE CODELIST_KEY = '10075')) ON CONFLICT (codelist_id, item_code) DO UPDATE SET valid_from=EXCLUDED.valid_from, valid_to=EXCLUDED.valid_to;</v>
      </c>
      <c r="H344" t="str">
        <v>INSERT INTO PUBLIC.CODELIST_ITEM_LABEL (DESCRIPTION, VALID_FROM, VALID_TO, ITEM_ID, LANGUAGE_ID) VALUES('Fejl i ”klarerens identifikations nummer” (3/18), når "supplerende procedure" (1/11) er angivet med F49, kan klarerens identifikationsnummer kun være DK09999981 (privat)', TO_TIMESTAMP('2020-01-01 00:00:00', 'YYYY-MM-DD HH24:MI:SS'), null, (SELECT id FROM CODELIST_ITEM CI WHERE ITEM_CODE = 'DKW1055' AND CODELIST_ID = (SELECT id FROM codelist WHERE CODELIST_KEY = '10075')), 3);</v>
      </c>
      <c r="I344" t="str">
        <v>INSERT INTO PUBLIC.CODELIST_ITEM_LABEL (DESCRIPTION, VALID_FROM, VALID_TO, ITEM_ID, LANGUAGE_ID) VALUES('Error in "Declarant Identification no" (3/18), when "Additional procedure" (1/11) is F49 then the "declarant identification no" (3/18) must be DK09999981 (private)', TO_TIMESTAMP('2020-01-01 00:00:00', 'YYYY-MM-DD HH24:MI:SS'), null, (SELECT id FROM CODELIST_ITEM CI WHERE ITEM_CODE = 'DKW1055' AND CODELIST_ID = (SELECT id FROM codelist WHERE CODELIST_KEY = '10075')), 1);</v>
      </c>
      <c r="J344" t="str">
        <v>INSERT INTO public.codelist_item (item_code, uieditable, valid_from, valid_to, codelist_id) VALUES('DKW1055', false, to_timestamp('2020-01-01 00:00:00', 'YYYY-MM-DD HH24:MI:SS'), null, (SELECT id FROM codelist WHERE CODELIST_KEY = '10040')) ON CONFLICT (codelist_id, item_code) DO UPDATE SET valid_from=EXCLUDED.valid_from, valid_to=EXCLUDED.valid_to;</v>
      </c>
      <c r="K344" t="str">
        <v>INSERT INTO PUBLIC.CODELIST_ITEM_LABEL (DESCRIPTION, VALID_FROM, VALID_TO, ITEM_ID, LANGUAGE_ID) VALUES('Fejl i ”klarerens identifikations nummer” (3/18), når "supplerende procedure" (1/11) er angivet med F49, kan klarerens identifikationsnummer kun være DK09999981 (privat)', TO_TIMESTAMP('2020-01-01 00:00:00', 'YYYY-MM-DD HH24:MI:SS'), null, (SELECT id FROM CODELIST_ITEM CI WHERE ITEM_CODE = 'DKW1055' AND CODELIST_ID = (SELECT id FROM codelist WHERE CODELIST_KEY = '10040')), 3);</v>
      </c>
      <c r="L344" t="str">
        <v>INSERT INTO PUBLIC.CODELIST_ITEM_LABEL (DESCRIPTION, VALID_FROM, VALID_TO, ITEM_ID, LANGUAGE_ID) VALUES('Error in "Declarant Identification no" (3/18), when "Additional procedure" (1/11) is F49 then the "declarant identification no" (3/18) must be DK09999981 (private)', TO_TIMESTAMP('2020-01-01 00:00:00', 'YYYY-MM-DD HH24:MI:SS'), null, (SELECT id FROM CODELIST_ITEM CI WHERE ITEM_CODE = 'DKW1055' AND CODELIST_ID = (SELECT id FROM codelist WHERE CODELIST_KEY = '10040')), 1);</v>
      </c>
      <c r="N344" s="10" t="str">
        <v>INSERT INTO public.codelist_items (itemcode, valid_from, valid_to, codelist_id, extensions_id) VALUES('DK1055', to_timestamp('2020-01-01 00:00:00', 'YYYY-MM-DD HH24:MI:SS'), null, (SELECT id FROM codelists WHERE CODELISTKEY = '10249'), null) ON CONFLICT (codelist_id, itemcode) DO UPDATE SET valid_from=EXCLUDED.valid_from, valid_to=EXCLUDED.valid_to;</v>
      </c>
      <c r="O344" s="10" t="str">
        <v>INSERT INTO PUBLIC.labels_codelist_items (DESCRIPTION, langcode, VALID_FROM, VALID_TO, ITEM_ID) VALUES('Fejl i ”klarerens identifikations nummer” (3/18), når "supplerende procedure" (1/11) er angivet med F49, kan klarerens identifikationsnummer kun være DK09999981 (privat)', 'DA',TO_TIMESTAMP('2020-01-01 00:00:00', 'YYYY-MM-DD HH24:MI:SS'), null, (SELECT id FROM codelist_items CI WHERE ITEMCODE = 'DK1055' AND CODELIST_ID = (SELECT id FROM codelists WHERE CODELISTKEY = '10249'))) ON CONFLICT (item_id, langcode, valid_to) DO UPDATE SET valid_from=EXCLUDED.valid_from, description=EXCLUDED.description;</v>
      </c>
      <c r="P344" s="10" t="str">
        <v>INSERT INTO PUBLIC.labels_codelist_items (DESCRIPTION, langcode, VALID_FROM, VALID_TO, ITEM_ID) VALUES('Error in "Declarant Identification no" (3/18), when "Additional procedure" (1/11) is F49 then the "declarant identification no" (3/18) must be DK09999981 (private)', 'EN',TO_TIMESTAMP('2020-01-01 00:00:00', 'YYYY-MM-DD HH24:MI:SS'), null, (SELECT id FROM codelist_items CI WHERE ITEMCODE = 'DK1055' AND CODELIST_ID = (SELECT id FROM codelists WHERE CODELISTKEY = '10249'))) ON CONFLICT (item_id, langcode, valid_to) DO UPDATE SET valid_from=EXCLUDED.valid_from, description=EXCLUDED.description;</v>
      </c>
      <c r="Q344" s="10" t="str">
        <v>INSERT INTO public.codelist_items (itemcode, valid_from, valid_to, codelist_id, extensions_id) VALUES('DKW1055', to_timestamp('2020-01-01 00:00:00', 'YYYY-MM-DD HH24:MI:SS'), null, (SELECT id FROM codelists WHERE CODELISTKEY = '10249'), null) ON CONFLICT (codelist_id, itemcode) DO UPDATE SET valid_from=EXCLUDED.valid_from, valid_to=EXCLUDED.valid_to;</v>
      </c>
      <c r="R344" s="10" t="str">
        <v>INSERT INTO PUBLIC.labels_codelist_items (DESCRIPTION, langcode, VALID_FROM, VALID_TO, ITEM_ID) VALUES('Fejl i ”klarerens identifikations nummer” (3/18), når "supplerende procedure" (1/11) er angivet med F49, kan klarerens identifikationsnummer kun være DK09999981 (privat)', 'DA',TO_TIMESTAMP('2020-01-01 00:00:00', 'YYYY-MM-DD HH24:MI:SS'), null, (SELECT id FROM codelist_items CI WHERE ITEMCODE = 'DKW1055' AND CODELIST_ID = (SELECT id FROM codelists WHERE CODELISTKEY = '10249'))) ON CONFLICT (item_id, langcode, valid_to) DO UPDATE SET valid_from=EXCLUDED.valid_from, description=EXCLUDED.description;</v>
      </c>
      <c r="S344" s="10" t="str">
        <v>INSERT INTO PUBLIC.labels_codelist_items (DESCRIPTION, langcode, VALID_FROM, VALID_TO, ITEM_ID) VALUES('Error in "Declarant Identification no" (3/18), when "Additional procedure" (1/11) is F49 then the "declarant identification no" (3/18) must be DK09999981 (private)', 'EN',TO_TIMESTAMP('2020-01-01 00:00:00', 'YYYY-MM-DD HH24:MI:SS'), null, (SELECT id FROM codelist_items CI WHERE ITEMCODE = 'DKW1055' AND CODELIST_ID = (SELECT id FROM codelists WHERE CODELISTKEY = '10249'))) ON CONFLICT (item_id, langcode, valid_to) DO UPDATE SET valid_from=EXCLUDED.valid_from, description=EXCLUDED.description;</v>
      </c>
    </row>
    <row r="345" spans="1:19" ht="409.5" x14ac:dyDescent="0.25">
      <c r="A345"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345" t="str">
        <v>/*INSERT INTO PUBLIC.CODELIST_ITEM_LABEL (DESCRIPTION, VALID_FROM, VALID_TO, ITEM_ID, LANGUAGE_ID) VALUES('Error in "Declarant country" (13 05 018 020) is incorrect, country code must be found in the EU''s codelist (country code for EU countries).', TO_TIMESTAMP('2020-01-01 00:00:00', 'YYYY-MM-DD HH24:MI:SS'), null, (SELECT id FROM CODELIST_ITEM CI WHERE ITEM_CODE = '' AND CODELIST_ID = (SELECT id FROM codelist WHERE CODELIST_KEY = '10080')), 1);*/</v>
      </c>
      <c r="D34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45" t="str">
        <v>/*INSERT INTO PUBLIC.CODELIST_ITEM_LABEL (DESCRIPTION, VALID_FROM, VALID_TO, ITEM_ID, LANGUAGE_ID) VALUES('Fejl i "Deklarant landekode"(13 05 018 020), er ikke validt, landekode skal findes i EU''s codelist over koder for EU-lande.', TO_TIMESTAMP('2020-01-01 00:00:00', 'YYYY-MM-DD HH24:MI:SS'), null, (SELECT id FROM CODELIST_ITEM CI WHERE ITEM_CODE = '' AND CODELIST_ID = (SELECT id FROM codelist WHERE CODELIST_KEY = '10040')), 3);*/</v>
      </c>
      <c r="F345" t="str">
        <v>/*INSERT INTO PUBLIC.CODELIST_ITEM_LABEL (DESCRIPTION, VALID_FROM, VALID_TO, ITEM_ID, LANGUAGE_ID) VALUES('Error in "Declarant country" (13 05 018 020) is incorrect, country code must be found in the EU''s codelist (country code for EU countries).', TO_TIMESTAMP('2020-01-01 00:00:00', 'YYYY-MM-DD HH24:MI:SS'), null, (SELECT id FROM CODELIST_ITEM CI WHERE ITEM_CODE = '' AND CODELIST_ID = (SELECT id FROM codelist WHERE CODELIST_KEY = '10040')), 1);*/</v>
      </c>
      <c r="G34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45" t="str">
        <v>/*INSERT INTO PUBLIC.CODELIST_ITEM_LABEL (DESCRIPTION, VALID_FROM, VALID_TO, ITEM_ID, LANGUAGE_ID) VALUES('Fejl i "Deklarant landekode"(13 05 018 020), er ikke validt, landekode skal findes i EU''s codelist over koder for EU-lande.', TO_TIMESTAMP('2020-01-01 00:00:00', 'YYYY-MM-DD HH24:MI:SS'), null, (SELECT id FROM CODELIST_ITEM CI WHERE ITEM_CODE = '' AND CODELIST_ID = (SELECT id FROM codelist WHERE CODELIST_KEY = '10075')), 3);*/</v>
      </c>
      <c r="I345" t="str">
        <v>/*INSERT INTO PUBLIC.CODELIST_ITEM_LABEL (DESCRIPTION, VALID_FROM, VALID_TO, ITEM_ID, LANGUAGE_ID) VALUES('Error in "Declarant country" (13 05 018 020) is incorrect, country code must be found in the EU''s codelist (country code for EU countries).', TO_TIMESTAMP('2020-01-01 00:00:00', 'YYYY-MM-DD HH24:MI:SS'), null, (SELECT id FROM CODELIST_ITEM CI WHERE ITEM_CODE = '' AND CODELIST_ID = (SELECT id FROM codelist WHERE CODELIST_KEY = '10075')), 1);*/</v>
      </c>
      <c r="J34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45" t="str">
        <v>/*INSERT INTO PUBLIC.CODELIST_ITEM_LABEL (DESCRIPTION, VALID_FROM, VALID_TO, ITEM_ID, LANGUAGE_ID) VALUES('Fejl i "Deklarant landekode"(13 05 018 020), er ikke validt, landekode skal findes i EU''s codelist over koder for EU-lande.', TO_TIMESTAMP('2020-01-01 00:00:00', 'YYYY-MM-DD HH24:MI:SS'), null, (SELECT id FROM CODELIST_ITEM CI WHERE ITEM_CODE = '' AND CODELIST_ID = (SELECT id FROM codelist WHERE CODELIST_KEY = '10040')), 3);*/</v>
      </c>
      <c r="L345" t="str">
        <v>/*INSERT INTO PUBLIC.CODELIST_ITEM_LABEL (DESCRIPTION, VALID_FROM, VALID_TO, ITEM_ID, LANGUAGE_ID) VALUES('Error in "Declarant country" (13 05 018 020) is incorrect, country code must be found in the EU''s codelist (country code for EU countries).', TO_TIMESTAMP('2020-01-01 00:00:00', 'YYYY-MM-DD HH24:MI:SS'), null, (SELECT id FROM CODELIST_ITEM CI WHERE ITEM_CODE = '' AND CODELIST_ID = (SELECT id FROM codelist WHERE CODELIST_KEY = '10040')), 1);*/</v>
      </c>
      <c r="N34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45" s="10" t="str">
        <v>/*INSERT INTO PUBLIC.labels_codelist_items (DESCRIPTION, langcode, VALID_FROM, VALID_TO, ITEM_ID) VALUES('Fejl i "Deklarant landekode"(13 05 018 020), er ikke validt, landekode skal findes i EU''s codelist over koder for EU-lande.',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45" s="10" t="str">
        <v>/*INSERT INTO PUBLIC.labels_codelist_items (DESCRIPTION, langcode, VALID_FROM, VALID_TO, ITEM_ID) VALUES('Error in "Declarant country" (13 05 018 020) is incorrect, country code must be found in the EU''s codelist (country code for EU countries).',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4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45" s="10" t="str">
        <v>/*INSERT INTO PUBLIC.labels_codelist_items (DESCRIPTION, langcode, VALID_FROM, VALID_TO, ITEM_ID) VALUES('Fejl i "Deklarant landekode"(13 05 018 020), er ikke validt, landekode skal findes i EU''s codelist over koder for EU-lande.',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45" s="10" t="str">
        <v>/*INSERT INTO PUBLIC.labels_codelist_items (DESCRIPTION, langcode, VALID_FROM, VALID_TO, ITEM_ID) VALUES('Error in "Declarant country" (13 05 018 020) is incorrect, country code must be found in the EU''s codelist (country code for EU countries).',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46" spans="1:19" ht="409.5" x14ac:dyDescent="0.25">
      <c r="A346" t="str">
        <v>INSERT INTO public.codelist_item (item_code, uieditable, valid_from, valid_to, codelist_id) VALUES('DK1046', false, to_timestamp('2020-01-01 00:00:00', 'YYYY-MM-DD HH24:MI:SS'), null, (SELECT id FROM codelist WHERE CODELIST_KEY = '10080')) ON CONFLICT (codelist_id, item_code) DO UPDATE SET valid_from=EXCLUDED.valid_from, valid_to=EXCLUDED.valid_to;</v>
      </c>
      <c r="C346" t="str">
        <v>INSERT INTO PUBLIC.CODELIST_ITEM_LABEL (DESCRIPTION, VALID_FROM, VALID_TO, ITEM_ID, LANGUAGE_ID) VALUES('Error in "Currency" (14 15 012 000) the currency code does not exist.', TO_TIMESTAMP('2020-01-01 00:00:00', 'YYYY-MM-DD HH24:MI:SS'), null, (SELECT id FROM CODELIST_ITEM CI WHERE ITEM_CODE = 'DK1046' AND CODELIST_ID = (SELECT id FROM codelist WHERE CODELIST_KEY = '10080')), 1);</v>
      </c>
      <c r="D346" t="str">
        <v>INSERT INTO public.codelist_item (item_code, uieditable, valid_from, valid_to, codelist_id) VALUES('DK1046', false, to_timestamp('2020-01-01 00:00:00', 'YYYY-MM-DD HH24:MI:SS'), null, (SELECT id FROM codelist WHERE CODELIST_KEY = '10040')) ON CONFLICT (codelist_id, item_code) DO UPDATE SET valid_from=EXCLUDED.valid_from, valid_to=EXCLUDED.valid_to;</v>
      </c>
      <c r="E346" t="str">
        <v>INSERT INTO PUBLIC.CODELIST_ITEM_LABEL (DESCRIPTION, VALID_FROM, VALID_TO, ITEM_ID, LANGUAGE_ID) VALUES('Fejl i "Valutakode" (14 15 012 000), valutakoden findes ikke.', TO_TIMESTAMP('2020-01-01 00:00:00', 'YYYY-MM-DD HH24:MI:SS'), null, (SELECT id FROM CODELIST_ITEM CI WHERE ITEM_CODE = 'DK1046' AND CODELIST_ID = (SELECT id FROM codelist WHERE CODELIST_KEY = '10040')), 3);</v>
      </c>
      <c r="F346" t="str">
        <v>INSERT INTO PUBLIC.CODELIST_ITEM_LABEL (DESCRIPTION, VALID_FROM, VALID_TO, ITEM_ID, LANGUAGE_ID) VALUES('Error in "Currency" (14 15 012 000) the currency code does not exist.', TO_TIMESTAMP('2020-01-01 00:00:00', 'YYYY-MM-DD HH24:MI:SS'), null, (SELECT id FROM CODELIST_ITEM CI WHERE ITEM_CODE = 'DK1046' AND CODELIST_ID = (SELECT id FROM codelist WHERE CODELIST_KEY = '10040')), 1);</v>
      </c>
      <c r="G346"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46" t="str">
        <v>/*INSERT INTO PUBLIC.CODELIST_ITEM_LABEL (DESCRIPTION, VALID_FROM, VALID_TO, ITEM_ID, LANGUAGE_ID) VALUES('Fejl i "Valutakode" (14 15 012 000), valutakoden findes ikke.', TO_TIMESTAMP('2020-01-01 00:00:00', 'YYYY-MM-DD HH24:MI:SS'), null, (SELECT id FROM CODELIST_ITEM CI WHERE ITEM_CODE = '' AND CODELIST_ID = (SELECT id FROM codelist WHERE CODELIST_KEY = '10075')), 3);*/</v>
      </c>
      <c r="I346" t="str">
        <v>/*INSERT INTO PUBLIC.CODELIST_ITEM_LABEL (DESCRIPTION, VALID_FROM, VALID_TO, ITEM_ID, LANGUAGE_ID) VALUES('Error in "Currency" (14 15 012 000) the currency code does not exist.', TO_TIMESTAMP('2020-01-01 00:00:00', 'YYYY-MM-DD HH24:MI:SS'), null, (SELECT id FROM CODELIST_ITEM CI WHERE ITEM_CODE = '' AND CODELIST_ID = (SELECT id FROM codelist WHERE CODELIST_KEY = '10075')), 1);*/</v>
      </c>
      <c r="J34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46" t="str">
        <v>/*INSERT INTO PUBLIC.CODELIST_ITEM_LABEL (DESCRIPTION, VALID_FROM, VALID_TO, ITEM_ID, LANGUAGE_ID) VALUES('Fejl i "Valutakode" (14 15 012 000), valutakoden findes ikke.', TO_TIMESTAMP('2020-01-01 00:00:00', 'YYYY-MM-DD HH24:MI:SS'), null, (SELECT id FROM CODELIST_ITEM CI WHERE ITEM_CODE = '' AND CODELIST_ID = (SELECT id FROM codelist WHERE CODELIST_KEY = '10040')), 3);*/</v>
      </c>
      <c r="L346" t="str">
        <v>/*INSERT INTO PUBLIC.CODELIST_ITEM_LABEL (DESCRIPTION, VALID_FROM, VALID_TO, ITEM_ID, LANGUAGE_ID) VALUES('Error in "Currency" (14 15 012 000) the currency code does not exist.', TO_TIMESTAMP('2020-01-01 00:00:00', 'YYYY-MM-DD HH24:MI:SS'), null, (SELECT id FROM CODELIST_ITEM CI WHERE ITEM_CODE = '' AND CODELIST_ID = (SELECT id FROM codelist WHERE CODELIST_KEY = '10040')), 1);*/</v>
      </c>
      <c r="N346" s="10" t="str">
        <v>INSERT INTO public.codelist_items (itemcode, valid_from, valid_to, codelist_id, extensions_id) VALUES('DK1046', to_timestamp('2020-01-01 00:00:00', 'YYYY-MM-DD HH24:MI:SS'), null, (SELECT id FROM codelists WHERE CODELISTKEY = '10249'), null) ON CONFLICT (codelist_id, itemcode) DO UPDATE SET valid_from=EXCLUDED.valid_from, valid_to=EXCLUDED.valid_to;</v>
      </c>
      <c r="O346" s="10" t="str">
        <v>INSERT INTO PUBLIC.labels_codelist_items (DESCRIPTION, langcode, VALID_FROM, VALID_TO, ITEM_ID) VALUES('Fejl i "Valutakode" (14 15 012 000), valutakoden findes ikke.', 'DA',TO_TIMESTAMP('2020-01-01 00:00:00', 'YYYY-MM-DD HH24:MI:SS'), null, (SELECT id FROM codelist_items CI WHERE ITEMCODE = 'DK1046' AND CODELIST_ID = (SELECT id FROM codelists WHERE CODELISTKEY = '10249'))) ON CONFLICT (item_id, langcode, valid_to) DO UPDATE SET valid_from=EXCLUDED.valid_from, description=EXCLUDED.description;</v>
      </c>
      <c r="P346" s="10" t="str">
        <v>INSERT INTO PUBLIC.labels_codelist_items (DESCRIPTION, langcode, VALID_FROM, VALID_TO, ITEM_ID) VALUES('Error in "Currency" (14 15 012 000) the currency code does not exist.', 'EN',TO_TIMESTAMP('2020-01-01 00:00:00', 'YYYY-MM-DD HH24:MI:SS'), null, (SELECT id FROM codelist_items CI WHERE ITEMCODE = 'DK1046' AND CODELIST_ID = (SELECT id FROM codelists WHERE CODELISTKEY = '10249'))) ON CONFLICT (item_id, langcode, valid_to) DO UPDATE SET valid_from=EXCLUDED.valid_from, description=EXCLUDED.description;</v>
      </c>
      <c r="Q34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46" s="10" t="str">
        <v>/*INSERT INTO PUBLIC.labels_codelist_items (DESCRIPTION, langcode, VALID_FROM, VALID_TO, ITEM_ID) VALUES('Fejl i "Valutakode" (14 15 012 000), valutakoden findes ikke.',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46" s="10" t="str">
        <v>/*INSERT INTO PUBLIC.labels_codelist_items (DESCRIPTION, langcode, VALID_FROM, VALID_TO, ITEM_ID) VALUES('Error in "Currency" (14 15 012 000) the currency code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47" spans="1:19" ht="409.5" x14ac:dyDescent="0.25">
      <c r="A347" t="str">
        <v>INSERT INTO public.codelist_item (item_code, uieditable, valid_from, valid_to, codelist_id) VALUES('DK9001', false, to_timestamp('2020-01-01 00:00:00', 'YYYY-MM-DD HH24:MI:SS'), null, (SELECT id FROM codelist WHERE CODELIST_KEY = '10080')) ON CONFLICT (codelist_id, item_code) DO UPDATE SET valid_from=EXCLUDED.valid_from, valid_to=EXCLUDED.valid_to;</v>
      </c>
      <c r="C347" t="str">
        <v>INSERT INTO PUBLIC.CODELIST_ITEM_LABEL (DESCRIPTION, VALID_FROM, VALID_TO, ITEM_ID, LANGUAGE_ID) VALUES('Error in "Consignor - Identification Number" (13 02 017 000), the number does not exist or is not valid.', TO_TIMESTAMP('2020-01-01 00:00:00', 'YYYY-MM-DD HH24:MI:SS'), null, (SELECT id FROM CODELIST_ITEM CI WHERE ITEM_CODE = 'DK9001' AND CODELIST_ID = (SELECT id FROM codelist WHERE CODELIST_KEY = '10080')), 1);</v>
      </c>
      <c r="D347" t="str">
        <v>INSERT INTO public.codelist_item (item_code, uieditable, valid_from, valid_to, codelist_id) VALUES('DK9001', false, to_timestamp('2020-01-01 00:00:00', 'YYYY-MM-DD HH24:MI:SS'), null, (SELECT id FROM codelist WHERE CODELIST_KEY = '10040')) ON CONFLICT (codelist_id, item_code) DO UPDATE SET valid_from=EXCLUDED.valid_from, valid_to=EXCLUDED.valid_to;</v>
      </c>
      <c r="E347" t="str">
        <v>INSERT INTO PUBLIC.CODELIST_ITEM_LABEL (DESCRIPTION, VALID_FROM, VALID_TO, ITEM_ID, LANGUAGE_ID) VALUES('Fejl i "Afsender - Identifikationsnummer" (13 02 017 000), nummeret eksisterer ikke eller er ikke validt.', TO_TIMESTAMP('2020-01-01 00:00:00', 'YYYY-MM-DD HH24:MI:SS'), null, (SELECT id FROM CODELIST_ITEM CI WHERE ITEM_CODE = 'DK9001' AND CODELIST_ID = (SELECT id FROM codelist WHERE CODELIST_KEY = '10040')), 3);</v>
      </c>
      <c r="F347" t="str">
        <v>INSERT INTO PUBLIC.CODELIST_ITEM_LABEL (DESCRIPTION, VALID_FROM, VALID_TO, ITEM_ID, LANGUAGE_ID) VALUES('Error in "Consignor - Identification Number" (13 02 017 000), the number does not exist or is not valid.', TO_TIMESTAMP('2020-01-01 00:00:00', 'YYYY-MM-DD HH24:MI:SS'), null, (SELECT id FROM CODELIST_ITEM CI WHERE ITEM_CODE = 'DK9001' AND CODELIST_ID = (SELECT id FROM codelist WHERE CODELIST_KEY = '10040')), 1);</v>
      </c>
      <c r="G347" t="str">
        <v>INSERT INTO public.codelist_item (item_code, uieditable, valid_from, valid_to, codelist_id) VALUES('DKW9001', false, to_timestamp('2020-01-01 00:00:00', 'YYYY-MM-DD HH24:MI:SS'), null, (SELECT id FROM codelist WHERE CODELIST_KEY = '10075')) ON CONFLICT (codelist_id, item_code) DO UPDATE SET valid_from=EXCLUDED.valid_from, valid_to=EXCLUDED.valid_to;</v>
      </c>
      <c r="H347" t="str">
        <v>INSERT INTO PUBLIC.CODELIST_ITEM_LABEL (DESCRIPTION, VALID_FROM, VALID_TO, ITEM_ID, LANGUAGE_ID) VALUES('Fejl i "Afsender - Identifikationsnummer" (13 02 017 000), nummeret eksisterer ikke eller er ikke validt.', TO_TIMESTAMP('2020-01-01 00:00:00', 'YYYY-MM-DD HH24:MI:SS'), null, (SELECT id FROM CODELIST_ITEM CI WHERE ITEM_CODE = 'DKW9001' AND CODELIST_ID = (SELECT id FROM codelist WHERE CODELIST_KEY = '10075')), 3);</v>
      </c>
      <c r="I347" t="str">
        <v>INSERT INTO PUBLIC.CODELIST_ITEM_LABEL (DESCRIPTION, VALID_FROM, VALID_TO, ITEM_ID, LANGUAGE_ID) VALUES('Error in "Consignor - Identification Number" (13 02 017 000), the number does not exist or is not valid.', TO_TIMESTAMP('2020-01-01 00:00:00', 'YYYY-MM-DD HH24:MI:SS'), null, (SELECT id FROM CODELIST_ITEM CI WHERE ITEM_CODE = 'DKW9001' AND CODELIST_ID = (SELECT id FROM codelist WHERE CODELIST_KEY = '10075')), 1);</v>
      </c>
      <c r="J347" t="str">
        <v>INSERT INTO public.codelist_item (item_code, uieditable, valid_from, valid_to, codelist_id) VALUES('DKW9001', false, to_timestamp('2020-01-01 00:00:00', 'YYYY-MM-DD HH24:MI:SS'), null, (SELECT id FROM codelist WHERE CODELIST_KEY = '10040')) ON CONFLICT (codelist_id, item_code) DO UPDATE SET valid_from=EXCLUDED.valid_from, valid_to=EXCLUDED.valid_to;</v>
      </c>
      <c r="K347" t="str">
        <v>INSERT INTO PUBLIC.CODELIST_ITEM_LABEL (DESCRIPTION, VALID_FROM, VALID_TO, ITEM_ID, LANGUAGE_ID) VALUES('Fejl i "Afsender - Identifikationsnummer" (13 02 017 000), nummeret eksisterer ikke eller er ikke validt.', TO_TIMESTAMP('2020-01-01 00:00:00', 'YYYY-MM-DD HH24:MI:SS'), null, (SELECT id FROM CODELIST_ITEM CI WHERE ITEM_CODE = 'DKW9001' AND CODELIST_ID = (SELECT id FROM codelist WHERE CODELIST_KEY = '10040')), 3);</v>
      </c>
      <c r="L347" t="str">
        <v>INSERT INTO PUBLIC.CODELIST_ITEM_LABEL (DESCRIPTION, VALID_FROM, VALID_TO, ITEM_ID, LANGUAGE_ID) VALUES('Error in "Consignor - Identification Number" (13 02 017 000), the number does not exist or is not valid.', TO_TIMESTAMP('2020-01-01 00:00:00', 'YYYY-MM-DD HH24:MI:SS'), null, (SELECT id FROM CODELIST_ITEM CI WHERE ITEM_CODE = 'DKW9001' AND CODELIST_ID = (SELECT id FROM codelist WHERE CODELIST_KEY = '10040')), 1);</v>
      </c>
      <c r="N347" s="10" t="str">
        <v>INSERT INTO public.codelist_items (itemcode, valid_from, valid_to, codelist_id, extensions_id) VALUES('DK9001', to_timestamp('2020-01-01 00:00:00', 'YYYY-MM-DD HH24:MI:SS'), null, (SELECT id FROM codelists WHERE CODELISTKEY = '10249'), null) ON CONFLICT (codelist_id, itemcode) DO UPDATE SET valid_from=EXCLUDED.valid_from, valid_to=EXCLUDED.valid_to;</v>
      </c>
      <c r="O347" s="10" t="str">
        <v>INSERT INTO PUBLIC.labels_codelist_items (DESCRIPTION, langcode, VALID_FROM, VALID_TO, ITEM_ID) VALUES('Fejl i "Afsender - Identifikationsnummer" (13 02 017 000), nummeret eksisterer ikke eller er ikke validt.', 'DA',TO_TIMESTAMP('2020-01-01 00:00:00', 'YYYY-MM-DD HH24:MI:SS'), null, (SELECT id FROM codelist_items CI WHERE ITEMCODE = 'DK9001' AND CODELIST_ID = (SELECT id FROM codelists WHERE CODELISTKEY = '10249'))) ON CONFLICT (item_id, langcode, valid_to) DO UPDATE SET valid_from=EXCLUDED.valid_from, description=EXCLUDED.description;</v>
      </c>
      <c r="P347" s="10" t="str">
        <v>INSERT INTO PUBLIC.labels_codelist_items (DESCRIPTION, langcode, VALID_FROM, VALID_TO, ITEM_ID) VALUES('Error in "Consignor - Identification Number" (13 02 017 000), the number does not exist or is not valid.', 'EN',TO_TIMESTAMP('2020-01-01 00:00:00', 'YYYY-MM-DD HH24:MI:SS'), null, (SELECT id FROM codelist_items CI WHERE ITEMCODE = 'DK9001' AND CODELIST_ID = (SELECT id FROM codelists WHERE CODELISTKEY = '10249'))) ON CONFLICT (item_id, langcode, valid_to) DO UPDATE SET valid_from=EXCLUDED.valid_from, description=EXCLUDED.description;</v>
      </c>
      <c r="Q347" s="10" t="str">
        <v>INSERT INTO public.codelist_items (itemcode, valid_from, valid_to, codelist_id, extensions_id) VALUES('DKW9001', to_timestamp('2020-01-01 00:00:00', 'YYYY-MM-DD HH24:MI:SS'), null, (SELECT id FROM codelists WHERE CODELISTKEY = '10249'), null) ON CONFLICT (codelist_id, itemcode) DO UPDATE SET valid_from=EXCLUDED.valid_from, valid_to=EXCLUDED.valid_to;</v>
      </c>
      <c r="R347" s="10" t="str">
        <v>INSERT INTO PUBLIC.labels_codelist_items (DESCRIPTION, langcode, VALID_FROM, VALID_TO, ITEM_ID) VALUES('Fejl i "Afsender - Identifikationsnummer" (13 02 017 000), nummeret eksisterer ikke eller er ikke validt.', 'DA',TO_TIMESTAMP('2020-01-01 00:00:00', 'YYYY-MM-DD HH24:MI:SS'), null, (SELECT id FROM codelist_items CI WHERE ITEMCODE = 'DKW9001' AND CODELIST_ID = (SELECT id FROM codelists WHERE CODELISTKEY = '10249'))) ON CONFLICT (item_id, langcode, valid_to) DO UPDATE SET valid_from=EXCLUDED.valid_from, description=EXCLUDED.description;</v>
      </c>
      <c r="S347" s="10" t="str">
        <v>INSERT INTO PUBLIC.labels_codelist_items (DESCRIPTION, langcode, VALID_FROM, VALID_TO, ITEM_ID) VALUES('Error in "Consignor - Identification Number" (13 02 017 000), the number does not exist or is not valid.', 'EN',TO_TIMESTAMP('2020-01-01 00:00:00', 'YYYY-MM-DD HH24:MI:SS'), null, (SELECT id FROM codelist_items CI WHERE ITEMCODE = 'DKW9001' AND CODELIST_ID = (SELECT id FROM codelists WHERE CODELISTKEY = '10249'))) ON CONFLICT (item_id, langcode, valid_to) DO UPDATE SET valid_from=EXCLUDED.valid_from, description=EXCLUDED.description;</v>
      </c>
    </row>
    <row r="348" spans="1:19" ht="409.5" x14ac:dyDescent="0.25">
      <c r="A348" t="str">
        <v>INSERT INTO public.codelist_item (item_code, uieditable, valid_from, valid_to, codelist_id) VALUES('DK9002', false, to_timestamp('2020-01-01 00:00:00', 'YYYY-MM-DD HH24:MI:SS'), null, (SELECT id FROM codelist WHERE CODELIST_KEY = '10080')) ON CONFLICT (codelist_id, item_code) DO UPDATE SET valid_from=EXCLUDED.valid_from, valid_to=EXCLUDED.valid_to;</v>
      </c>
      <c r="C348" t="str">
        <v>INSERT INTO PUBLIC.CODELIST_ITEM_LABEL (DESCRIPTION, VALID_FROM, VALID_TO, ITEM_ID, LANGUAGE_ID) VALUES('Error in "Consignee - Identification Number" (13 03 017 000), the number does not exist or is not valid.', TO_TIMESTAMP('2020-01-01 00:00:00', 'YYYY-MM-DD HH24:MI:SS'), null, (SELECT id FROM CODELIST_ITEM CI WHERE ITEM_CODE = 'DK9002' AND CODELIST_ID = (SELECT id FROM codelist WHERE CODELIST_KEY = '10080')), 1);</v>
      </c>
      <c r="D348" t="str">
        <v>INSERT INTO public.codelist_item (item_code, uieditable, valid_from, valid_to, codelist_id) VALUES('DK9002', false, to_timestamp('2020-01-01 00:00:00', 'YYYY-MM-DD HH24:MI:SS'), null, (SELECT id FROM codelist WHERE CODELIST_KEY = '10040')) ON CONFLICT (codelist_id, item_code) DO UPDATE SET valid_from=EXCLUDED.valid_from, valid_to=EXCLUDED.valid_to;</v>
      </c>
      <c r="E348" t="str">
        <v>INSERT INTO PUBLIC.CODELIST_ITEM_LABEL (DESCRIPTION, VALID_FROM, VALID_TO, ITEM_ID, LANGUAGE_ID) VALUES('Fejl i "Modtager - Identifikationsnummer" (13 03 017 000), nummeret eksisterer ikke eller er ikke validt.', TO_TIMESTAMP('2020-01-01 00:00:00', 'YYYY-MM-DD HH24:MI:SS'), null, (SELECT id FROM CODELIST_ITEM CI WHERE ITEM_CODE = 'DK9002' AND CODELIST_ID = (SELECT id FROM codelist WHERE CODELIST_KEY = '10040')), 3);</v>
      </c>
      <c r="F348" t="str">
        <v>INSERT INTO PUBLIC.CODELIST_ITEM_LABEL (DESCRIPTION, VALID_FROM, VALID_TO, ITEM_ID, LANGUAGE_ID) VALUES('Error in "Consignee - Identification Number" (13 03 017 000), the number does not exist or is not valid.', TO_TIMESTAMP('2020-01-01 00:00:00', 'YYYY-MM-DD HH24:MI:SS'), null, (SELECT id FROM CODELIST_ITEM CI WHERE ITEM_CODE = 'DK9002' AND CODELIST_ID = (SELECT id FROM codelist WHERE CODELIST_KEY = '10040')), 1);</v>
      </c>
      <c r="G348" t="str">
        <v>INSERT INTO public.codelist_item (item_code, uieditable, valid_from, valid_to, codelist_id) VALUES('DKW9002', false, to_timestamp('2020-01-01 00:00:00', 'YYYY-MM-DD HH24:MI:SS'), null, (SELECT id FROM codelist WHERE CODELIST_KEY = '10075')) ON CONFLICT (codelist_id, item_code) DO UPDATE SET valid_from=EXCLUDED.valid_from, valid_to=EXCLUDED.valid_to;</v>
      </c>
      <c r="H348" t="str">
        <v>INSERT INTO PUBLIC.CODELIST_ITEM_LABEL (DESCRIPTION, VALID_FROM, VALID_TO, ITEM_ID, LANGUAGE_ID) VALUES('Fejl i "Modtager - Identifikationsnummer" (13 03 017 000), nummeret eksisterer ikke eller er ikke validt.', TO_TIMESTAMP('2020-01-01 00:00:00', 'YYYY-MM-DD HH24:MI:SS'), null, (SELECT id FROM CODELIST_ITEM CI WHERE ITEM_CODE = 'DKW9002' AND CODELIST_ID = (SELECT id FROM codelist WHERE CODELIST_KEY = '10075')), 3);</v>
      </c>
      <c r="I348" t="str">
        <v>INSERT INTO PUBLIC.CODELIST_ITEM_LABEL (DESCRIPTION, VALID_FROM, VALID_TO, ITEM_ID, LANGUAGE_ID) VALUES('Error in "Consignee - Identification Number" (13 03 017 000), the number does not exist or is not valid.', TO_TIMESTAMP('2020-01-01 00:00:00', 'YYYY-MM-DD HH24:MI:SS'), null, (SELECT id FROM CODELIST_ITEM CI WHERE ITEM_CODE = 'DKW9002' AND CODELIST_ID = (SELECT id FROM codelist WHERE CODELIST_KEY = '10075')), 1);</v>
      </c>
      <c r="J348" t="str">
        <v>INSERT INTO public.codelist_item (item_code, uieditable, valid_from, valid_to, codelist_id) VALUES('DKW9002', false, to_timestamp('2020-01-01 00:00:00', 'YYYY-MM-DD HH24:MI:SS'), null, (SELECT id FROM codelist WHERE CODELIST_KEY = '10040')) ON CONFLICT (codelist_id, item_code) DO UPDATE SET valid_from=EXCLUDED.valid_from, valid_to=EXCLUDED.valid_to;</v>
      </c>
      <c r="K348" t="str">
        <v>INSERT INTO PUBLIC.CODELIST_ITEM_LABEL (DESCRIPTION, VALID_FROM, VALID_TO, ITEM_ID, LANGUAGE_ID) VALUES('Fejl i "Modtager - Identifikationsnummer" (13 03 017 000), nummeret eksisterer ikke eller er ikke validt.', TO_TIMESTAMP('2020-01-01 00:00:00', 'YYYY-MM-DD HH24:MI:SS'), null, (SELECT id FROM CODELIST_ITEM CI WHERE ITEM_CODE = 'DKW9002' AND CODELIST_ID = (SELECT id FROM codelist WHERE CODELIST_KEY = '10040')), 3);</v>
      </c>
      <c r="L348" t="str">
        <v>INSERT INTO PUBLIC.CODELIST_ITEM_LABEL (DESCRIPTION, VALID_FROM, VALID_TO, ITEM_ID, LANGUAGE_ID) VALUES('Error in "Consignee - Identification Number" (13 03 017 000), the number does not exist or is not valid.', TO_TIMESTAMP('2020-01-01 00:00:00', 'YYYY-MM-DD HH24:MI:SS'), null, (SELECT id FROM CODELIST_ITEM CI WHERE ITEM_CODE = 'DKW9002' AND CODELIST_ID = (SELECT id FROM codelist WHERE CODELIST_KEY = '10040')), 1);</v>
      </c>
      <c r="N348" s="10" t="str">
        <v>INSERT INTO public.codelist_items (itemcode, valid_from, valid_to, codelist_id, extensions_id) VALUES('DK9002', to_timestamp('2020-01-01 00:00:00', 'YYYY-MM-DD HH24:MI:SS'), null, (SELECT id FROM codelists WHERE CODELISTKEY = '10249'), null) ON CONFLICT (codelist_id, itemcode) DO UPDATE SET valid_from=EXCLUDED.valid_from, valid_to=EXCLUDED.valid_to;</v>
      </c>
      <c r="O348" s="10" t="str">
        <v>INSERT INTO PUBLIC.labels_codelist_items (DESCRIPTION, langcode, VALID_FROM, VALID_TO, ITEM_ID) VALUES('Fejl i "Modtager - Identifikationsnummer" (13 03 017 000), nummeret eksisterer ikke eller er ikke validt.', 'DA',TO_TIMESTAMP('2020-01-01 00:00:00', 'YYYY-MM-DD HH24:MI:SS'), null, (SELECT id FROM codelist_items CI WHERE ITEMCODE = 'DK9002' AND CODELIST_ID = (SELECT id FROM codelists WHERE CODELISTKEY = '10249'))) ON CONFLICT (item_id, langcode, valid_to) DO UPDATE SET valid_from=EXCLUDED.valid_from, description=EXCLUDED.description;</v>
      </c>
      <c r="P348" s="10" t="str">
        <v>INSERT INTO PUBLIC.labels_codelist_items (DESCRIPTION, langcode, VALID_FROM, VALID_TO, ITEM_ID) VALUES('Error in "Consignee - Identification Number" (13 03 017 000), the number does not exist or is not valid.', 'EN',TO_TIMESTAMP('2020-01-01 00:00:00', 'YYYY-MM-DD HH24:MI:SS'), null, (SELECT id FROM codelist_items CI WHERE ITEMCODE = 'DK9002' AND CODELIST_ID = (SELECT id FROM codelists WHERE CODELISTKEY = '10249'))) ON CONFLICT (item_id, langcode, valid_to) DO UPDATE SET valid_from=EXCLUDED.valid_from, description=EXCLUDED.description;</v>
      </c>
      <c r="Q348" s="10" t="str">
        <v>INSERT INTO public.codelist_items (itemcode, valid_from, valid_to, codelist_id, extensions_id) VALUES('DKW9002', to_timestamp('2020-01-01 00:00:00', 'YYYY-MM-DD HH24:MI:SS'), null, (SELECT id FROM codelists WHERE CODELISTKEY = '10249'), null) ON CONFLICT (codelist_id, itemcode) DO UPDATE SET valid_from=EXCLUDED.valid_from, valid_to=EXCLUDED.valid_to;</v>
      </c>
      <c r="R348" s="10" t="str">
        <v>INSERT INTO PUBLIC.labels_codelist_items (DESCRIPTION, langcode, VALID_FROM, VALID_TO, ITEM_ID) VALUES('Fejl i "Modtager - Identifikationsnummer" (13 03 017 000), nummeret eksisterer ikke eller er ikke validt.', 'DA',TO_TIMESTAMP('2020-01-01 00:00:00', 'YYYY-MM-DD HH24:MI:SS'), null, (SELECT id FROM codelist_items CI WHERE ITEMCODE = 'DKW9002' AND CODELIST_ID = (SELECT id FROM codelists WHERE CODELISTKEY = '10249'))) ON CONFLICT (item_id, langcode, valid_to) DO UPDATE SET valid_from=EXCLUDED.valid_from, description=EXCLUDED.description;</v>
      </c>
      <c r="S348" s="10" t="str">
        <v>INSERT INTO PUBLIC.labels_codelist_items (DESCRIPTION, langcode, VALID_FROM, VALID_TO, ITEM_ID) VALUES('Error in "Consignee - Identification Number" (13 03 017 000), the number does not exist or is not valid.', 'EN',TO_TIMESTAMP('2020-01-01 00:00:00', 'YYYY-MM-DD HH24:MI:SS'), null, (SELECT id FROM codelist_items CI WHERE ITEMCODE = 'DKW9002' AND CODELIST_ID = (SELECT id FROM codelists WHERE CODELISTKEY = '10249'))) ON CONFLICT (item_id, langcode, valid_to) DO UPDATE SET valid_from=EXCLUDED.valid_from, description=EXCLUDED.description;</v>
      </c>
    </row>
    <row r="349" spans="1:19" ht="409.5" x14ac:dyDescent="0.25">
      <c r="A349" t="str">
        <v>/*INSERT INTO public.codelist_item (item_code, uieditable, valid_from, valid_to, codelist_id) VALUES('DK1265', false, to_timestamp('2020-01-01 00:00:00', 'YYYY-MM-DD HH24:MI:SS'), null, (SELECT id FROM codelist WHERE CODELIST_KEY = '')) ON CONFLICT (codelist_id, item_code) DO UPDATE SET valid_from=EXCLUDED.valid_from, valid_to=EXCLUDED.valid_to;*/</v>
      </c>
      <c r="C349" t="str">
        <v>/*INSERT INTO PUBLIC.CODELIST_ITEM_LABEL (DESCRIPTION, VALID_FROM, VALID_TO, ITEM_ID, LANGUAGE_ID) VALUES('Error in "commodity code" (18 09 056 000), the commodity code is not allowed for "Additional procedure" C07.', TO_TIMESTAMP('2020-01-01 00:00:00', 'YYYY-MM-DD HH24:MI:SS'), null, (SELECT id FROM CODELIST_ITEM CI WHERE ITEM_CODE = 'DK1265' AND CODELIST_ID = (SELECT id FROM codelist WHERE CODELIST_KEY = '')), 1);*/</v>
      </c>
      <c r="D349" t="str">
        <v>/*INSERT INTO public.codelist_item (item_code, uieditable, valid_from, valid_to, codelist_id) VALUES('DK1265', false, to_timestamp('2020-01-01 00:00:00', 'YYYY-MM-DD HH24:MI:SS'), null, (SELECT id FROM codelist WHERE CODELIST_KEY = '10040')) ON CONFLICT (codelist_id, item_code) DO UPDATE SET valid_from=EXCLUDED.valid_from, valid_to=EXCLUDED.valid_to;*/</v>
      </c>
      <c r="E349" t="str">
        <v>/*INSERT INTO PUBLIC.CODELIST_ITEM_LABEL (DESCRIPTION, VALID_FROM, VALID_TO, ITEM_ID, LANGUAGE_ID) VALUES('Fejl i "varerekode" (18 09 056 000), varekoden er ikke tilladt for den "supplerende procedure" C07.', TO_TIMESTAMP('2020-01-01 00:00:00', 'YYYY-MM-DD HH24:MI:SS'), null, (SELECT id FROM CODELIST_ITEM CI WHERE ITEM_CODE = 'DK1265' AND CODELIST_ID = (SELECT id FROM codelist WHERE CODELIST_KEY = '10040')), 3);*/</v>
      </c>
      <c r="F349" t="str">
        <v>/*INSERT INTO PUBLIC.CODELIST_ITEM_LABEL (DESCRIPTION, VALID_FROM, VALID_TO, ITEM_ID, LANGUAGE_ID) VALUES('Error in "commodity code" (18 09 056 000), the commodity code is not allowed for "Additional procedure" C07.', TO_TIMESTAMP('2020-01-01 00:00:00', 'YYYY-MM-DD HH24:MI:SS'), null, (SELECT id FROM CODELIST_ITEM CI WHERE ITEM_CODE = 'DK1265' AND CODELIST_ID = (SELECT id FROM codelist WHERE CODELIST_KEY = '10040')), 1);*/</v>
      </c>
      <c r="G349" t="str">
        <v>INSERT INTO public.codelist_item (item_code, uieditable, valid_from, valid_to, codelist_id) VALUES('DKW1265', false, to_timestamp('2020-01-01 00:00:00', 'YYYY-MM-DD HH24:MI:SS'), null, (SELECT id FROM codelist WHERE CODELIST_KEY = '10075')) ON CONFLICT (codelist_id, item_code) DO UPDATE SET valid_from=EXCLUDED.valid_from, valid_to=EXCLUDED.valid_to;</v>
      </c>
      <c r="H349" t="str">
        <v>INSERT INTO PUBLIC.CODELIST_ITEM_LABEL (DESCRIPTION, VALID_FROM, VALID_TO, ITEM_ID, LANGUAGE_ID) VALUES('Fejl i "varerekode" (18 09 056 000), varekoden er ikke tilladt for den "supplerende procedure" C07.', TO_TIMESTAMP('2020-01-01 00:00:00', 'YYYY-MM-DD HH24:MI:SS'), null, (SELECT id FROM CODELIST_ITEM CI WHERE ITEM_CODE = 'DKW1265' AND CODELIST_ID = (SELECT id FROM codelist WHERE CODELIST_KEY = '10075')), 3);</v>
      </c>
      <c r="I349" t="str">
        <v>INSERT INTO PUBLIC.CODELIST_ITEM_LABEL (DESCRIPTION, VALID_FROM, VALID_TO, ITEM_ID, LANGUAGE_ID) VALUES('Error in "commodity code" (18 09 056 000), the commodity code is not allowed for "Additional procedure" C07.', TO_TIMESTAMP('2020-01-01 00:00:00', 'YYYY-MM-DD HH24:MI:SS'), null, (SELECT id FROM CODELIST_ITEM CI WHERE ITEM_CODE = 'DKW1265' AND CODELIST_ID = (SELECT id FROM codelist WHERE CODELIST_KEY = '10075')), 1);</v>
      </c>
      <c r="J349" t="str">
        <v>INSERT INTO public.codelist_item (item_code, uieditable, valid_from, valid_to, codelist_id) VALUES('DKW1265', false, to_timestamp('2020-01-01 00:00:00', 'YYYY-MM-DD HH24:MI:SS'), null, (SELECT id FROM codelist WHERE CODELIST_KEY = '10040')) ON CONFLICT (codelist_id, item_code) DO UPDATE SET valid_from=EXCLUDED.valid_from, valid_to=EXCLUDED.valid_to;</v>
      </c>
      <c r="K349" t="str">
        <v>INSERT INTO PUBLIC.CODELIST_ITEM_LABEL (DESCRIPTION, VALID_FROM, VALID_TO, ITEM_ID, LANGUAGE_ID) VALUES('Fejl i "varerekode" (18 09 056 000), varekoden er ikke tilladt for den "supplerende procedure" C07.', TO_TIMESTAMP('2020-01-01 00:00:00', 'YYYY-MM-DD HH24:MI:SS'), null, (SELECT id FROM CODELIST_ITEM CI WHERE ITEM_CODE = 'DKW1265' AND CODELIST_ID = (SELECT id FROM codelist WHERE CODELIST_KEY = '10040')), 3);</v>
      </c>
      <c r="L349" t="str">
        <v>INSERT INTO PUBLIC.CODELIST_ITEM_LABEL (DESCRIPTION, VALID_FROM, VALID_TO, ITEM_ID, LANGUAGE_ID) VALUES('Error in "commodity code" (18 09 056 000), the commodity code is not allowed for "Additional procedure" C07.', TO_TIMESTAMP('2020-01-01 00:00:00', 'YYYY-MM-DD HH24:MI:SS'), null, (SELECT id FROM CODELIST_ITEM CI WHERE ITEM_CODE = 'DKW1265' AND CODELIST_ID = (SELECT id FROM codelist WHERE CODELIST_KEY = '10040')), 1);</v>
      </c>
      <c r="N349" s="10" t="str">
        <v>/*INSERT INTO public.codelist_items (itemcode, valid_from, valid_to, codelist_id, extensions_id) VALUES('DK1265', to_timestamp('2020-01-01 00:00:00', 'YYYY-MM-DD HH24:MI:SS'), null, (SELECT id FROM codelists WHERE CODELISTKEY = '10249'), null) ON CONFLICT (codelist_id, itemcode) DO UPDATE SET valid_from=EXCLUDED.valid_from, valid_to=EXCLUDED.valid_to;*/</v>
      </c>
      <c r="O349" s="10" t="str">
        <v>/*INSERT INTO PUBLIC.labels_codelist_items (DESCRIPTION, langcode, VALID_FROM, VALID_TO, ITEM_ID) VALUES('Fejl i "varerekode" (18 09 056 000), varekoden er ikke tilladt for den "supplerende procedure" C07.', 'DA',TO_TIMESTAMP('2020-01-01 00:00:00', 'YYYY-MM-DD HH24:MI:SS'), null, (SELECT id FROM codelist_items CI WHERE ITEMCODE = 'DK1265' AND CODELIST_ID = (SELECT id FROM codelists WHERE CODELISTKEY = '10249'))) ON CONFLICT (item_id, langcode, valid_to) DO UPDATE SET valid_from=EXCLUDED.valid_from, description=EXCLUDED.description;*/</v>
      </c>
      <c r="P349" s="10" t="str">
        <v>/*INSERT INTO PUBLIC.labels_codelist_items (DESCRIPTION, langcode, VALID_FROM, VALID_TO, ITEM_ID) VALUES('Error in "commodity code" (18 09 056 000), the commodity code is not allowed for "Additional procedure" C07.', 'EN',TO_TIMESTAMP('2020-01-01 00:00:00', 'YYYY-MM-DD HH24:MI:SS'), null, (SELECT id FROM codelist_items CI WHERE ITEMCODE = 'DK1265' AND CODELIST_ID = (SELECT id FROM codelists WHERE CODELISTKEY = '10249'))) ON CONFLICT (item_id, langcode, valid_to) DO UPDATE SET valid_from=EXCLUDED.valid_from, description=EXCLUDED.description;*/</v>
      </c>
      <c r="Q349" s="10" t="str">
        <v>INSERT INTO public.codelist_items (itemcode, valid_from, valid_to, codelist_id, extensions_id) VALUES('DKW1265', to_timestamp('2020-01-01 00:00:00', 'YYYY-MM-DD HH24:MI:SS'), null, (SELECT id FROM codelists WHERE CODELISTKEY = '10249'), null) ON CONFLICT (codelist_id, itemcode) DO UPDATE SET valid_from=EXCLUDED.valid_from, valid_to=EXCLUDED.valid_to;</v>
      </c>
      <c r="R349" s="10" t="str">
        <v>INSERT INTO PUBLIC.labels_codelist_items (DESCRIPTION, langcode, VALID_FROM, VALID_TO, ITEM_ID) VALUES('Fejl i "varerekode" (18 09 056 000), varekoden er ikke tilladt for den "supplerende procedure" C07.', 'DA',TO_TIMESTAMP('2020-01-01 00:00:00', 'YYYY-MM-DD HH24:MI:SS'), null, (SELECT id FROM codelist_items CI WHERE ITEMCODE = 'DKW1265' AND CODELIST_ID = (SELECT id FROM codelists WHERE CODELISTKEY = '10249'))) ON CONFLICT (item_id, langcode, valid_to) DO UPDATE SET valid_from=EXCLUDED.valid_from, description=EXCLUDED.description;</v>
      </c>
      <c r="S349" s="10" t="str">
        <v>INSERT INTO PUBLIC.labels_codelist_items (DESCRIPTION, langcode, VALID_FROM, VALID_TO, ITEM_ID) VALUES('Error in "commodity code" (18 09 056 000), the commodity code is not allowed for "Additional procedure" C07.', 'EN',TO_TIMESTAMP('2020-01-01 00:00:00', 'YYYY-MM-DD HH24:MI:SS'), null, (SELECT id FROM codelist_items CI WHERE ITEMCODE = 'DKW1265' AND CODELIST_ID = (SELECT id FROM codelists WHERE CODELISTKEY = '10249'))) ON CONFLICT (item_id, langcode, valid_to) DO UPDATE SET valid_from=EXCLUDED.valid_from, description=EXCLUDED.description;</v>
      </c>
    </row>
    <row r="350" spans="1:19" ht="409.5" x14ac:dyDescent="0.25">
      <c r="A350"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350" t="str">
        <v>/*INSERT INTO PUBLIC.CODELIST_ITEM_LABEL (DESCRIPTION, VALID_FROM, VALID_TO, ITEM_ID, LANGUAGE_ID) VALUES('Error in "commodity code" (18 09 056 000) the commodity code is not allowed for "Additional procedure" C07.', TO_TIMESTAMP('2020-01-01 00:00:00', 'YYYY-MM-DD HH24:MI:SS'), null, (SELECT id FROM CODELIST_ITEM CI WHERE ITEM_CODE = '' AND CODELIST_ID = (SELECT id FROM codelist WHERE CODELIST_KEY = '10080')), 1);*/</v>
      </c>
      <c r="D35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50" t="str">
        <v>/*INSERT INTO PUBLIC.CODELIST_ITEM_LABEL (DESCRIPTION, VALID_FROM, VALID_TO, ITEM_ID, LANGUAGE_ID) VALUES('Fejl i "varerekode" (18 09 056 000), varekoden er ikke tilladt for den "supplerende procedure" C07.', TO_TIMESTAMP('2020-01-01 00:00:00', 'YYYY-MM-DD HH24:MI:SS'), null, (SELECT id FROM CODELIST_ITEM CI WHERE ITEM_CODE = '' AND CODELIST_ID = (SELECT id FROM codelist WHERE CODELIST_KEY = '10040')), 3);*/</v>
      </c>
      <c r="F350" t="str">
        <v>/*INSERT INTO PUBLIC.CODELIST_ITEM_LABEL (DESCRIPTION, VALID_FROM, VALID_TO, ITEM_ID, LANGUAGE_ID) VALUES('Error in "commodity code" (18 09 056 000) the commodity code is not allowed for "Additional procedure" C07.', TO_TIMESTAMP('2020-01-01 00:00:00', 'YYYY-MM-DD HH24:MI:SS'), null, (SELECT id FROM CODELIST_ITEM CI WHERE ITEM_CODE = '' AND CODELIST_ID = (SELECT id FROM codelist WHERE CODELIST_KEY = '10040')), 1);*/</v>
      </c>
      <c r="G35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50" t="str">
        <v>/*INSERT INTO PUBLIC.CODELIST_ITEM_LABEL (DESCRIPTION, VALID_FROM, VALID_TO, ITEM_ID, LANGUAGE_ID) VALUES('Fejl i "varerekode" (18 09 056 000), varekoden er ikke tilladt for den "supplerende procedure" C07.', TO_TIMESTAMP('2020-01-01 00:00:00', 'YYYY-MM-DD HH24:MI:SS'), null, (SELECT id FROM CODELIST_ITEM CI WHERE ITEM_CODE = '' AND CODELIST_ID = (SELECT id FROM codelist WHERE CODELIST_KEY = '10075')), 3);*/</v>
      </c>
      <c r="I350" t="str">
        <v>/*INSERT INTO PUBLIC.CODELIST_ITEM_LABEL (DESCRIPTION, VALID_FROM, VALID_TO, ITEM_ID, LANGUAGE_ID) VALUES('Error in "commodity code" (18 09 056 000) the commodity code is not allowed for "Additional procedure" C07.', TO_TIMESTAMP('2020-01-01 00:00:00', 'YYYY-MM-DD HH24:MI:SS'), null, (SELECT id FROM CODELIST_ITEM CI WHERE ITEM_CODE = '' AND CODELIST_ID = (SELECT id FROM codelist WHERE CODELIST_KEY = '10075')), 1);*/</v>
      </c>
      <c r="J35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50" t="str">
        <v>/*INSERT INTO PUBLIC.CODELIST_ITEM_LABEL (DESCRIPTION, VALID_FROM, VALID_TO, ITEM_ID, LANGUAGE_ID) VALUES('Fejl i "varerekode" (18 09 056 000), varekoden er ikke tilladt for den "supplerende procedure" C07.', TO_TIMESTAMP('2020-01-01 00:00:00', 'YYYY-MM-DD HH24:MI:SS'), null, (SELECT id FROM CODELIST_ITEM CI WHERE ITEM_CODE = '' AND CODELIST_ID = (SELECT id FROM codelist WHERE CODELIST_KEY = '10040')), 3);*/</v>
      </c>
      <c r="L350" t="str">
        <v>/*INSERT INTO PUBLIC.CODELIST_ITEM_LABEL (DESCRIPTION, VALID_FROM, VALID_TO, ITEM_ID, LANGUAGE_ID) VALUES('Error in "commodity code" (18 09 056 000) the commodity code is not allowed for "Additional procedure" C07.', TO_TIMESTAMP('2020-01-01 00:00:00', 'YYYY-MM-DD HH24:MI:SS'), null, (SELECT id FROM CODELIST_ITEM CI WHERE ITEM_CODE = '' AND CODELIST_ID = (SELECT id FROM codelist WHERE CODELIST_KEY = '10040')), 1);*/</v>
      </c>
      <c r="N35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50" s="10" t="str">
        <v>/*INSERT INTO PUBLIC.labels_codelist_items (DESCRIPTION, langcode, VALID_FROM, VALID_TO, ITEM_ID) VALUES('Fejl i "varerekode" (18 09 056 000), varekoden er ikke tilladt for den "supplerende procedure" C07.',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50" s="10" t="str">
        <v>/*INSERT INTO PUBLIC.labels_codelist_items (DESCRIPTION, langcode, VALID_FROM, VALID_TO, ITEM_ID) VALUES('Error in "commodity code" (18 09 056 000) the commodity code is not allowed for "Additional procedure" C07.',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5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50" s="10" t="str">
        <v>/*INSERT INTO PUBLIC.labels_codelist_items (DESCRIPTION, langcode, VALID_FROM, VALID_TO, ITEM_ID) VALUES('Fejl i "varerekode" (18 09 056 000), varekoden er ikke tilladt for den "supplerende procedure" C07.',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50" s="10" t="str">
        <v>/*INSERT INTO PUBLIC.labels_codelist_items (DESCRIPTION, langcode, VALID_FROM, VALID_TO, ITEM_ID) VALUES('Error in "commodity code" (18 09 056 000) the commodity code is not allowed for "Additional procedure" C07.',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51" spans="1:19" ht="409.5" x14ac:dyDescent="0.25">
      <c r="A351" t="str">
        <v>INSERT INTO public.codelist_item (item_code, uieditable, valid_from, valid_to, codelist_id) VALUES('DK11047', false, to_timestamp('2020-01-01 00:00:00', 'YYYY-MM-DD HH24:MI:SS'), null, (SELECT id FROM codelist WHERE CODELIST_KEY = '10080')) ON CONFLICT (codelist_id, item_code) DO UPDATE SET valid_from=EXCLUDED.valid_from, valid_to=EXCLUDED.valid_to;</v>
      </c>
      <c r="C351" t="str">
        <v>INSERT INTO PUBLIC.CODELIST_ITEM_LABEL (DESCRIPTION, VALID_FROM, VALID_TO, ITEM_ID, LANGUAGE_ID) VALUES('Error in "commodity code" (18 09 056 000) the commodity code does not exist.', TO_TIMESTAMP('2020-01-01 00:00:00', 'YYYY-MM-DD HH24:MI:SS'), null, (SELECT id FROM CODELIST_ITEM CI WHERE ITEM_CODE = 'DK11047' AND CODELIST_ID = (SELECT id FROM codelist WHERE CODELIST_KEY = '10080')), 1);</v>
      </c>
      <c r="D351" t="str">
        <v>INSERT INTO public.codelist_item (item_code, uieditable, valid_from, valid_to, codelist_id) VALUES('DK11047', false, to_timestamp('2020-01-01 00:00:00', 'YYYY-MM-DD HH24:MI:SS'), null, (SELECT id FROM codelist WHERE CODELIST_KEY = '10040')) ON CONFLICT (codelist_id, item_code) DO UPDATE SET valid_from=EXCLUDED.valid_from, valid_to=EXCLUDED.valid_to;</v>
      </c>
      <c r="E351" t="str">
        <v>INSERT INTO PUBLIC.CODELIST_ITEM_LABEL (DESCRIPTION, VALID_FROM, VALID_TO, ITEM_ID, LANGUAGE_ID) VALUES('Fejl i "Varekode" (18 09 056 000) varekoden findes ikke. ', TO_TIMESTAMP('2020-01-01 00:00:00', 'YYYY-MM-DD HH24:MI:SS'), null, (SELECT id FROM CODELIST_ITEM CI WHERE ITEM_CODE = 'DK11047' AND CODELIST_ID = (SELECT id FROM codelist WHERE CODELIST_KEY = '10040')), 3);</v>
      </c>
      <c r="F351" t="str">
        <v>INSERT INTO PUBLIC.CODELIST_ITEM_LABEL (DESCRIPTION, VALID_FROM, VALID_TO, ITEM_ID, LANGUAGE_ID) VALUES('Error in "commodity code" (18 09 056 000) the commodity code does not exist.', TO_TIMESTAMP('2020-01-01 00:00:00', 'YYYY-MM-DD HH24:MI:SS'), null, (SELECT id FROM CODELIST_ITEM CI WHERE ITEM_CODE = 'DK11047' AND CODELIST_ID = (SELECT id FROM codelist WHERE CODELIST_KEY = '10040')), 1);</v>
      </c>
      <c r="G351"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51" t="str">
        <v>/*INSERT INTO PUBLIC.CODELIST_ITEM_LABEL (DESCRIPTION, VALID_FROM, VALID_TO, ITEM_ID, LANGUAGE_ID) VALUES('Fejl i "Varekode" (18 09 056 000) varekoden findes ikke. ', TO_TIMESTAMP('2020-01-01 00:00:00', 'YYYY-MM-DD HH24:MI:SS'), null, (SELECT id FROM CODELIST_ITEM CI WHERE ITEM_CODE = '' AND CODELIST_ID = (SELECT id FROM codelist WHERE CODELIST_KEY = '10075')), 3);*/</v>
      </c>
      <c r="I351" t="str">
        <v>/*INSERT INTO PUBLIC.CODELIST_ITEM_LABEL (DESCRIPTION, VALID_FROM, VALID_TO, ITEM_ID, LANGUAGE_ID) VALUES('Error in "commodity code" (18 09 056 000) the commodity code does not exist.', TO_TIMESTAMP('2020-01-01 00:00:00', 'YYYY-MM-DD HH24:MI:SS'), null, (SELECT id FROM CODELIST_ITEM CI WHERE ITEM_CODE = '' AND CODELIST_ID = (SELECT id FROM codelist WHERE CODELIST_KEY = '10075')), 1);*/</v>
      </c>
      <c r="J35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51" t="str">
        <v>/*INSERT INTO PUBLIC.CODELIST_ITEM_LABEL (DESCRIPTION, VALID_FROM, VALID_TO, ITEM_ID, LANGUAGE_ID) VALUES('Fejl i "Varekode" (18 09 056 000) varekoden findes ikke. ', TO_TIMESTAMP('2020-01-01 00:00:00', 'YYYY-MM-DD HH24:MI:SS'), null, (SELECT id FROM CODELIST_ITEM CI WHERE ITEM_CODE = '' AND CODELIST_ID = (SELECT id FROM codelist WHERE CODELIST_KEY = '10040')), 3);*/</v>
      </c>
      <c r="L351" t="str">
        <v>/*INSERT INTO PUBLIC.CODELIST_ITEM_LABEL (DESCRIPTION, VALID_FROM, VALID_TO, ITEM_ID, LANGUAGE_ID) VALUES('Error in "commodity code" (18 09 056 000) the commodity code does not exist.', TO_TIMESTAMP('2020-01-01 00:00:00', 'YYYY-MM-DD HH24:MI:SS'), null, (SELECT id FROM CODELIST_ITEM CI WHERE ITEM_CODE = '' AND CODELIST_ID = (SELECT id FROM codelist WHERE CODELIST_KEY = '10040')), 1);*/</v>
      </c>
      <c r="N351" s="10" t="str">
        <v>INSERT INTO public.codelist_items (itemcode, valid_from, valid_to, codelist_id, extensions_id) VALUES('DK11047', to_timestamp('2020-01-01 00:00:00', 'YYYY-MM-DD HH24:MI:SS'), null, (SELECT id FROM codelists WHERE CODELISTKEY = '10249'), null) ON CONFLICT (codelist_id, itemcode) DO UPDATE SET valid_from=EXCLUDED.valid_from, valid_to=EXCLUDED.valid_to;</v>
      </c>
      <c r="O351" s="10" t="str">
        <v>INSERT INTO PUBLIC.labels_codelist_items (DESCRIPTION, langcode, VALID_FROM, VALID_TO, ITEM_ID) VALUES('Fejl i "Varekode" (18 09 056 000) varekoden findes ikke. ', 'DA',TO_TIMESTAMP('2020-01-01 00:00:00', 'YYYY-MM-DD HH24:MI:SS'), null, (SELECT id FROM codelist_items CI WHERE ITEMCODE = 'DK11047' AND CODELIST_ID = (SELECT id FROM codelists WHERE CODELISTKEY = '10249'))) ON CONFLICT (item_id, langcode, valid_to) DO UPDATE SET valid_from=EXCLUDED.valid_from, description=EXCLUDED.description;</v>
      </c>
      <c r="P351" s="10" t="str">
        <v>INSERT INTO PUBLIC.labels_codelist_items (DESCRIPTION, langcode, VALID_FROM, VALID_TO, ITEM_ID) VALUES('Error in "commodity code" (18 09 056 000) the commodity code does not exist.', 'EN',TO_TIMESTAMP('2020-01-01 00:00:00', 'YYYY-MM-DD HH24:MI:SS'), null, (SELECT id FROM codelist_items CI WHERE ITEMCODE = 'DK11047' AND CODELIST_ID = (SELECT id FROM codelists WHERE CODELISTKEY = '10249'))) ON CONFLICT (item_id, langcode, valid_to) DO UPDATE SET valid_from=EXCLUDED.valid_from, description=EXCLUDED.description;</v>
      </c>
      <c r="Q35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51" s="10" t="str">
        <v>/*INSERT INTO PUBLIC.labels_codelist_items (DESCRIPTION, langcode, VALID_FROM, VALID_TO, ITEM_ID) VALUES('Fejl i "Varekode" (18 09 056 000) varekoden findes ikke.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51" s="10" t="str">
        <v>/*INSERT INTO PUBLIC.labels_codelist_items (DESCRIPTION, langcode, VALID_FROM, VALID_TO, ITEM_ID) VALUES('Error in "commodity code" (18 09 056 000) the commodity code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52" spans="1:19" ht="409.5" x14ac:dyDescent="0.25">
      <c r="A352" t="str">
        <v>INSERT INTO public.codelist_item (item_code, uieditable, valid_from, valid_to, codelist_id) VALUES('DK2031', false, to_timestamp('2020-01-01 00:00:00', 'YYYY-MM-DD HH24:MI:SS'), null, (SELECT id FROM codelist WHERE CODELIST_KEY = '10080')) ON CONFLICT (codelist_id, item_code) DO UPDATE SET valid_from=EXCLUDED.valid_from, valid_to=EXCLUDED.valid_to;</v>
      </c>
      <c r="C352" t="str">
        <v>INSERT INTO PUBLIC.CODELIST_ITEM_LABEL (DESCRIPTION, VALID_FROM, VALID_TO, ITEM_ID, LANGUAGE_ID) VALUES('Error in "Authorisation refence number" (12 12 001 000) the authorisation does not exist or is not valid.', TO_TIMESTAMP('2020-01-01 00:00:00', 'YYYY-MM-DD HH24:MI:SS'), null, (SELECT id FROM CODELIST_ITEM CI WHERE ITEM_CODE = 'DK2031' AND CODELIST_ID = (SELECT id FROM codelist WHERE CODELIST_KEY = '10080')), 1);</v>
      </c>
      <c r="D352" t="str">
        <v>INSERT INTO public.codelist_item (item_code, uieditable, valid_from, valid_to, codelist_id) VALUES('DK2031', false, to_timestamp('2020-01-01 00:00:00', 'YYYY-MM-DD HH24:MI:SS'), null, (SELECT id FROM codelist WHERE CODELIST_KEY = '10040')) ON CONFLICT (codelist_id, item_code) DO UPDATE SET valid_from=EXCLUDED.valid_from, valid_to=EXCLUDED.valid_to;</v>
      </c>
      <c r="E352" t="str">
        <v>INSERT INTO PUBLIC.CODELIST_ITEM_LABEL (DESCRIPTION, VALID_FROM, VALID_TO, ITEM_ID, LANGUAGE_ID) VALUES('Fejl i "Bevillingsnummer" (12 12 001 000) bevillingsnummer eksisterer ikke eller er valid.', TO_TIMESTAMP('2020-01-01 00:00:00', 'YYYY-MM-DD HH24:MI:SS'), null, (SELECT id FROM CODELIST_ITEM CI WHERE ITEM_CODE = 'DK2031' AND CODELIST_ID = (SELECT id FROM codelist WHERE CODELIST_KEY = '10040')), 3);</v>
      </c>
      <c r="F352" t="str">
        <v>INSERT INTO PUBLIC.CODELIST_ITEM_LABEL (DESCRIPTION, VALID_FROM, VALID_TO, ITEM_ID, LANGUAGE_ID) VALUES('Error in "Authorisation refence number" (12 12 001 000) the authorisation does not exist or is not valid.', TO_TIMESTAMP('2020-01-01 00:00:00', 'YYYY-MM-DD HH24:MI:SS'), null, (SELECT id FROM CODELIST_ITEM CI WHERE ITEM_CODE = 'DK2031' AND CODELIST_ID = (SELECT id FROM codelist WHERE CODELIST_KEY = '10040')), 1);</v>
      </c>
      <c r="G352" t="str">
        <v>INSERT INTO public.codelist_item (item_code, uieditable, valid_from, valid_to, codelist_id) VALUES('DKW2031', false, to_timestamp('2020-01-01 00:00:00', 'YYYY-MM-DD HH24:MI:SS'), null, (SELECT id FROM codelist WHERE CODELIST_KEY = '10075')) ON CONFLICT (codelist_id, item_code) DO UPDATE SET valid_from=EXCLUDED.valid_from, valid_to=EXCLUDED.valid_to;</v>
      </c>
      <c r="H352" t="str">
        <v>INSERT INTO PUBLIC.CODELIST_ITEM_LABEL (DESCRIPTION, VALID_FROM, VALID_TO, ITEM_ID, LANGUAGE_ID) VALUES('Fejl i "Bevillingsnummer" (12 12 001 000) bevillingsnummer eksisterer ikke eller er valid.', TO_TIMESTAMP('2020-01-01 00:00:00', 'YYYY-MM-DD HH24:MI:SS'), null, (SELECT id FROM CODELIST_ITEM CI WHERE ITEM_CODE = 'DKW2031' AND CODELIST_ID = (SELECT id FROM codelist WHERE CODELIST_KEY = '10075')), 3);</v>
      </c>
      <c r="I352" t="str">
        <v>INSERT INTO PUBLIC.CODELIST_ITEM_LABEL (DESCRIPTION, VALID_FROM, VALID_TO, ITEM_ID, LANGUAGE_ID) VALUES('Error in "Authorisation refence number" (12 12 001 000) the authorisation does not exist or is not valid.', TO_TIMESTAMP('2020-01-01 00:00:00', 'YYYY-MM-DD HH24:MI:SS'), null, (SELECT id FROM CODELIST_ITEM CI WHERE ITEM_CODE = 'DKW2031' AND CODELIST_ID = (SELECT id FROM codelist WHERE CODELIST_KEY = '10075')), 1);</v>
      </c>
      <c r="J352" t="str">
        <v>INSERT INTO public.codelist_item (item_code, uieditable, valid_from, valid_to, codelist_id) VALUES('DKW2031', false, to_timestamp('2020-01-01 00:00:00', 'YYYY-MM-DD HH24:MI:SS'), null, (SELECT id FROM codelist WHERE CODELIST_KEY = '10040')) ON CONFLICT (codelist_id, item_code) DO UPDATE SET valid_from=EXCLUDED.valid_from, valid_to=EXCLUDED.valid_to;</v>
      </c>
      <c r="K352" t="str">
        <v>INSERT INTO PUBLIC.CODELIST_ITEM_LABEL (DESCRIPTION, VALID_FROM, VALID_TO, ITEM_ID, LANGUAGE_ID) VALUES('Fejl i "Bevillingsnummer" (12 12 001 000) bevillingsnummer eksisterer ikke eller er valid.', TO_TIMESTAMP('2020-01-01 00:00:00', 'YYYY-MM-DD HH24:MI:SS'), null, (SELECT id FROM CODELIST_ITEM CI WHERE ITEM_CODE = 'DKW2031' AND CODELIST_ID = (SELECT id FROM codelist WHERE CODELIST_KEY = '10040')), 3);</v>
      </c>
      <c r="L352" t="str">
        <v>INSERT INTO PUBLIC.CODELIST_ITEM_LABEL (DESCRIPTION, VALID_FROM, VALID_TO, ITEM_ID, LANGUAGE_ID) VALUES('Error in "Authorisation refence number" (12 12 001 000) the authorisation does not exist or is not valid.', TO_TIMESTAMP('2020-01-01 00:00:00', 'YYYY-MM-DD HH24:MI:SS'), null, (SELECT id FROM CODELIST_ITEM CI WHERE ITEM_CODE = 'DKW2031' AND CODELIST_ID = (SELECT id FROM codelist WHERE CODELIST_KEY = '10040')), 1);</v>
      </c>
      <c r="N352" s="10" t="str">
        <v>INSERT INTO public.codelist_items (itemcode, valid_from, valid_to, codelist_id, extensions_id) VALUES('DK2031', to_timestamp('2020-01-01 00:00:00', 'YYYY-MM-DD HH24:MI:SS'), null, (SELECT id FROM codelists WHERE CODELISTKEY = '10249'), null) ON CONFLICT (codelist_id, itemcode) DO UPDATE SET valid_from=EXCLUDED.valid_from, valid_to=EXCLUDED.valid_to;</v>
      </c>
      <c r="O352" s="10" t="str">
        <v>INSERT INTO PUBLIC.labels_codelist_items (DESCRIPTION, langcode, VALID_FROM, VALID_TO, ITEM_ID) VALUES('Fejl i "Bevillingsnummer" (12 12 001 000) bevillingsnummer eksisterer ikke eller er valid.', 'DA',TO_TIMESTAMP('2020-01-01 00:00:00', 'YYYY-MM-DD HH24:MI:SS'), null, (SELECT id FROM codelist_items CI WHERE ITEMCODE = 'DK2031' AND CODELIST_ID = (SELECT id FROM codelists WHERE CODELISTKEY = '10249'))) ON CONFLICT (item_id, langcode, valid_to) DO UPDATE SET valid_from=EXCLUDED.valid_from, description=EXCLUDED.description;</v>
      </c>
      <c r="P352" s="10" t="str">
        <v>INSERT INTO PUBLIC.labels_codelist_items (DESCRIPTION, langcode, VALID_FROM, VALID_TO, ITEM_ID) VALUES('Error in "Authorisation refence number" (12 12 001 000) the authorisation does not exist or is not valid.', 'EN',TO_TIMESTAMP('2020-01-01 00:00:00', 'YYYY-MM-DD HH24:MI:SS'), null, (SELECT id FROM codelist_items CI WHERE ITEMCODE = 'DK2031' AND CODELIST_ID = (SELECT id FROM codelists WHERE CODELISTKEY = '10249'))) ON CONFLICT (item_id, langcode, valid_to) DO UPDATE SET valid_from=EXCLUDED.valid_from, description=EXCLUDED.description;</v>
      </c>
      <c r="Q352" s="10" t="str">
        <v>INSERT INTO public.codelist_items (itemcode, valid_from, valid_to, codelist_id, extensions_id) VALUES('DKW2031', to_timestamp('2020-01-01 00:00:00', 'YYYY-MM-DD HH24:MI:SS'), null, (SELECT id FROM codelists WHERE CODELISTKEY = '10249'), null) ON CONFLICT (codelist_id, itemcode) DO UPDATE SET valid_from=EXCLUDED.valid_from, valid_to=EXCLUDED.valid_to;</v>
      </c>
      <c r="R352" s="10" t="str">
        <v>INSERT INTO PUBLIC.labels_codelist_items (DESCRIPTION, langcode, VALID_FROM, VALID_TO, ITEM_ID) VALUES('Fejl i "Bevillingsnummer" (12 12 001 000) bevillingsnummer eksisterer ikke eller er valid.', 'DA',TO_TIMESTAMP('2020-01-01 00:00:00', 'YYYY-MM-DD HH24:MI:SS'), null, (SELECT id FROM codelist_items CI WHERE ITEMCODE = 'DKW2031' AND CODELIST_ID = (SELECT id FROM codelists WHERE CODELISTKEY = '10249'))) ON CONFLICT (item_id, langcode, valid_to) DO UPDATE SET valid_from=EXCLUDED.valid_from, description=EXCLUDED.description;</v>
      </c>
      <c r="S352" s="10" t="str">
        <v>INSERT INTO PUBLIC.labels_codelist_items (DESCRIPTION, langcode, VALID_FROM, VALID_TO, ITEM_ID) VALUES('Error in "Authorisation refence number" (12 12 001 000) the authorisation does not exist or is not valid.', 'EN',TO_TIMESTAMP('2020-01-01 00:00:00', 'YYYY-MM-DD HH24:MI:SS'), null, (SELECT id FROM codelist_items CI WHERE ITEMCODE = 'DKW2031' AND CODELIST_ID = (SELECT id FROM codelists WHERE CODELISTKEY = '10249'))) ON CONFLICT (item_id, langcode, valid_to) DO UPDATE SET valid_from=EXCLUDED.valid_from, description=EXCLUDED.description;</v>
      </c>
    </row>
    <row r="353" spans="1:19" ht="409.5" x14ac:dyDescent="0.25">
      <c r="A353" t="str">
        <v>INSERT INTO public.codelist_item (item_code, uieditable, valid_from, valid_to, codelist_id) VALUES('DK1302', false, to_timestamp('2020-01-01 00:00:00', 'YYYY-MM-DD HH24:MI:SS'), null, (SELECT id FROM codelist WHERE CODELIST_KEY = '10080')) ON CONFLICT (codelist_id, item_code) DO UPDATE SET valid_from=EXCLUDED.valid_from, valid_to=EXCLUDED.valid_to;</v>
      </c>
      <c r="C353" t="str">
        <v>INSERT INTO PUBLIC.CODELIST_ITEM_LABEL (DESCRIPTION, VALID_FROM, VALID_TO, ITEM_ID, LANGUAGE_ID) VALUES('Error in "Authorisation number" (16 15 052 000): If Qualifier of identification (16 15 046 000) = Y, then "Authorisation number" must be filled out ', TO_TIMESTAMP('2020-01-01 00:00:00', 'YYYY-MM-DD HH24:MI:SS'), null, (SELECT id FROM CODELIST_ITEM CI WHERE ITEM_CODE = 'DK1302' AND CODELIST_ID = (SELECT id FROM codelist WHERE CODELIST_KEY = '10080')), 1);</v>
      </c>
      <c r="D353" t="str">
        <v>INSERT INTO public.codelist_item (item_code, uieditable, valid_from, valid_to, codelist_id) VALUES('DK1302', false, to_timestamp('2020-01-01 00:00:00', 'YYYY-MM-DD HH24:MI:SS'), null, (SELECT id FROM codelist WHERE CODELIST_KEY = '10040')) ON CONFLICT (codelist_id, item_code) DO UPDATE SET valid_from=EXCLUDED.valid_from, valid_to=EXCLUDED.valid_to;</v>
      </c>
      <c r="E353" t="str">
        <v>INSERT INTO PUBLIC.CODELIST_ITEM_LABEL (DESCRIPTION, VALID_FROM, VALID_TO, ITEM_ID, LANGUAGE_ID) VALUES('Fejl: Hvis identifikationskoden (16 15 046 000) = Y og tidligere procedure (11 09 002 000) = 71, så skal Authoriserings nummer være valid format og udfyldt', TO_TIMESTAMP('2020-01-01 00:00:00', 'YYYY-MM-DD HH24:MI:SS'), null, (SELECT id FROM CODELIST_ITEM CI WHERE ITEM_CODE = 'DK1302' AND CODELIST_ID = (SELECT id FROM codelist WHERE CODELIST_KEY = '10040')), 3);</v>
      </c>
      <c r="F353" t="str">
        <v>INSERT INTO PUBLIC.CODELIST_ITEM_LABEL (DESCRIPTION, VALID_FROM, VALID_TO, ITEM_ID, LANGUAGE_ID) VALUES('Error in "Authorisation number" (16 15 052 000): If Qualifier of identification (16 15 046 000) = Y, then "Authorisation number" must be filled out ', TO_TIMESTAMP('2020-01-01 00:00:00', 'YYYY-MM-DD HH24:MI:SS'), null, (SELECT id FROM CODELIST_ITEM CI WHERE ITEM_CODE = 'DK1302' AND CODELIST_ID = (SELECT id FROM codelist WHERE CODELIST_KEY = '10040')), 1);</v>
      </c>
      <c r="G353" t="str">
        <v>INSERT INTO public.codelist_item (item_code, uieditable, valid_from, valid_to, codelist_id) VALUES('DKW1302', false, to_timestamp('2020-01-01 00:00:00', 'YYYY-MM-DD HH24:MI:SS'), null, (SELECT id FROM codelist WHERE CODELIST_KEY = '10075')) ON CONFLICT (codelist_id, item_code) DO UPDATE SET valid_from=EXCLUDED.valid_from, valid_to=EXCLUDED.valid_to;</v>
      </c>
      <c r="H353" t="str">
        <v>INSERT INTO PUBLIC.CODELIST_ITEM_LABEL (DESCRIPTION, VALID_FROM, VALID_TO, ITEM_ID, LANGUAGE_ID) VALUES('Fejl: Hvis identifikationskoden (16 15 046 000) = Y og tidligere procedure (11 09 002 000) = 71, så skal Authoriserings nummer være valid format og udfyldt', TO_TIMESTAMP('2020-01-01 00:00:00', 'YYYY-MM-DD HH24:MI:SS'), null, (SELECT id FROM CODELIST_ITEM CI WHERE ITEM_CODE = 'DKW1302' AND CODELIST_ID = (SELECT id FROM codelist WHERE CODELIST_KEY = '10075')), 3);</v>
      </c>
      <c r="I353" t="str">
        <v>INSERT INTO PUBLIC.CODELIST_ITEM_LABEL (DESCRIPTION, VALID_FROM, VALID_TO, ITEM_ID, LANGUAGE_ID) VALUES('Error in "Authorisation number" (16 15 052 000): If Qualifier of identification (16 15 046 000) = Y, then "Authorisation number" must be filled out ', TO_TIMESTAMP('2020-01-01 00:00:00', 'YYYY-MM-DD HH24:MI:SS'), null, (SELECT id FROM CODELIST_ITEM CI WHERE ITEM_CODE = 'DKW1302' AND CODELIST_ID = (SELECT id FROM codelist WHERE CODELIST_KEY = '10075')), 1);</v>
      </c>
      <c r="J353" t="str">
        <v>INSERT INTO public.codelist_item (item_code, uieditable, valid_from, valid_to, codelist_id) VALUES('DKW1302', false, to_timestamp('2020-01-01 00:00:00', 'YYYY-MM-DD HH24:MI:SS'), null, (SELECT id FROM codelist WHERE CODELIST_KEY = '10040')) ON CONFLICT (codelist_id, item_code) DO UPDATE SET valid_from=EXCLUDED.valid_from, valid_to=EXCLUDED.valid_to;</v>
      </c>
      <c r="K353" t="str">
        <v>INSERT INTO PUBLIC.CODELIST_ITEM_LABEL (DESCRIPTION, VALID_FROM, VALID_TO, ITEM_ID, LANGUAGE_ID) VALUES('Fejl: Hvis identifikationskoden (16 15 046 000) = Y og tidligere procedure (11 09 002 000) = 71, så skal Authoriserings nummer være valid format og udfyldt', TO_TIMESTAMP('2020-01-01 00:00:00', 'YYYY-MM-DD HH24:MI:SS'), null, (SELECT id FROM CODELIST_ITEM CI WHERE ITEM_CODE = 'DKW1302' AND CODELIST_ID = (SELECT id FROM codelist WHERE CODELIST_KEY = '10040')), 3);</v>
      </c>
      <c r="L353" t="str">
        <v>INSERT INTO PUBLIC.CODELIST_ITEM_LABEL (DESCRIPTION, VALID_FROM, VALID_TO, ITEM_ID, LANGUAGE_ID) VALUES('Error in "Authorisation number" (16 15 052 000): If Qualifier of identification (16 15 046 000) = Y, then "Authorisation number" must be filled out ', TO_TIMESTAMP('2020-01-01 00:00:00', 'YYYY-MM-DD HH24:MI:SS'), null, (SELECT id FROM CODELIST_ITEM CI WHERE ITEM_CODE = 'DKW1302' AND CODELIST_ID = (SELECT id FROM codelist WHERE CODELIST_KEY = '10040')), 1);</v>
      </c>
      <c r="N353" s="10" t="str">
        <v>INSERT INTO public.codelist_items (itemcode, valid_from, valid_to, codelist_id, extensions_id) VALUES('DK1302', to_timestamp('2020-01-01 00:00:00', 'YYYY-MM-DD HH24:MI:SS'), null, (SELECT id FROM codelists WHERE CODELISTKEY = '10249'), null) ON CONFLICT (codelist_id, itemcode) DO UPDATE SET valid_from=EXCLUDED.valid_from, valid_to=EXCLUDED.valid_to;</v>
      </c>
      <c r="O353" s="10" t="str">
        <v>INSERT INTO PUBLIC.labels_codelist_items (DESCRIPTION, langcode, VALID_FROM, VALID_TO, ITEM_ID) VALUES('Fejl: Hvis identifikationskoden (16 15 046 000) = Y og tidligere procedure (11 09 002 000) = 71, så skal Authoriserings nummer være valid format og udfyldt', 'DA',TO_TIMESTAMP('2020-01-01 00:00:00', 'YYYY-MM-DD HH24:MI:SS'), null, (SELECT id FROM codelist_items CI WHERE ITEMCODE = 'DK1302' AND CODELIST_ID = (SELECT id FROM codelists WHERE CODELISTKEY = '10249'))) ON CONFLICT (item_id, langcode, valid_to) DO UPDATE SET valid_from=EXCLUDED.valid_from, description=EXCLUDED.description;</v>
      </c>
      <c r="P353" s="10" t="str">
        <v>INSERT INTO PUBLIC.labels_codelist_items (DESCRIPTION, langcode, VALID_FROM, VALID_TO, ITEM_ID) VALUES('Error in "Authorisation number" (16 15 052 000): If Qualifier of identification (16 15 046 000) = Y, then "Authorisation number" must be filled out ', 'EN',TO_TIMESTAMP('2020-01-01 00:00:00', 'YYYY-MM-DD HH24:MI:SS'), null, (SELECT id FROM codelist_items CI WHERE ITEMCODE = 'DK1302' AND CODELIST_ID = (SELECT id FROM codelists WHERE CODELISTKEY = '10249'))) ON CONFLICT (item_id, langcode, valid_to) DO UPDATE SET valid_from=EXCLUDED.valid_from, description=EXCLUDED.description;</v>
      </c>
      <c r="Q353" s="10" t="str">
        <v>INSERT INTO public.codelist_items (itemcode, valid_from, valid_to, codelist_id, extensions_id) VALUES('DKW1302', to_timestamp('2020-01-01 00:00:00', 'YYYY-MM-DD HH24:MI:SS'), null, (SELECT id FROM codelists WHERE CODELISTKEY = '10249'), null) ON CONFLICT (codelist_id, itemcode) DO UPDATE SET valid_from=EXCLUDED.valid_from, valid_to=EXCLUDED.valid_to;</v>
      </c>
      <c r="R353" s="10" t="str">
        <v>INSERT INTO PUBLIC.labels_codelist_items (DESCRIPTION, langcode, VALID_FROM, VALID_TO, ITEM_ID) VALUES('Fejl: Hvis identifikationskoden (16 15 046 000) = Y og tidligere procedure (11 09 002 000) = 71, så skal Authoriserings nummer være valid format og udfyldt', 'DA',TO_TIMESTAMP('2020-01-01 00:00:00', 'YYYY-MM-DD HH24:MI:SS'), null, (SELECT id FROM codelist_items CI WHERE ITEMCODE = 'DKW1302' AND CODELIST_ID = (SELECT id FROM codelists WHERE CODELISTKEY = '10249'))) ON CONFLICT (item_id, langcode, valid_to) DO UPDATE SET valid_from=EXCLUDED.valid_from, description=EXCLUDED.description;</v>
      </c>
      <c r="S353" s="10" t="str">
        <v>INSERT INTO PUBLIC.labels_codelist_items (DESCRIPTION, langcode, VALID_FROM, VALID_TO, ITEM_ID) VALUES('Error in "Authorisation number" (16 15 052 000): If Qualifier of identification (16 15 046 000) = Y, then "Authorisation number" must be filled out ', 'EN',TO_TIMESTAMP('2020-01-01 00:00:00', 'YYYY-MM-DD HH24:MI:SS'), null, (SELECT id FROM codelist_items CI WHERE ITEMCODE = 'DKW1302' AND CODELIST_ID = (SELECT id FROM codelists WHERE CODELISTKEY = '10249'))) ON CONFLICT (item_id, langcode, valid_to) DO UPDATE SET valid_from=EXCLUDED.valid_from, description=EXCLUDED.description;</v>
      </c>
    </row>
    <row r="354" spans="1:19" ht="409.5" x14ac:dyDescent="0.25">
      <c r="A354" t="str">
        <v>INSERT INTO public.codelist_item (item_code, uieditable, valid_from, valid_to, codelist_id) VALUES('DK9003', false, to_timestamp('2020-01-01 00:00:00', 'YYYY-MM-DD HH24:MI:SS'), null, (SELECT id FROM codelist WHERE CODELIST_KEY = '10080')) ON CONFLICT (codelist_id, item_code) DO UPDATE SET valid_from=EXCLUDED.valid_from, valid_to=EXCLUDED.valid_to;</v>
      </c>
      <c r="C354" t="str">
        <v>INSERT INTO PUBLIC.CODELIST_ITEM_LABEL (DESCRIPTION, VALID_FROM, VALID_TO, ITEM_ID, LANGUAGE_ID) VALUES('Error in "Additional Supply Chain Actor - Identification Number" (13 14 017 000), the number does not exist or is not valid.', TO_TIMESTAMP('2020-01-01 00:00:00', 'YYYY-MM-DD HH24:MI:SS'), null, (SELECT id FROM CODELIST_ITEM CI WHERE ITEM_CODE = 'DK9003' AND CODELIST_ID = (SELECT id FROM codelist WHERE CODELIST_KEY = '10080')), 1);</v>
      </c>
      <c r="D354" t="str">
        <v>INSERT INTO public.codelist_item (item_code, uieditable, valid_from, valid_to, codelist_id) VALUES('DK9003', false, to_timestamp('2020-01-01 00:00:00', 'YYYY-MM-DD HH24:MI:SS'), null, (SELECT id FROM codelist WHERE CODELIST_KEY = '10040')) ON CONFLICT (codelist_id, item_code) DO UPDATE SET valid_from=EXCLUDED.valid_from, valid_to=EXCLUDED.valid_to;</v>
      </c>
      <c r="E354" t="str">
        <v>INSERT INTO PUBLIC.CODELIST_ITEM_LABEL (DESCRIPTION, VALID_FROM, VALID_TO, ITEM_ID, LANGUAGE_ID) VALUES('Fejl i "Yderligere aktør i forsyningskæden - Identifikationsnummer" (13 14 017 000), nummeret eksisterer ikke eller er ikke validt.', TO_TIMESTAMP('2020-01-01 00:00:00', 'YYYY-MM-DD HH24:MI:SS'), null, (SELECT id FROM CODELIST_ITEM CI WHERE ITEM_CODE = 'DK9003' AND CODELIST_ID = (SELECT id FROM codelist WHERE CODELIST_KEY = '10040')), 3);</v>
      </c>
      <c r="F354" t="str">
        <v>INSERT INTO PUBLIC.CODELIST_ITEM_LABEL (DESCRIPTION, VALID_FROM, VALID_TO, ITEM_ID, LANGUAGE_ID) VALUES('Error in "Additional Supply Chain Actor - Identification Number" (13 14 017 000), the number does not exist or is not valid.', TO_TIMESTAMP('2020-01-01 00:00:00', 'YYYY-MM-DD HH24:MI:SS'), null, (SELECT id FROM CODELIST_ITEM CI WHERE ITEM_CODE = 'DK9003' AND CODELIST_ID = (SELECT id FROM codelist WHERE CODELIST_KEY = '10040')), 1);</v>
      </c>
      <c r="G354" t="str">
        <v>INSERT INTO public.codelist_item (item_code, uieditable, valid_from, valid_to, codelist_id) VALUES('DKW9003', false, to_timestamp('2020-01-01 00:00:00', 'YYYY-MM-DD HH24:MI:SS'), null, (SELECT id FROM codelist WHERE CODELIST_KEY = '10075')) ON CONFLICT (codelist_id, item_code) DO UPDATE SET valid_from=EXCLUDED.valid_from, valid_to=EXCLUDED.valid_to;</v>
      </c>
      <c r="H354" t="str">
        <v>INSERT INTO PUBLIC.CODELIST_ITEM_LABEL (DESCRIPTION, VALID_FROM, VALID_TO, ITEM_ID, LANGUAGE_ID) VALUES('Fejl i "Yderligere aktør i forsyningskæden - Identifikationsnummer" (13 14 017 000), nummeret eksisterer ikke eller er ikke validt.', TO_TIMESTAMP('2020-01-01 00:00:00', 'YYYY-MM-DD HH24:MI:SS'), null, (SELECT id FROM CODELIST_ITEM CI WHERE ITEM_CODE = 'DKW9003' AND CODELIST_ID = (SELECT id FROM codelist WHERE CODELIST_KEY = '10075')), 3);</v>
      </c>
      <c r="I354" t="str">
        <v>INSERT INTO PUBLIC.CODELIST_ITEM_LABEL (DESCRIPTION, VALID_FROM, VALID_TO, ITEM_ID, LANGUAGE_ID) VALUES('Error in "Additional Supply Chain Actor - Identification Number" (13 14 017 000), the number does not exist or is not valid.', TO_TIMESTAMP('2020-01-01 00:00:00', 'YYYY-MM-DD HH24:MI:SS'), null, (SELECT id FROM CODELIST_ITEM CI WHERE ITEM_CODE = 'DKW9003' AND CODELIST_ID = (SELECT id FROM codelist WHERE CODELIST_KEY = '10075')), 1);</v>
      </c>
      <c r="J354" t="str">
        <v>INSERT INTO public.codelist_item (item_code, uieditable, valid_from, valid_to, codelist_id) VALUES('DKW9003', false, to_timestamp('2020-01-01 00:00:00', 'YYYY-MM-DD HH24:MI:SS'), null, (SELECT id FROM codelist WHERE CODELIST_KEY = '10040')) ON CONFLICT (codelist_id, item_code) DO UPDATE SET valid_from=EXCLUDED.valid_from, valid_to=EXCLUDED.valid_to;</v>
      </c>
      <c r="K354" t="str">
        <v>INSERT INTO PUBLIC.CODELIST_ITEM_LABEL (DESCRIPTION, VALID_FROM, VALID_TO, ITEM_ID, LANGUAGE_ID) VALUES('Fejl i "Yderligere aktør i forsyningskæden - Identifikationsnummer" (13 14 017 000), nummeret eksisterer ikke eller er ikke validt.', TO_TIMESTAMP('2020-01-01 00:00:00', 'YYYY-MM-DD HH24:MI:SS'), null, (SELECT id FROM CODELIST_ITEM CI WHERE ITEM_CODE = 'DKW9003' AND CODELIST_ID = (SELECT id FROM codelist WHERE CODELIST_KEY = '10040')), 3);</v>
      </c>
      <c r="L354" t="str">
        <v>INSERT INTO PUBLIC.CODELIST_ITEM_LABEL (DESCRIPTION, VALID_FROM, VALID_TO, ITEM_ID, LANGUAGE_ID) VALUES('Error in "Additional Supply Chain Actor - Identification Number" (13 14 017 000), the number does not exist or is not valid.', TO_TIMESTAMP('2020-01-01 00:00:00', 'YYYY-MM-DD HH24:MI:SS'), null, (SELECT id FROM CODELIST_ITEM CI WHERE ITEM_CODE = 'DKW9003' AND CODELIST_ID = (SELECT id FROM codelist WHERE CODELIST_KEY = '10040')), 1);</v>
      </c>
      <c r="N354" s="10" t="str">
        <v>INSERT INTO public.codelist_items (itemcode, valid_from, valid_to, codelist_id, extensions_id) VALUES('DK9003', to_timestamp('2020-01-01 00:00:00', 'YYYY-MM-DD HH24:MI:SS'), null, (SELECT id FROM codelists WHERE CODELISTKEY = '10249'), null) ON CONFLICT (codelist_id, itemcode) DO UPDATE SET valid_from=EXCLUDED.valid_from, valid_to=EXCLUDED.valid_to;</v>
      </c>
      <c r="O354" s="10" t="str">
        <v>INSERT INTO PUBLIC.labels_codelist_items (DESCRIPTION, langcode, VALID_FROM, VALID_TO, ITEM_ID) VALUES('Fejl i "Yderligere aktør i forsyningskæden - Identifikationsnummer" (13 14 017 000), nummeret eksisterer ikke eller er ikke validt.', 'DA',TO_TIMESTAMP('2020-01-01 00:00:00', 'YYYY-MM-DD HH24:MI:SS'), null, (SELECT id FROM codelist_items CI WHERE ITEMCODE = 'DK9003' AND CODELIST_ID = (SELECT id FROM codelists WHERE CODELISTKEY = '10249'))) ON CONFLICT (item_id, langcode, valid_to) DO UPDATE SET valid_from=EXCLUDED.valid_from, description=EXCLUDED.description;</v>
      </c>
      <c r="P354" s="10" t="str">
        <v>INSERT INTO PUBLIC.labels_codelist_items (DESCRIPTION, langcode, VALID_FROM, VALID_TO, ITEM_ID) VALUES('Error in "Additional Supply Chain Actor - Identification Number" (13 14 017 000), the number does not exist or is not valid.', 'EN',TO_TIMESTAMP('2020-01-01 00:00:00', 'YYYY-MM-DD HH24:MI:SS'), null, (SELECT id FROM codelist_items CI WHERE ITEMCODE = 'DK9003' AND CODELIST_ID = (SELECT id FROM codelists WHERE CODELISTKEY = '10249'))) ON CONFLICT (item_id, langcode, valid_to) DO UPDATE SET valid_from=EXCLUDED.valid_from, description=EXCLUDED.description;</v>
      </c>
      <c r="Q354" s="10" t="str">
        <v>INSERT INTO public.codelist_items (itemcode, valid_from, valid_to, codelist_id, extensions_id) VALUES('DKW9003', to_timestamp('2020-01-01 00:00:00', 'YYYY-MM-DD HH24:MI:SS'), null, (SELECT id FROM codelists WHERE CODELISTKEY = '10249'), null) ON CONFLICT (codelist_id, itemcode) DO UPDATE SET valid_from=EXCLUDED.valid_from, valid_to=EXCLUDED.valid_to;</v>
      </c>
      <c r="R354" s="10" t="str">
        <v>INSERT INTO PUBLIC.labels_codelist_items (DESCRIPTION, langcode, VALID_FROM, VALID_TO, ITEM_ID) VALUES('Fejl i "Yderligere aktør i forsyningskæden - Identifikationsnummer" (13 14 017 000), nummeret eksisterer ikke eller er ikke validt.', 'DA',TO_TIMESTAMP('2020-01-01 00:00:00', 'YYYY-MM-DD HH24:MI:SS'), null, (SELECT id FROM codelist_items CI WHERE ITEMCODE = 'DKW9003' AND CODELIST_ID = (SELECT id FROM codelists WHERE CODELISTKEY = '10249'))) ON CONFLICT (item_id, langcode, valid_to) DO UPDATE SET valid_from=EXCLUDED.valid_from, description=EXCLUDED.description;</v>
      </c>
      <c r="S354" s="10" t="str">
        <v>INSERT INTO PUBLIC.labels_codelist_items (DESCRIPTION, langcode, VALID_FROM, VALID_TO, ITEM_ID) VALUES('Error in "Additional Supply Chain Actor - Identification Number" (13 14 017 000), the number does not exist or is not valid.', 'EN',TO_TIMESTAMP('2020-01-01 00:00:00', 'YYYY-MM-DD HH24:MI:SS'), null, (SELECT id FROM codelist_items CI WHERE ITEMCODE = 'DKW9003' AND CODELIST_ID = (SELECT id FROM codelists WHERE CODELISTKEY = '10249'))) ON CONFLICT (item_id, langcode, valid_to) DO UPDATE SET valid_from=EXCLUDED.valid_from, description=EXCLUDED.description;</v>
      </c>
    </row>
    <row r="355" spans="1:19" ht="409.5" x14ac:dyDescent="0.25">
      <c r="A355" t="str">
        <v>INSERT INTO public.codelist_item (item_code, uieditable, valid_from, valid_to, codelist_id) VALUES('DK11054', false, to_timestamp('2020-01-01 00:00:00', 'YYYY-MM-DD HH24:MI:SS'), null, (SELECT id FROM codelist WHERE CODELIST_KEY = '10080')) ON CONFLICT (codelist_id, item_code) DO UPDATE SET valid_from=EXCLUDED.valid_from, valid_to=EXCLUDED.valid_to;</v>
      </c>
      <c r="C355" t="str">
        <v>INSERT INTO PUBLIC.CODELIST_ITEM_LABEL (DESCRIPTION, VALID_FROM, VALID_TO, ITEM_ID, LANGUAGE_ID) VALUES('Error in "Additional reference type" (12 04 002 000), document type does not exist.', TO_TIMESTAMP('2020-01-01 00:00:00', 'YYYY-MM-DD HH24:MI:SS'), null, (SELECT id FROM CODELIST_ITEM CI WHERE ITEM_CODE = 'DK11054' AND CODELIST_ID = (SELECT id FROM codelist WHERE CODELIST_KEY = '10080')), 1);</v>
      </c>
      <c r="D355" t="str">
        <v>INSERT INTO public.codelist_item (item_code, uieditable, valid_from, valid_to, codelist_id) VALUES('DK11054', false, to_timestamp('2020-01-01 00:00:00', 'YYYY-MM-DD HH24:MI:SS'), null, (SELECT id FROM codelist WHERE CODELIST_KEY = '10040')) ON CONFLICT (codelist_id, item_code) DO UPDATE SET valid_from=EXCLUDED.valid_from, valid_to=EXCLUDED.valid_to;</v>
      </c>
      <c r="E355" t="str">
        <v>INSERT INTO PUBLIC.CODELIST_ITEM_LABEL (DESCRIPTION, VALID_FROM, VALID_TO, ITEM_ID, LANGUAGE_ID) VALUES('Fejl i "Supplerende reference type" (12 04 002 000), den dokument type som er angivet findes ikke. ', TO_TIMESTAMP('2020-01-01 00:00:00', 'YYYY-MM-DD HH24:MI:SS'), null, (SELECT id FROM CODELIST_ITEM CI WHERE ITEM_CODE = 'DK11054' AND CODELIST_ID = (SELECT id FROM codelist WHERE CODELIST_KEY = '10040')), 3);</v>
      </c>
      <c r="F355" t="str">
        <v>INSERT INTO PUBLIC.CODELIST_ITEM_LABEL (DESCRIPTION, VALID_FROM, VALID_TO, ITEM_ID, LANGUAGE_ID) VALUES('Error in "Additional reference type" (12 04 002 000), document type does not exist.', TO_TIMESTAMP('2020-01-01 00:00:00', 'YYYY-MM-DD HH24:MI:SS'), null, (SELECT id FROM CODELIST_ITEM CI WHERE ITEM_CODE = 'DK11054' AND CODELIST_ID = (SELECT id FROM codelist WHERE CODELIST_KEY = '10040')), 1);</v>
      </c>
      <c r="G35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55" t="str">
        <v>/*INSERT INTO PUBLIC.CODELIST_ITEM_LABEL (DESCRIPTION, VALID_FROM, VALID_TO, ITEM_ID, LANGUAGE_ID) VALUES('Fejl i "Supplerende reference type" (12 04 002 000), den dokument type som er angivet findes ikke. ', TO_TIMESTAMP('2020-01-01 00:00:00', 'YYYY-MM-DD HH24:MI:SS'), null, (SELECT id FROM CODELIST_ITEM CI WHERE ITEM_CODE = '' AND CODELIST_ID = (SELECT id FROM codelist WHERE CODELIST_KEY = '10075')), 3);*/</v>
      </c>
      <c r="I355" t="str">
        <v>/*INSERT INTO PUBLIC.CODELIST_ITEM_LABEL (DESCRIPTION, VALID_FROM, VALID_TO, ITEM_ID, LANGUAGE_ID) VALUES('Error in "Additional reference type" (12 04 002 000), document type does not exist.', TO_TIMESTAMP('2020-01-01 00:00:00', 'YYYY-MM-DD HH24:MI:SS'), null, (SELECT id FROM CODELIST_ITEM CI WHERE ITEM_CODE = '' AND CODELIST_ID = (SELECT id FROM codelist WHERE CODELIST_KEY = '10075')), 1);*/</v>
      </c>
      <c r="J35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55" t="str">
        <v>/*INSERT INTO PUBLIC.CODELIST_ITEM_LABEL (DESCRIPTION, VALID_FROM, VALID_TO, ITEM_ID, LANGUAGE_ID) VALUES('Fejl i "Supplerende reference type" (12 04 002 000), den dokument type som er angivet findes ikke. ', TO_TIMESTAMP('2020-01-01 00:00:00', 'YYYY-MM-DD HH24:MI:SS'), null, (SELECT id FROM CODELIST_ITEM CI WHERE ITEM_CODE = '' AND CODELIST_ID = (SELECT id FROM codelist WHERE CODELIST_KEY = '10040')), 3);*/</v>
      </c>
      <c r="L355" t="str">
        <v>/*INSERT INTO PUBLIC.CODELIST_ITEM_LABEL (DESCRIPTION, VALID_FROM, VALID_TO, ITEM_ID, LANGUAGE_ID) VALUES('Error in "Additional reference type" (12 04 002 000), document type does not exist.', TO_TIMESTAMP('2020-01-01 00:00:00', 'YYYY-MM-DD HH24:MI:SS'), null, (SELECT id FROM CODELIST_ITEM CI WHERE ITEM_CODE = '' AND CODELIST_ID = (SELECT id FROM codelist WHERE CODELIST_KEY = '10040')), 1);*/</v>
      </c>
      <c r="N355" s="10" t="str">
        <v>INSERT INTO public.codelist_items (itemcode, valid_from, valid_to, codelist_id, extensions_id) VALUES('DK11054', to_timestamp('2020-01-01 00:00:00', 'YYYY-MM-DD HH24:MI:SS'), null, (SELECT id FROM codelists WHERE CODELISTKEY = '10249'), null) ON CONFLICT (codelist_id, itemcode) DO UPDATE SET valid_from=EXCLUDED.valid_from, valid_to=EXCLUDED.valid_to;</v>
      </c>
      <c r="O355" s="10" t="str">
        <v>INSERT INTO PUBLIC.labels_codelist_items (DESCRIPTION, langcode, VALID_FROM, VALID_TO, ITEM_ID) VALUES('Fejl i "Supplerende reference type" (12 04 002 000), den dokument type som er angivet findes ikke. ', 'DA',TO_TIMESTAMP('2020-01-01 00:00:00', 'YYYY-MM-DD HH24:MI:SS'), null, (SELECT id FROM codelist_items CI WHERE ITEMCODE = 'DK11054' AND CODELIST_ID = (SELECT id FROM codelists WHERE CODELISTKEY = '10249'))) ON CONFLICT (item_id, langcode, valid_to) DO UPDATE SET valid_from=EXCLUDED.valid_from, description=EXCLUDED.description;</v>
      </c>
      <c r="P355" s="10" t="str">
        <v>INSERT INTO PUBLIC.labels_codelist_items (DESCRIPTION, langcode, VALID_FROM, VALID_TO, ITEM_ID) VALUES('Error in "Additional reference type" (12 04 002 000), document type does not exist.', 'EN',TO_TIMESTAMP('2020-01-01 00:00:00', 'YYYY-MM-DD HH24:MI:SS'), null, (SELECT id FROM codelist_items CI WHERE ITEMCODE = 'DK11054' AND CODELIST_ID = (SELECT id FROM codelists WHERE CODELISTKEY = '10249'))) ON CONFLICT (item_id, langcode, valid_to) DO UPDATE SET valid_from=EXCLUDED.valid_from, description=EXCLUDED.description;</v>
      </c>
      <c r="Q35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55" s="10" t="str">
        <v>/*INSERT INTO PUBLIC.labels_codelist_items (DESCRIPTION, langcode, VALID_FROM, VALID_TO, ITEM_ID) VALUES('Fejl i "Supplerende reference type" (12 04 002 000), den dokument type som er angivet findes ikke.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55" s="10" t="str">
        <v>/*INSERT INTO PUBLIC.labels_codelist_items (DESCRIPTION, langcode, VALID_FROM, VALID_TO, ITEM_ID) VALUES('Error in "Additional reference type" (12 04 002 000), document type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56" spans="1:19" ht="409.5" x14ac:dyDescent="0.25">
      <c r="A356"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356" t="str">
        <v>/*INSERT INTO PUBLIC.CODELIST_ITEM_LABEL (DESCRIPTION, VALID_FROM, VALID_TO, ITEM_ID, LANGUAGE_ID) VALUES('Error in "Additional Reference Code (12 02 008 000) , code does not match the other information in the declaration or does not exist.', TO_TIMESTAMP('2020-01-01 00:00:00', 'YYYY-MM-DD HH24:MI:SS'), null, (SELECT id FROM CODELIST_ITEM CI WHERE ITEM_CODE = '' AND CODELIST_ID = (SELECT id FROM codelist WHERE CODELIST_KEY = '10080')), 1);*/</v>
      </c>
      <c r="D35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56" t="str">
        <v>/*INSERT INTO PUBLIC.CODELIST_ITEM_LABEL (DESCRIPTION, VALID_FROM, VALID_TO, ITEM_ID, LANGUAGE_ID) VALUES('Fejl i "supplerende oplysninger"  (12 02 008 000), Kode passer ikke til øvrige oplysninger i angivelsen eller findes ikke, se Kodeliste.', TO_TIMESTAMP('2020-01-01 00:00:00', 'YYYY-MM-DD HH24:MI:SS'), null, (SELECT id FROM CODELIST_ITEM CI WHERE ITEM_CODE = '' AND CODELIST_ID = (SELECT id FROM codelist WHERE CODELIST_KEY = '10040')), 3);*/</v>
      </c>
      <c r="F356" t="str">
        <v>/*INSERT INTO PUBLIC.CODELIST_ITEM_LABEL (DESCRIPTION, VALID_FROM, VALID_TO, ITEM_ID, LANGUAGE_ID) VALUES('Error in "Additional Reference Code (12 02 008 000) , code does not match the other information in the declaration or does not exist.', TO_TIMESTAMP('2020-01-01 00:00:00', 'YYYY-MM-DD HH24:MI:SS'), null, (SELECT id FROM CODELIST_ITEM CI WHERE ITEM_CODE = '' AND CODELIST_ID = (SELECT id FROM codelist WHERE CODELIST_KEY = '10040')), 1);*/</v>
      </c>
      <c r="G356"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56" t="str">
        <v>/*INSERT INTO PUBLIC.CODELIST_ITEM_LABEL (DESCRIPTION, VALID_FROM, VALID_TO, ITEM_ID, LANGUAGE_ID) VALUES('Fejl i "supplerende oplysninger"  (12 02 008 000), Kode passer ikke til øvrige oplysninger i angivelsen eller findes ikke, se Kodeliste.', TO_TIMESTAMP('2020-01-01 00:00:00', 'YYYY-MM-DD HH24:MI:SS'), null, (SELECT id FROM CODELIST_ITEM CI WHERE ITEM_CODE = '' AND CODELIST_ID = (SELECT id FROM codelist WHERE CODELIST_KEY = '10075')), 3);*/</v>
      </c>
      <c r="I356" t="str">
        <v>/*INSERT INTO PUBLIC.CODELIST_ITEM_LABEL (DESCRIPTION, VALID_FROM, VALID_TO, ITEM_ID, LANGUAGE_ID) VALUES('Error in "Additional Reference Code (12 02 008 000) , code does not match the other information in the declaration or does not exist.', TO_TIMESTAMP('2020-01-01 00:00:00', 'YYYY-MM-DD HH24:MI:SS'), null, (SELECT id FROM CODELIST_ITEM CI WHERE ITEM_CODE = '' AND CODELIST_ID = (SELECT id FROM codelist WHERE CODELIST_KEY = '10075')), 1);*/</v>
      </c>
      <c r="J35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56" t="str">
        <v>/*INSERT INTO PUBLIC.CODELIST_ITEM_LABEL (DESCRIPTION, VALID_FROM, VALID_TO, ITEM_ID, LANGUAGE_ID) VALUES('Fejl i "supplerende oplysninger"  (12 02 008 000), Kode passer ikke til øvrige oplysninger i angivelsen eller findes ikke, se Kodeliste.', TO_TIMESTAMP('2020-01-01 00:00:00', 'YYYY-MM-DD HH24:MI:SS'), null, (SELECT id FROM CODELIST_ITEM CI WHERE ITEM_CODE = '' AND CODELIST_ID = (SELECT id FROM codelist WHERE CODELIST_KEY = '10040')), 3);*/</v>
      </c>
      <c r="L356" t="str">
        <v>/*INSERT INTO PUBLIC.CODELIST_ITEM_LABEL (DESCRIPTION, VALID_FROM, VALID_TO, ITEM_ID, LANGUAGE_ID) VALUES('Error in "Additional Reference Code (12 02 008 000) , code does not match the other information in the declaration or does not exist.', TO_TIMESTAMP('2020-01-01 00:00:00', 'YYYY-MM-DD HH24:MI:SS'), null, (SELECT id FROM CODELIST_ITEM CI WHERE ITEM_CODE = '' AND CODELIST_ID = (SELECT id FROM codelist WHERE CODELIST_KEY = '10040')), 1);*/</v>
      </c>
      <c r="N35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56" s="10" t="str">
        <v>/*INSERT INTO PUBLIC.labels_codelist_items (DESCRIPTION, langcode, VALID_FROM, VALID_TO, ITEM_ID) VALUES('Fejl i "supplerende oplysninger"  (12 02 008 000), Kode passer ikke til øvrige oplysninger i angivelsen eller findes ikke, se Kodeliste.',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56" s="10" t="str">
        <v>/*INSERT INTO PUBLIC.labels_codelist_items (DESCRIPTION, langcode, VALID_FROM, VALID_TO, ITEM_ID) VALUES('Error in "Additional Reference Code (12 02 008 000) , code does not match the other information in the declaration or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5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56" s="10" t="str">
        <v>/*INSERT INTO PUBLIC.labels_codelist_items (DESCRIPTION, langcode, VALID_FROM, VALID_TO, ITEM_ID) VALUES('Fejl i "supplerende oplysninger"  (12 02 008 000), Kode passer ikke til øvrige oplysninger i angivelsen eller findes ikke, se Kodeliste.',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56" s="10" t="str">
        <v>/*INSERT INTO PUBLIC.labels_codelist_items (DESCRIPTION, langcode, VALID_FROM, VALID_TO, ITEM_ID) VALUES('Error in "Additional Reference Code (12 02 008 000) , code does not match the other information in the declaration or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57" spans="1:19" ht="409.5" x14ac:dyDescent="0.25">
      <c r="A357" t="str">
        <v>INSERT INTO public.codelist_item (item_code, uieditable, valid_from, valid_to, codelist_id) VALUES('DK1056', false, to_timestamp('2020-01-01 00:00:00', 'YYYY-MM-DD HH24:MI:SS'), null, (SELECT id FROM codelist WHERE CODELIST_KEY = '10080')) ON CONFLICT (codelist_id, item_code) DO UPDATE SET valid_from=EXCLUDED.valid_from, valid_to=EXCLUDED.valid_to;</v>
      </c>
      <c r="C357" t="str">
        <v>INSERT INTO PUBLIC.CODELIST_ITEM_LABEL (DESCRIPTION, VALID_FROM, VALID_TO, ITEM_ID, LANGUAGE_ID) VALUES('Error in "Additional fiscal references" (3/40), when "Additional procedure" (1/11) = F49, then "Role code" must be "FR4".', TO_TIMESTAMP('2020-01-01 00:00:00', 'YYYY-MM-DD HH24:MI:SS'), null, (SELECT id FROM CODELIST_ITEM CI WHERE ITEM_CODE = 'DK1056' AND CODELIST_ID = (SELECT id FROM codelist WHERE CODELIST_KEY = '10080')), 1);</v>
      </c>
      <c r="D357" t="str">
        <v>INSERT INTO public.codelist_item (item_code, uieditable, valid_from, valid_to, codelist_id) VALUES('DK1056', false, to_timestamp('2020-01-01 00:00:00', 'YYYY-MM-DD HH24:MI:SS'), null, (SELECT id FROM codelist WHERE CODELIST_KEY = '10040')) ON CONFLICT (codelist_id, item_code) DO UPDATE SET valid_from=EXCLUDED.valid_from, valid_to=EXCLUDED.valid_to;</v>
      </c>
      <c r="E357" t="str">
        <v>INSERT INTO PUBLIC.CODELIST_ITEM_LABEL (DESCRIPTION, VALID_FROM, VALID_TO, ITEM_ID, LANGUAGE_ID) VALUES('Fejl i "Supplerende skattereference, Rollekode" (3/40), når supplerende procedure er angivet med "F49", skal rollekode i supplerende skattereference være "FR4"', TO_TIMESTAMP('2020-01-01 00:00:00', 'YYYY-MM-DD HH24:MI:SS'), null, (SELECT id FROM CODELIST_ITEM CI WHERE ITEM_CODE = 'DK1056' AND CODELIST_ID = (SELECT id FROM codelist WHERE CODELIST_KEY = '10040')), 3);</v>
      </c>
      <c r="F357" t="str">
        <v>INSERT INTO PUBLIC.CODELIST_ITEM_LABEL (DESCRIPTION, VALID_FROM, VALID_TO, ITEM_ID, LANGUAGE_ID) VALUES('Error in "Additional fiscal references" (3/40), when "Additional procedure" (1/11) = F49, then "Role code" must be "FR4".', TO_TIMESTAMP('2020-01-01 00:00:00', 'YYYY-MM-DD HH24:MI:SS'), null, (SELECT id FROM CODELIST_ITEM CI WHERE ITEM_CODE = 'DK1056' AND CODELIST_ID = (SELECT id FROM codelist WHERE CODELIST_KEY = '10040')), 1);</v>
      </c>
      <c r="G357" t="str">
        <v>INSERT INTO public.codelist_item (item_code, uieditable, valid_from, valid_to, codelist_id) VALUES('DKW1056', false, to_timestamp('2020-01-01 00:00:00', 'YYYY-MM-DD HH24:MI:SS'), null, (SELECT id FROM codelist WHERE CODELIST_KEY = '10075')) ON CONFLICT (codelist_id, item_code) DO UPDATE SET valid_from=EXCLUDED.valid_from, valid_to=EXCLUDED.valid_to;</v>
      </c>
      <c r="H357" t="str">
        <v>INSERT INTO PUBLIC.CODELIST_ITEM_LABEL (DESCRIPTION, VALID_FROM, VALID_TO, ITEM_ID, LANGUAGE_ID) VALUES('Fejl i "Supplerende skattereference, Rollekode" (3/40), når supplerende procedure er angivet med "F49", skal rollekode i supplerende skattereference være "FR4"', TO_TIMESTAMP('2020-01-01 00:00:00', 'YYYY-MM-DD HH24:MI:SS'), null, (SELECT id FROM CODELIST_ITEM CI WHERE ITEM_CODE = 'DKW1056' AND CODELIST_ID = (SELECT id FROM codelist WHERE CODELIST_KEY = '10075')), 3);</v>
      </c>
      <c r="I357" t="str">
        <v>INSERT INTO PUBLIC.CODELIST_ITEM_LABEL (DESCRIPTION, VALID_FROM, VALID_TO, ITEM_ID, LANGUAGE_ID) VALUES('Error in "Additional fiscal references" (3/40), when "Additional procedure" (1/11) = F49, then "Role code" must be "FR4".', TO_TIMESTAMP('2020-01-01 00:00:00', 'YYYY-MM-DD HH24:MI:SS'), null, (SELECT id FROM CODELIST_ITEM CI WHERE ITEM_CODE = 'DKW1056' AND CODELIST_ID = (SELECT id FROM codelist WHERE CODELIST_KEY = '10075')), 1);</v>
      </c>
      <c r="J357" t="str">
        <v>INSERT INTO public.codelist_item (item_code, uieditable, valid_from, valid_to, codelist_id) VALUES('DKW1056', false, to_timestamp('2020-01-01 00:00:00', 'YYYY-MM-DD HH24:MI:SS'), null, (SELECT id FROM codelist WHERE CODELIST_KEY = '10040')) ON CONFLICT (codelist_id, item_code) DO UPDATE SET valid_from=EXCLUDED.valid_from, valid_to=EXCLUDED.valid_to;</v>
      </c>
      <c r="K357" t="str">
        <v>INSERT INTO PUBLIC.CODELIST_ITEM_LABEL (DESCRIPTION, VALID_FROM, VALID_TO, ITEM_ID, LANGUAGE_ID) VALUES('Fejl i "Supplerende skattereference, Rollekode" (3/40), når supplerende procedure er angivet med "F49", skal rollekode i supplerende skattereference være "FR4"', TO_TIMESTAMP('2020-01-01 00:00:00', 'YYYY-MM-DD HH24:MI:SS'), null, (SELECT id FROM CODELIST_ITEM CI WHERE ITEM_CODE = 'DKW1056' AND CODELIST_ID = (SELECT id FROM codelist WHERE CODELIST_KEY = '10040')), 3);</v>
      </c>
      <c r="L357" t="str">
        <v>INSERT INTO PUBLIC.CODELIST_ITEM_LABEL (DESCRIPTION, VALID_FROM, VALID_TO, ITEM_ID, LANGUAGE_ID) VALUES('Error in "Additional fiscal references" (3/40), when "Additional procedure" (1/11) = F49, then "Role code" must be "FR4".', TO_TIMESTAMP('2020-01-01 00:00:00', 'YYYY-MM-DD HH24:MI:SS'), null, (SELECT id FROM CODELIST_ITEM CI WHERE ITEM_CODE = 'DKW1056' AND CODELIST_ID = (SELECT id FROM codelist WHERE CODELIST_KEY = '10040')), 1);</v>
      </c>
      <c r="N357" s="10" t="str">
        <v>INSERT INTO public.codelist_items (itemcode, valid_from, valid_to, codelist_id, extensions_id) VALUES('DK1056', to_timestamp('2020-01-01 00:00:00', 'YYYY-MM-DD HH24:MI:SS'), null, (SELECT id FROM codelists WHERE CODELISTKEY = '10249'), null) ON CONFLICT (codelist_id, itemcode) DO UPDATE SET valid_from=EXCLUDED.valid_from, valid_to=EXCLUDED.valid_to;</v>
      </c>
      <c r="O357" s="10" t="str">
        <v>INSERT INTO PUBLIC.labels_codelist_items (DESCRIPTION, langcode, VALID_FROM, VALID_TO, ITEM_ID) VALUES('Fejl i "Supplerende skattereference, Rollekode" (3/40), når supplerende procedure er angivet med "F49", skal rollekode i supplerende skattereference være "FR4"', 'DA',TO_TIMESTAMP('2020-01-01 00:00:00', 'YYYY-MM-DD HH24:MI:SS'), null, (SELECT id FROM codelist_items CI WHERE ITEMCODE = 'DK1056' AND CODELIST_ID = (SELECT id FROM codelists WHERE CODELISTKEY = '10249'))) ON CONFLICT (item_id, langcode, valid_to) DO UPDATE SET valid_from=EXCLUDED.valid_from, description=EXCLUDED.description;</v>
      </c>
      <c r="P357" s="10" t="str">
        <v>INSERT INTO PUBLIC.labels_codelist_items (DESCRIPTION, langcode, VALID_FROM, VALID_TO, ITEM_ID) VALUES('Error in "Additional fiscal references" (3/40), when "Additional procedure" (1/11) = F49, then "Role code" must be "FR4".', 'EN',TO_TIMESTAMP('2020-01-01 00:00:00', 'YYYY-MM-DD HH24:MI:SS'), null, (SELECT id FROM codelist_items CI WHERE ITEMCODE = 'DK1056' AND CODELIST_ID = (SELECT id FROM codelists WHERE CODELISTKEY = '10249'))) ON CONFLICT (item_id, langcode, valid_to) DO UPDATE SET valid_from=EXCLUDED.valid_from, description=EXCLUDED.description;</v>
      </c>
      <c r="Q357" s="10" t="str">
        <v>INSERT INTO public.codelist_items (itemcode, valid_from, valid_to, codelist_id, extensions_id) VALUES('DKW1056', to_timestamp('2020-01-01 00:00:00', 'YYYY-MM-DD HH24:MI:SS'), null, (SELECT id FROM codelists WHERE CODELISTKEY = '10249'), null) ON CONFLICT (codelist_id, itemcode) DO UPDATE SET valid_from=EXCLUDED.valid_from, valid_to=EXCLUDED.valid_to;</v>
      </c>
      <c r="R357" s="10" t="str">
        <v>INSERT INTO PUBLIC.labels_codelist_items (DESCRIPTION, langcode, VALID_FROM, VALID_TO, ITEM_ID) VALUES('Fejl i "Supplerende skattereference, Rollekode" (3/40), når supplerende procedure er angivet med "F49", skal rollekode i supplerende skattereference være "FR4"', 'DA',TO_TIMESTAMP('2020-01-01 00:00:00', 'YYYY-MM-DD HH24:MI:SS'), null, (SELECT id FROM codelist_items CI WHERE ITEMCODE = 'DKW1056' AND CODELIST_ID = (SELECT id FROM codelists WHERE CODELISTKEY = '10249'))) ON CONFLICT (item_id, langcode, valid_to) DO UPDATE SET valid_from=EXCLUDED.valid_from, description=EXCLUDED.description;</v>
      </c>
      <c r="S357" s="10" t="str">
        <v>INSERT INTO PUBLIC.labels_codelist_items (DESCRIPTION, langcode, VALID_FROM, VALID_TO, ITEM_ID) VALUES('Error in "Additional fiscal references" (3/40), when "Additional procedure" (1/11) = F49, then "Role code" must be "FR4".', 'EN',TO_TIMESTAMP('2020-01-01 00:00:00', 'YYYY-MM-DD HH24:MI:SS'), null, (SELECT id FROM codelist_items CI WHERE ITEMCODE = 'DKW1056' AND CODELIST_ID = (SELECT id FROM codelists WHERE CODELISTKEY = '10249'))) ON CONFLICT (item_id, langcode, valid_to) DO UPDATE SET valid_from=EXCLUDED.valid_from, description=EXCLUDED.description;</v>
      </c>
    </row>
    <row r="358" spans="1:19" ht="409.5" x14ac:dyDescent="0.25">
      <c r="A358" t="str">
        <v>INSERT INTO public.codelist_item (item_code, uieditable, valid_from, valid_to, codelist_id) VALUES('DK2004', false, to_timestamp('2020-01-01 00:00:00', 'YYYY-MM-DD HH24:MI:SS'), null, (SELECT id FROM codelist WHERE CODELIST_KEY = '10080')) ON CONFLICT (codelist_id, item_code) DO UPDATE SET valid_from=EXCLUDED.valid_from, valid_to=EXCLUDED.valid_to;</v>
      </c>
      <c r="C358" t="str">
        <v>INSERT INTO PUBLIC.CODELIST_ITEM_LABEL (DESCRIPTION, VALID_FROM, VALID_TO, ITEM_ID, LANGUAGE_ID) VALUES('Error in "Additional fiscal references identification no IOSS" (13 16 034 000), the number does not exist or is not valid.', TO_TIMESTAMP('2020-01-01 00:00:00', 'YYYY-MM-DD HH24:MI:SS'), null, (SELECT id FROM CODELIST_ITEM CI WHERE ITEM_CODE = 'DK2004' AND CODELIST_ID = (SELECT id FROM codelist WHERE CODELIST_KEY = '10080')), 1);</v>
      </c>
      <c r="D358" t="str">
        <v>INSERT INTO public.codelist_item (item_code, uieditable, valid_from, valid_to, codelist_id) VALUES('DK2004', false, to_timestamp('2020-01-01 00:00:00', 'YYYY-MM-DD HH24:MI:SS'), null, (SELECT id FROM codelist WHERE CODELIST_KEY = '10040')) ON CONFLICT (codelist_id, item_code) DO UPDATE SET valid_from=EXCLUDED.valid_from, valid_to=EXCLUDED.valid_to;</v>
      </c>
      <c r="E358" t="str">
        <v>INSERT INTO PUBLIC.CODELIST_ITEM_LABEL (DESCRIPTION, VALID_FROM, VALID_TO, ITEM_ID, LANGUAGE_ID) VALUES('Fejl i ''Momsidentifikationsnummer IOSS'' (13 16 034 000) , nummeret findes ikke eller er ikke validt.', TO_TIMESTAMP('2020-01-01 00:00:00', 'YYYY-MM-DD HH24:MI:SS'), null, (SELECT id FROM CODELIST_ITEM CI WHERE ITEM_CODE = 'DK2004' AND CODELIST_ID = (SELECT id FROM codelist WHERE CODELIST_KEY = '10040')), 3);</v>
      </c>
      <c r="F358" t="str">
        <v>INSERT INTO PUBLIC.CODELIST_ITEM_LABEL (DESCRIPTION, VALID_FROM, VALID_TO, ITEM_ID, LANGUAGE_ID) VALUES('Error in "Additional fiscal references identification no IOSS" (13 16 034 000), the number does not exist or is not valid.', TO_TIMESTAMP('2020-01-01 00:00:00', 'YYYY-MM-DD HH24:MI:SS'), null, (SELECT id FROM CODELIST_ITEM CI WHERE ITEM_CODE = 'DK2004' AND CODELIST_ID = (SELECT id FROM codelist WHERE CODELIST_KEY = '10040')), 1);</v>
      </c>
      <c r="G358"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58" t="str">
        <v>/*INSERT INTO PUBLIC.CODELIST_ITEM_LABEL (DESCRIPTION, VALID_FROM, VALID_TO, ITEM_ID, LANGUAGE_ID) VALUES('Fejl i ''Momsidentifikationsnummer IOSS'' (13 16 034 000) , nummeret findes ikke eller er ikke validt.', TO_TIMESTAMP('2020-01-01 00:00:00', 'YYYY-MM-DD HH24:MI:SS'), null, (SELECT id FROM CODELIST_ITEM CI WHERE ITEM_CODE = '' AND CODELIST_ID = (SELECT id FROM codelist WHERE CODELIST_KEY = '10075')), 3);*/</v>
      </c>
      <c r="I358" t="str">
        <v>/*INSERT INTO PUBLIC.CODELIST_ITEM_LABEL (DESCRIPTION, VALID_FROM, VALID_TO, ITEM_ID, LANGUAGE_ID) VALUES('Error in "Additional fiscal references identification no IOSS" (13 16 034 000), the number does not exist or is not valid.', TO_TIMESTAMP('2020-01-01 00:00:00', 'YYYY-MM-DD HH24:MI:SS'), null, (SELECT id FROM CODELIST_ITEM CI WHERE ITEM_CODE = '' AND CODELIST_ID = (SELECT id FROM codelist WHERE CODELIST_KEY = '10075')), 1);*/</v>
      </c>
      <c r="J35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58" t="str">
        <v>/*INSERT INTO PUBLIC.CODELIST_ITEM_LABEL (DESCRIPTION, VALID_FROM, VALID_TO, ITEM_ID, LANGUAGE_ID) VALUES('Fejl i ''Momsidentifikationsnummer IOSS'' (13 16 034 000) , nummeret findes ikke eller er ikke validt.', TO_TIMESTAMP('2020-01-01 00:00:00', 'YYYY-MM-DD HH24:MI:SS'), null, (SELECT id FROM CODELIST_ITEM CI WHERE ITEM_CODE = '' AND CODELIST_ID = (SELECT id FROM codelist WHERE CODELIST_KEY = '10040')), 3);*/</v>
      </c>
      <c r="L358" t="str">
        <v>/*INSERT INTO PUBLIC.CODELIST_ITEM_LABEL (DESCRIPTION, VALID_FROM, VALID_TO, ITEM_ID, LANGUAGE_ID) VALUES('Error in "Additional fiscal references identification no IOSS" (13 16 034 000), the number does not exist or is not valid.', TO_TIMESTAMP('2020-01-01 00:00:00', 'YYYY-MM-DD HH24:MI:SS'), null, (SELECT id FROM CODELIST_ITEM CI WHERE ITEM_CODE = '' AND CODELIST_ID = (SELECT id FROM codelist WHERE CODELIST_KEY = '10040')), 1);*/</v>
      </c>
      <c r="N358" s="10" t="str">
        <v>INSERT INTO public.codelist_items (itemcode, valid_from, valid_to, codelist_id, extensions_id) VALUES('DK2004', to_timestamp('2020-01-01 00:00:00', 'YYYY-MM-DD HH24:MI:SS'), null, (SELECT id FROM codelists WHERE CODELISTKEY = '10249'), null) ON CONFLICT (codelist_id, itemcode) DO UPDATE SET valid_from=EXCLUDED.valid_from, valid_to=EXCLUDED.valid_to;</v>
      </c>
      <c r="O358" s="10" t="str">
        <v>INSERT INTO PUBLIC.labels_codelist_items (DESCRIPTION, langcode, VALID_FROM, VALID_TO, ITEM_ID) VALUES('Fejl i ''Momsidentifikationsnummer IOSS'' (13 16 034 000) , nummeret findes ikke eller er ikke validt.', 'DA',TO_TIMESTAMP('2020-01-01 00:00:00', 'YYYY-MM-DD HH24:MI:SS'), null, (SELECT id FROM codelist_items CI WHERE ITEMCODE = 'DK2004' AND CODELIST_ID = (SELECT id FROM codelists WHERE CODELISTKEY = '10249'))) ON CONFLICT (item_id, langcode, valid_to) DO UPDATE SET valid_from=EXCLUDED.valid_from, description=EXCLUDED.description;</v>
      </c>
      <c r="P358" s="10" t="str">
        <v>INSERT INTO PUBLIC.labels_codelist_items (DESCRIPTION, langcode, VALID_FROM, VALID_TO, ITEM_ID) VALUES('Error in "Additional fiscal references identification no IOSS" (13 16 034 000), the number does not exist or is not valid.', 'EN',TO_TIMESTAMP('2020-01-01 00:00:00', 'YYYY-MM-DD HH24:MI:SS'), null, (SELECT id FROM codelist_items CI WHERE ITEMCODE = 'DK2004' AND CODELIST_ID = (SELECT id FROM codelists WHERE CODELISTKEY = '10249'))) ON CONFLICT (item_id, langcode, valid_to) DO UPDATE SET valid_from=EXCLUDED.valid_from, description=EXCLUDED.description;</v>
      </c>
      <c r="Q35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58" s="10" t="str">
        <v>/*INSERT INTO PUBLIC.labels_codelist_items (DESCRIPTION, langcode, VALID_FROM, VALID_TO, ITEM_ID) VALUES('Fejl i ''Momsidentifikationsnummer IOSS'' (13 16 034 000) , nummeret findes ikke eller er ikke validt.',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58" s="10" t="str">
        <v>/*INSERT INTO PUBLIC.labels_codelist_items (DESCRIPTION, langcode, VALID_FROM, VALID_TO, ITEM_ID) VALUES('Error in "Additional fiscal references identification no IOSS" (13 16 034 000), the number does not exist or is not valid.',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59" spans="1:19" ht="409.5" x14ac:dyDescent="0.25">
      <c r="A359"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359" t="str">
        <v>/*INSERT INTO PUBLIC.CODELIST_ITEM_LABEL (DESCRIPTION, VALID_FROM, VALID_TO, ITEM_ID, LANGUAGE_ID) VALUES('Error in "Additional fiscal reference" (3/40), field must not be filled in, as the field cannot be added in relation to the original declaration.', TO_TIMESTAMP('2020-01-01 00:00:00', 'YYYY-MM-DD HH24:MI:SS'), null, (SELECT id FROM CODELIST_ITEM CI WHERE ITEM_CODE = '' AND CODELIST_ID = (SELECT id FROM codelist WHERE CODELIST_KEY = '10080')), 1);*/</v>
      </c>
      <c r="D35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59" t="str">
        <v>/*INSERT INTO PUBLIC.CODELIST_ITEM_LABEL (DESCRIPTION, VALID_FROM, VALID_TO, ITEM_ID, LANGUAGE_ID) VALUES('Fejl i "Additional fiscal reference" (3/40) feltet må ikke være udfyldt, da feltet ikke kan tilføjes i forhold til den oprindelige angivelse.', TO_TIMESTAMP('2020-01-01 00:00:00', 'YYYY-MM-DD HH24:MI:SS'), null, (SELECT id FROM CODELIST_ITEM CI WHERE ITEM_CODE = '' AND CODELIST_ID = (SELECT id FROM codelist WHERE CODELIST_KEY = '10040')), 3);*/</v>
      </c>
      <c r="F359" t="str">
        <v>/*INSERT INTO PUBLIC.CODELIST_ITEM_LABEL (DESCRIPTION, VALID_FROM, VALID_TO, ITEM_ID, LANGUAGE_ID) VALUES('Error in "Additional fiscal reference" (3/40), field must not be filled in, as the field cannot be added in relation to the original declaration.', TO_TIMESTAMP('2020-01-01 00:00:00', 'YYYY-MM-DD HH24:MI:SS'), null, (SELECT id FROM CODELIST_ITEM CI WHERE ITEM_CODE = '' AND CODELIST_ID = (SELECT id FROM codelist WHERE CODELIST_KEY = '10040')), 1);*/</v>
      </c>
      <c r="G35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59" t="str">
        <v>/*INSERT INTO PUBLIC.CODELIST_ITEM_LABEL (DESCRIPTION, VALID_FROM, VALID_TO, ITEM_ID, LANGUAGE_ID) VALUES('Fejl i "Additional fiscal reference" (3/40) feltet må ikke være udfyldt, da feltet ikke kan tilføjes i forhold til den oprindelige angivelse.', TO_TIMESTAMP('2020-01-01 00:00:00', 'YYYY-MM-DD HH24:MI:SS'), null, (SELECT id FROM CODELIST_ITEM CI WHERE ITEM_CODE = '' AND CODELIST_ID = (SELECT id FROM codelist WHERE CODELIST_KEY = '')), 3);*/</v>
      </c>
      <c r="I359" t="str">
        <v>/*INSERT INTO PUBLIC.CODELIST_ITEM_LABEL (DESCRIPTION, VALID_FROM, VALID_TO, ITEM_ID, LANGUAGE_ID) VALUES('Error in "Additional fiscal reference" (3/40), field must not be filled in, as the field cannot be added in relation to the original declaration.', TO_TIMESTAMP('2020-01-01 00:00:00', 'YYYY-MM-DD HH24:MI:SS'), null, (SELECT id FROM CODELIST_ITEM CI WHERE ITEM_CODE = '' AND CODELIST_ID = (SELECT id FROM codelist WHERE CODELIST_KEY = '')), 1);*/</v>
      </c>
      <c r="J35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59" t="str">
        <v>/*INSERT INTO PUBLIC.CODELIST_ITEM_LABEL (DESCRIPTION, VALID_FROM, VALID_TO, ITEM_ID, LANGUAGE_ID) VALUES('Fejl i "Additional fiscal reference" (3/40) feltet må ikke være udfyldt, da feltet ikke kan tilføjes i forhold til den oprindelige angivelse.', TO_TIMESTAMP('2020-01-01 00:00:00', 'YYYY-MM-DD HH24:MI:SS'), null, (SELECT id FROM CODELIST_ITEM CI WHERE ITEM_CODE = '' AND CODELIST_ID = (SELECT id FROM codelist WHERE CODELIST_KEY = '10040')), 3);*/</v>
      </c>
      <c r="L359" t="str">
        <v>/*INSERT INTO PUBLIC.CODELIST_ITEM_LABEL (DESCRIPTION, VALID_FROM, VALID_TO, ITEM_ID, LANGUAGE_ID) VALUES('Error in "Additional fiscal reference" (3/40), field must not be filled in, as the field cannot be added in relation to the original declaration.', TO_TIMESTAMP('2020-01-01 00:00:00', 'YYYY-MM-DD HH24:MI:SS'), null, (SELECT id FROM CODELIST_ITEM CI WHERE ITEM_CODE = '' AND CODELIST_ID = (SELECT id FROM codelist WHERE CODELIST_KEY = '10040')), 1);*/</v>
      </c>
      <c r="N35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59" s="10" t="str">
        <v>/*INSERT INTO PUBLIC.labels_codelist_items (DESCRIPTION, langcode, VALID_FROM, VALID_TO, ITEM_ID) VALUES('Fejl i "Additional fiscal reference" (3/40) feltet må ikke være udfyldt, da feltet ikke kan tilføjes i forhold til den oprindelige angivelse.',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59" s="10" t="str">
        <v>/*INSERT INTO PUBLIC.labels_codelist_items (DESCRIPTION, langcode, VALID_FROM, VALID_TO, ITEM_ID) VALUES('Error in "Additional fiscal reference" (3/40), field must not be filled in, as the field cannot be added in relation to the original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5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59" s="10" t="str">
        <v>/*INSERT INTO PUBLIC.labels_codelist_items (DESCRIPTION, langcode, VALID_FROM, VALID_TO, ITEM_ID) VALUES('Fejl i "Additional fiscal reference" (3/40) feltet må ikke være udfyldt, da feltet ikke kan tilføjes i forhold til den oprindelige angivelse.',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59" s="10" t="str">
        <v>/*INSERT INTO PUBLIC.labels_codelist_items (DESCRIPTION, langcode, VALID_FROM, VALID_TO, ITEM_ID) VALUES('Error in "Additional fiscal reference" (3/40), field must not be filled in, as the field cannot be added in relation to the original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60" spans="1:19" ht="409.5" x14ac:dyDescent="0.25">
      <c r="A360"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360" t="str">
        <v>/*INSERT INTO PUBLIC.CODELIST_ITEM_LABEL (DESCRIPTION, VALID_FROM, VALID_TO, ITEM_ID, LANGUAGE_ID) VALUES('Error in "Additional Fiscal Reference Role" (13 16 031 000) role code does not exist.', TO_TIMESTAMP('2020-01-01 00:00:00', 'YYYY-MM-DD HH24:MI:SS'), null, (SELECT id FROM CODELIST_ITEM CI WHERE ITEM_CODE = '' AND CODELIST_ID = (SELECT id FROM codelist WHERE CODELIST_KEY = '10080')), 1);*/</v>
      </c>
      <c r="D36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60" t="str">
        <v>/*INSERT INTO PUBLIC.CODELIST_ITEM_LABEL (DESCRIPTION, VALID_FROM, VALID_TO, ITEM_ID, LANGUAGE_ID) VALUES('Fejl i "Rollekode, Momsidentifikationsnummer" (13 16 031 000), rollekode findes ikke, se kodeliste ', TO_TIMESTAMP('2020-01-01 00:00:00', 'YYYY-MM-DD HH24:MI:SS'), null, (SELECT id FROM CODELIST_ITEM CI WHERE ITEM_CODE = '' AND CODELIST_ID = (SELECT id FROM codelist WHERE CODELIST_KEY = '10040')), 3);*/</v>
      </c>
      <c r="F360" t="str">
        <v>/*INSERT INTO PUBLIC.CODELIST_ITEM_LABEL (DESCRIPTION, VALID_FROM, VALID_TO, ITEM_ID, LANGUAGE_ID) VALUES('Error in "Additional Fiscal Reference Role" (13 16 031 000) role code does not exist.', TO_TIMESTAMP('2020-01-01 00:00:00', 'YYYY-MM-DD HH24:MI:SS'), null, (SELECT id FROM CODELIST_ITEM CI WHERE ITEM_CODE = '' AND CODELIST_ID = (SELECT id FROM codelist WHERE CODELIST_KEY = '10040')), 1);*/</v>
      </c>
      <c r="G36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60" t="str">
        <v>/*INSERT INTO PUBLIC.CODELIST_ITEM_LABEL (DESCRIPTION, VALID_FROM, VALID_TO, ITEM_ID, LANGUAGE_ID) VALUES('Fejl i "Rollekode, Momsidentifikationsnummer" (13 16 031 000), rollekode findes ikke, se kodeliste ', TO_TIMESTAMP('2020-01-01 00:00:00', 'YYYY-MM-DD HH24:MI:SS'), null, (SELECT id FROM CODELIST_ITEM CI WHERE ITEM_CODE = '' AND CODELIST_ID = (SELECT id FROM codelist WHERE CODELIST_KEY = '10075')), 3);*/</v>
      </c>
      <c r="I360" t="str">
        <v>/*INSERT INTO PUBLIC.CODELIST_ITEM_LABEL (DESCRIPTION, VALID_FROM, VALID_TO, ITEM_ID, LANGUAGE_ID) VALUES('Error in "Additional Fiscal Reference Role" (13 16 031 000) role code does not exist.', TO_TIMESTAMP('2020-01-01 00:00:00', 'YYYY-MM-DD HH24:MI:SS'), null, (SELECT id FROM CODELIST_ITEM CI WHERE ITEM_CODE = '' AND CODELIST_ID = (SELECT id FROM codelist WHERE CODELIST_KEY = '10075')), 1);*/</v>
      </c>
      <c r="J36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60" t="str">
        <v>/*INSERT INTO PUBLIC.CODELIST_ITEM_LABEL (DESCRIPTION, VALID_FROM, VALID_TO, ITEM_ID, LANGUAGE_ID) VALUES('Fejl i "Rollekode, Momsidentifikationsnummer" (13 16 031 000), rollekode findes ikke, se kodeliste ', TO_TIMESTAMP('2020-01-01 00:00:00', 'YYYY-MM-DD HH24:MI:SS'), null, (SELECT id FROM CODELIST_ITEM CI WHERE ITEM_CODE = '' AND CODELIST_ID = (SELECT id FROM codelist WHERE CODELIST_KEY = '10040')), 3);*/</v>
      </c>
      <c r="L360" t="str">
        <v>/*INSERT INTO PUBLIC.CODELIST_ITEM_LABEL (DESCRIPTION, VALID_FROM, VALID_TO, ITEM_ID, LANGUAGE_ID) VALUES('Error in "Additional Fiscal Reference Role" (13 16 031 000) role code does not exist.', TO_TIMESTAMP('2020-01-01 00:00:00', 'YYYY-MM-DD HH24:MI:SS'), null, (SELECT id FROM CODELIST_ITEM CI WHERE ITEM_CODE = '' AND CODELIST_ID = (SELECT id FROM codelist WHERE CODELIST_KEY = '10040')), 1);*/</v>
      </c>
      <c r="N36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60" s="10" t="str">
        <v>/*INSERT INTO PUBLIC.labels_codelist_items (DESCRIPTION, langcode, VALID_FROM, VALID_TO, ITEM_ID) VALUES('Fejl i "Rollekode, Momsidentifikationsnummer" (13 16 031 000), rollekode findes ikke, se kodeliste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60" s="10" t="str">
        <v>/*INSERT INTO PUBLIC.labels_codelist_items (DESCRIPTION, langcode, VALID_FROM, VALID_TO, ITEM_ID) VALUES('Error in "Additional Fiscal Reference Role" (13 16 031 000) role code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6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60" s="10" t="str">
        <v>/*INSERT INTO PUBLIC.labels_codelist_items (DESCRIPTION, langcode, VALID_FROM, VALID_TO, ITEM_ID) VALUES('Fejl i "Rollekode, Momsidentifikationsnummer" (13 16 031 000), rollekode findes ikke, se kodeliste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60" s="10" t="str">
        <v>/*INSERT INTO PUBLIC.labels_codelist_items (DESCRIPTION, langcode, VALID_FROM, VALID_TO, ITEM_ID) VALUES('Error in "Additional Fiscal Reference Role" (13 16 031 000) role code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61" spans="1:19" ht="409.5" x14ac:dyDescent="0.25">
      <c r="A361" t="str">
        <v>INSERT INTO public.codelist_item (item_code, uieditable, valid_from, valid_to, codelist_id) VALUES('DK1222', false, to_timestamp('2020-01-01 00:00:00', 'YYYY-MM-DD HH24:MI:SS'), null, (SELECT id FROM codelist WHERE CODELIST_KEY = '10080')) ON CONFLICT (codelist_id, item_code) DO UPDATE SET valid_from=EXCLUDED.valid_from, valid_to=EXCLUDED.valid_to;</v>
      </c>
      <c r="C361" t="str">
        <v>INSERT INTO PUBLIC.CODELIST_ITEM_LABEL (DESCRIPTION, VALID_FROM, VALID_TO, ITEM_ID, LANGUAGE_ID) VALUES('Error in "Additional declaration type" (11 02 001 000), the additional declaration type is only allowed for simplified declarations', TO_TIMESTAMP('2020-01-01 00:00:00', 'YYYY-MM-DD HH24:MI:SS'), null, (SELECT id FROM CODELIST_ITEM CI WHERE ITEM_CODE = 'DK1222' AND CODELIST_ID = (SELECT id FROM codelist WHERE CODELIST_KEY = '10080')), 1);</v>
      </c>
      <c r="D361" t="str">
        <v>INSERT INTO public.codelist_item (item_code, uieditable, valid_from, valid_to, codelist_id) VALUES('DK1222', false, to_timestamp('2020-01-01 00:00:00', 'YYYY-MM-DD HH24:MI:SS'), null, (SELECT id FROM codelist WHERE CODELIST_KEY = '10040')) ON CONFLICT (codelist_id, item_code) DO UPDATE SET valid_from=EXCLUDED.valid_from, valid_to=EXCLUDED.valid_to;</v>
      </c>
      <c r="E361" t="str">
        <v>INSERT INTO PUBLIC.CODELIST_ITEM_LABEL (DESCRIPTION, VALID_FROM, VALID_TO, ITEM_ID, LANGUAGE_ID) VALUES('Fejl i "Supplerende angivelsestype" (11 02 001 000), den supplerende angivelsestype er kun tilladt for forenklede angivelser', TO_TIMESTAMP('2020-01-01 00:00:00', 'YYYY-MM-DD HH24:MI:SS'), null, (SELECT id FROM CODELIST_ITEM CI WHERE ITEM_CODE = 'DK1222' AND CODELIST_ID = (SELECT id FROM codelist WHERE CODELIST_KEY = '10040')), 3);</v>
      </c>
      <c r="F361" t="str">
        <v>INSERT INTO PUBLIC.CODELIST_ITEM_LABEL (DESCRIPTION, VALID_FROM, VALID_TO, ITEM_ID, LANGUAGE_ID) VALUES('Error in "Additional declaration type" (11 02 001 000), the additional declaration type is only allowed for simplified declarations', TO_TIMESTAMP('2020-01-01 00:00:00', 'YYYY-MM-DD HH24:MI:SS'), null, (SELECT id FROM CODELIST_ITEM CI WHERE ITEM_CODE = 'DK1222' AND CODELIST_ID = (SELECT id FROM codelist WHERE CODELIST_KEY = '10040')), 1);</v>
      </c>
      <c r="G361"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361" t="str">
        <v>INSERT INTO PUBLIC.CODELIST_ITEM_LABEL (DESCRIPTION, VALID_FROM, VALID_TO, ITEM_ID, LANGUAGE_ID) VALUES('Fejl i "Supplerende angivelsestype" (11 02 001 000), den supplerende angivelsestype er kun tilladt for forenklede angivelser', TO_TIMESTAMP('2020-01-01 00:00:00', 'YYYY-MM-DD HH24:MI:SS'), null, (SELECT id FROM CODELIST_ITEM CI WHERE ITEM_CODE = 'N/A' AND CODELIST_ID = (SELECT id FROM codelist WHERE CODELIST_KEY = 'N/A')), 3);</v>
      </c>
      <c r="I361" t="str">
        <v>INSERT INTO PUBLIC.CODELIST_ITEM_LABEL (DESCRIPTION, VALID_FROM, VALID_TO, ITEM_ID, LANGUAGE_ID) VALUES('Error in "Additional declaration type" (11 02 001 000), the additional declaration type is only allowed for simplified declarations', TO_TIMESTAMP('2020-01-01 00:00:00', 'YYYY-MM-DD HH24:MI:SS'), null, (SELECT id FROM CODELIST_ITEM CI WHERE ITEM_CODE = 'N/A' AND CODELIST_ID = (SELECT id FROM codelist WHERE CODELIST_KEY = 'N/A')), 1);</v>
      </c>
      <c r="J361"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361" t="str">
        <v>INSERT INTO PUBLIC.CODELIST_ITEM_LABEL (DESCRIPTION, VALID_FROM, VALID_TO, ITEM_ID, LANGUAGE_ID) VALUES('Fejl i "Supplerende angivelsestype" (11 02 001 000), den supplerende angivelsestype er kun tilladt for forenklede angivelser', TO_TIMESTAMP('2020-01-01 00:00:00', 'YYYY-MM-DD HH24:MI:SS'), null, (SELECT id FROM CODELIST_ITEM CI WHERE ITEM_CODE = 'N/A' AND CODELIST_ID = (SELECT id FROM codelist WHERE CODELIST_KEY = '10040')), 3);</v>
      </c>
      <c r="L361" t="str">
        <v>INSERT INTO PUBLIC.CODELIST_ITEM_LABEL (DESCRIPTION, VALID_FROM, VALID_TO, ITEM_ID, LANGUAGE_ID) VALUES('Error in "Additional declaration type" (11 02 001 000), the additional declaration type is only allowed for simplified declarations', TO_TIMESTAMP('2020-01-01 00:00:00', 'YYYY-MM-DD HH24:MI:SS'), null, (SELECT id FROM CODELIST_ITEM CI WHERE ITEM_CODE = 'N/A' AND CODELIST_ID = (SELECT id FROM codelist WHERE CODELIST_KEY = '10040')), 1);</v>
      </c>
      <c r="N361" s="10" t="str">
        <v>INSERT INTO public.codelist_items (itemcode, valid_from, valid_to, codelist_id, extensions_id) VALUES('DK1222', to_timestamp('2020-01-01 00:00:00', 'YYYY-MM-DD HH24:MI:SS'), null, (SELECT id FROM codelists WHERE CODELISTKEY = '10249'), null) ON CONFLICT (codelist_id, itemcode) DO UPDATE SET valid_from=EXCLUDED.valid_from, valid_to=EXCLUDED.valid_to;</v>
      </c>
      <c r="O361" s="10" t="str">
        <v>INSERT INTO PUBLIC.labels_codelist_items (DESCRIPTION, langcode, VALID_FROM, VALID_TO, ITEM_ID) VALUES('Fejl i "Supplerende angivelsestype" (11 02 001 000), den supplerende angivelsestype er kun tilladt for forenklede angivelser', 'DA',TO_TIMESTAMP('2020-01-01 00:00:00', 'YYYY-MM-DD HH24:MI:SS'), null, (SELECT id FROM codelist_items CI WHERE ITEMCODE = 'DK1222' AND CODELIST_ID = (SELECT id FROM codelists WHERE CODELISTKEY = '10249'))) ON CONFLICT (item_id, langcode, valid_to) DO UPDATE SET valid_from=EXCLUDED.valid_from, description=EXCLUDED.description;</v>
      </c>
      <c r="P361" s="10" t="str">
        <v>INSERT INTO PUBLIC.labels_codelist_items (DESCRIPTION, langcode, VALID_FROM, VALID_TO, ITEM_ID) VALUES('Error in "Additional declaration type" (11 02 001 000), the additional declaration type is only allowed for simplified declarations', 'EN',TO_TIMESTAMP('2020-01-01 00:00:00', 'YYYY-MM-DD HH24:MI:SS'), null, (SELECT id FROM codelist_items CI WHERE ITEMCODE = 'DK1222' AND CODELIST_ID = (SELECT id FROM codelists WHERE CODELISTKEY = '10249'))) ON CONFLICT (item_id, langcode, valid_to) DO UPDATE SET valid_from=EXCLUDED.valid_from, description=EXCLUDED.description;</v>
      </c>
      <c r="Q361"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361" s="10" t="str">
        <v>INSERT INTO PUBLIC.labels_codelist_items (DESCRIPTION, langcode, VALID_FROM, VALID_TO, ITEM_ID) VALUES('Fejl i "Supplerende angivelsestype" (11 02 001 000), den supplerende angivelsestype er kun tilladt for forenklede angivelser',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361" s="10" t="str">
        <v>INSERT INTO PUBLIC.labels_codelist_items (DESCRIPTION, langcode, VALID_FROM, VALID_TO, ITEM_ID) VALUES('Error in "Additional declaration type" (11 02 001 000), the additional declaration type is only allowed for simplified declarations',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362" spans="1:19" ht="409.5" x14ac:dyDescent="0.25">
      <c r="A362" t="str">
        <v>INSERT INTO public.codelist_item (item_code, uieditable, valid_from, valid_to, codelist_id) VALUES('DK1221', false, to_timestamp('2020-01-01 00:00:00', 'YYYY-MM-DD HH24:MI:SS'), null, (SELECT id FROM codelist WHERE CODELIST_KEY = '10080')) ON CONFLICT (codelist_id, item_code) DO UPDATE SET valid_from=EXCLUDED.valid_from, valid_to=EXCLUDED.valid_to;</v>
      </c>
      <c r="C362" t="str">
        <v>INSERT INTO PUBLIC.CODELIST_ITEM_LABEL (DESCRIPTION, VALID_FROM, VALID_TO, ITEM_ID, LANGUAGE_ID) VALUES('Error in "Additional declaration type" (11 02 001 000), the additional declaration type is not allowed for simplified declarations', TO_TIMESTAMP('2020-01-01 00:00:00', 'YYYY-MM-DD HH24:MI:SS'), null, (SELECT id FROM CODELIST_ITEM CI WHERE ITEM_CODE = 'DK1221' AND CODELIST_ID = (SELECT id FROM codelist WHERE CODELIST_KEY = '10080')), 1);</v>
      </c>
      <c r="D362" t="str">
        <v>INSERT INTO public.codelist_item (item_code, uieditable, valid_from, valid_to, codelist_id) VALUES('DK1221', false, to_timestamp('2020-01-01 00:00:00', 'YYYY-MM-DD HH24:MI:SS'), null, (SELECT id FROM codelist WHERE CODELIST_KEY = '10040')) ON CONFLICT (codelist_id, item_code) DO UPDATE SET valid_from=EXCLUDED.valid_from, valid_to=EXCLUDED.valid_to;</v>
      </c>
      <c r="E362" t="str">
        <v>INSERT INTO PUBLIC.CODELIST_ITEM_LABEL (DESCRIPTION, VALID_FROM, VALID_TO, ITEM_ID, LANGUAGE_ID) VALUES('Fejl i "Supplerende angivelsestype" (11 02 001 000), den supplerende angivelsestype er ikke tilladt for forenklede angivelser', TO_TIMESTAMP('2020-01-01 00:00:00', 'YYYY-MM-DD HH24:MI:SS'), null, (SELECT id FROM CODELIST_ITEM CI WHERE ITEM_CODE = 'DK1221' AND CODELIST_ID = (SELECT id FROM codelist WHERE CODELIST_KEY = '10040')), 3);</v>
      </c>
      <c r="F362" t="str">
        <v>INSERT INTO PUBLIC.CODELIST_ITEM_LABEL (DESCRIPTION, VALID_FROM, VALID_TO, ITEM_ID, LANGUAGE_ID) VALUES('Error in "Additional declaration type" (11 02 001 000), the additional declaration type is not allowed for simplified declarations', TO_TIMESTAMP('2020-01-01 00:00:00', 'YYYY-MM-DD HH24:MI:SS'), null, (SELECT id FROM CODELIST_ITEM CI WHERE ITEM_CODE = 'DK1221' AND CODELIST_ID = (SELECT id FROM codelist WHERE CODELIST_KEY = '10040')), 1);</v>
      </c>
      <c r="G362"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362" t="str">
        <v>INSERT INTO PUBLIC.CODELIST_ITEM_LABEL (DESCRIPTION, VALID_FROM, VALID_TO, ITEM_ID, LANGUAGE_ID) VALUES('Fejl i "Supplerende angivelsestype" (11 02 001 000), den supplerende angivelsestype er ikke tilladt for forenklede angivelser', TO_TIMESTAMP('2020-01-01 00:00:00', 'YYYY-MM-DD HH24:MI:SS'), null, (SELECT id FROM CODELIST_ITEM CI WHERE ITEM_CODE = 'N/A' AND CODELIST_ID = (SELECT id FROM codelist WHERE CODELIST_KEY = 'N/A')), 3);</v>
      </c>
      <c r="I362" t="str">
        <v>INSERT INTO PUBLIC.CODELIST_ITEM_LABEL (DESCRIPTION, VALID_FROM, VALID_TO, ITEM_ID, LANGUAGE_ID) VALUES('Error in "Additional declaration type" (11 02 001 000), the additional declaration type is not allowed for simplified declarations', TO_TIMESTAMP('2020-01-01 00:00:00', 'YYYY-MM-DD HH24:MI:SS'), null, (SELECT id FROM CODELIST_ITEM CI WHERE ITEM_CODE = 'N/A' AND CODELIST_ID = (SELECT id FROM codelist WHERE CODELIST_KEY = 'N/A')), 1);</v>
      </c>
      <c r="J362"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362" t="str">
        <v>INSERT INTO PUBLIC.CODELIST_ITEM_LABEL (DESCRIPTION, VALID_FROM, VALID_TO, ITEM_ID, LANGUAGE_ID) VALUES('Fejl i "Supplerende angivelsestype" (11 02 001 000), den supplerende angivelsestype er ikke tilladt for forenklede angivelser', TO_TIMESTAMP('2020-01-01 00:00:00', 'YYYY-MM-DD HH24:MI:SS'), null, (SELECT id FROM CODELIST_ITEM CI WHERE ITEM_CODE = 'N/A' AND CODELIST_ID = (SELECT id FROM codelist WHERE CODELIST_KEY = '10040')), 3);</v>
      </c>
      <c r="L362" t="str">
        <v>INSERT INTO PUBLIC.CODELIST_ITEM_LABEL (DESCRIPTION, VALID_FROM, VALID_TO, ITEM_ID, LANGUAGE_ID) VALUES('Error in "Additional declaration type" (11 02 001 000), the additional declaration type is not allowed for simplified declarations', TO_TIMESTAMP('2020-01-01 00:00:00', 'YYYY-MM-DD HH24:MI:SS'), null, (SELECT id FROM CODELIST_ITEM CI WHERE ITEM_CODE = 'N/A' AND CODELIST_ID = (SELECT id FROM codelist WHERE CODELIST_KEY = '10040')), 1);</v>
      </c>
      <c r="N362" s="10" t="str">
        <v>INSERT INTO public.codelist_items (itemcode, valid_from, valid_to, codelist_id, extensions_id) VALUES('DK1221', to_timestamp('2020-01-01 00:00:00', 'YYYY-MM-DD HH24:MI:SS'), null, (SELECT id FROM codelists WHERE CODELISTKEY = '10249'), null) ON CONFLICT (codelist_id, itemcode) DO UPDATE SET valid_from=EXCLUDED.valid_from, valid_to=EXCLUDED.valid_to;</v>
      </c>
      <c r="O362" s="10" t="str">
        <v>INSERT INTO PUBLIC.labels_codelist_items (DESCRIPTION, langcode, VALID_FROM, VALID_TO, ITEM_ID) VALUES('Fejl i "Supplerende angivelsestype" (11 02 001 000), den supplerende angivelsestype er ikke tilladt for forenklede angivelser', 'DA',TO_TIMESTAMP('2020-01-01 00:00:00', 'YYYY-MM-DD HH24:MI:SS'), null, (SELECT id FROM codelist_items CI WHERE ITEMCODE = 'DK1221' AND CODELIST_ID = (SELECT id FROM codelists WHERE CODELISTKEY = '10249'))) ON CONFLICT (item_id, langcode, valid_to) DO UPDATE SET valid_from=EXCLUDED.valid_from, description=EXCLUDED.description;</v>
      </c>
      <c r="P362" s="10" t="str">
        <v>INSERT INTO PUBLIC.labels_codelist_items (DESCRIPTION, langcode, VALID_FROM, VALID_TO, ITEM_ID) VALUES('Error in "Additional declaration type" (11 02 001 000), the additional declaration type is not allowed for simplified declarations', 'EN',TO_TIMESTAMP('2020-01-01 00:00:00', 'YYYY-MM-DD HH24:MI:SS'), null, (SELECT id FROM codelist_items CI WHERE ITEMCODE = 'DK1221' AND CODELIST_ID = (SELECT id FROM codelists WHERE CODELISTKEY = '10249'))) ON CONFLICT (item_id, langcode, valid_to) DO UPDATE SET valid_from=EXCLUDED.valid_from, description=EXCLUDED.description;</v>
      </c>
      <c r="Q362"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362" s="10" t="str">
        <v>INSERT INTO PUBLIC.labels_codelist_items (DESCRIPTION, langcode, VALID_FROM, VALID_TO, ITEM_ID) VALUES('Fejl i "Supplerende angivelsestype" (11 02 001 000), den supplerende angivelsestype er ikke tilladt for forenklede angivelser',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362" s="10" t="str">
        <v>INSERT INTO PUBLIC.labels_codelist_items (DESCRIPTION, langcode, VALID_FROM, VALID_TO, ITEM_ID) VALUES('Error in "Additional declaration type" (11 02 001 000), the additional declaration type is not allowed for simplified declarations',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363" spans="1:19" ht="409.5" x14ac:dyDescent="0.25">
      <c r="A363" t="str">
        <v>INSERT INTO public.codelist_item (item_code, uieditable, valid_from, valid_to, codelist_id) VALUES('DK1272', false, to_timestamp('2020-01-01 00:00:00', 'YYYY-MM-DD HH24:MI:SS'), null, (SELECT id FROM codelist WHERE CODELIST_KEY = '10080')) ON CONFLICT (codelist_id, item_code) DO UPDATE SET valid_from=EXCLUDED.valid_from, valid_to=EXCLUDED.valid_to;</v>
      </c>
      <c r="C363"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'DK1272' AND CODELIST_ID = (SELECT id FROM codelist WHERE CODELIST_KEY = '10080')), 1);</v>
      </c>
      <c r="D363" t="str">
        <v>INSERT INTO public.codelist_item (item_code, uieditable, valid_from, valid_to, codelist_id) VALUES('DK1272', false, to_timestamp('2020-01-01 00:00:00', 'YYYY-MM-DD HH24:MI:SS'), null, (SELECT id FROM codelist WHERE CODELIST_KEY = '10040')) ON CONFLICT (codelist_id, item_code) DO UPDATE SET valid_from=EXCLUDED.valid_from, valid_to=EXCLUDED.valid_to;</v>
      </c>
      <c r="E363"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'DK1272' AND CODELIST_ID = (SELECT id FROM codelist WHERE CODELIST_KEY = '10040')), 3);</v>
      </c>
      <c r="F363"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'DK1272' AND CODELIST_ID = (SELECT id FROM codelist WHERE CODELIST_KEY = '10040')), 1);</v>
      </c>
      <c r="G36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63"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 AND CODELIST_ID = (SELECT id FROM codelist WHERE CODELIST_KEY = '')), 3);*/</v>
      </c>
      <c r="I363"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 AND CODELIST_ID = (SELECT id FROM codelist WHERE CODELIST_KEY = '')), 1);*/</v>
      </c>
      <c r="J36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63"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 AND CODELIST_ID = (SELECT id FROM codelist WHERE CODELIST_KEY = '10040')), 3);*/</v>
      </c>
      <c r="L363"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 AND CODELIST_ID = (SELECT id FROM codelist WHERE CODELIST_KEY = '10040')), 1);*/</v>
      </c>
      <c r="N363" s="10" t="str">
        <v>INSERT INTO public.codelist_items (itemcode, valid_from, valid_to, codelist_id, extensions_id) VALUES('DK1272', to_timestamp('2020-01-01 00:00:00', 'YYYY-MM-DD HH24:MI:SS'), null, (SELECT id FROM codelists WHERE CODELISTKEY = '10249'), null) ON CONFLICT (codelist_id, itemcode) DO UPDATE SET valid_from=EXCLUDED.valid_from, valid_to=EXCLUDED.valid_to;</v>
      </c>
      <c r="O363" s="10" t="str">
        <v>INSERT INTO PUBLIC.labels_codelist_items (DESCRIPTION, langcode, VALID_FROM, VALID_TO, ITEM_ID) VALUES('Fejl i ""Lokalisering af varerne"" (16 15 000 000), når type = ""C"" kan identifikationskode kun være ""Z""', 'DA',TO_TIMESTAMP('2020-01-01 00:00:00', 'YYYY-MM-DD HH24:MI:SS'), null, (SELECT id FROM codelist_items CI WHERE ITEMCODE = 'DK1272' AND CODELIST_ID = (SELECT id FROM codelists WHERE CODELISTKEY = '10249'))) ON CONFLICT (item_id, langcode, valid_to) DO UPDATE SET valid_from=EXCLUDED.valid_from, description=EXCLUDED.description;</v>
      </c>
      <c r="P363" s="10" t="str">
        <v>INSERT INTO PUBLIC.labels_codelist_items (DESCRIPTION, langcode, VALID_FROM, VALID_TO, ITEM_ID) VALUES('Error in ""Location of goods"" (16 15 000 000), when type = ""C"", then Qualifier of identification must be  ""Z"".', 'EN',TO_TIMESTAMP('2020-01-01 00:00:00', 'YYYY-MM-DD HH24:MI:SS'), null, (SELECT id FROM codelist_items CI WHERE ITEMCODE = 'DK1272' AND CODELIST_ID = (SELECT id FROM codelists WHERE CODELISTKEY = '10249'))) ON CONFLICT (item_id, langcode, valid_to) DO UPDATE SET valid_from=EXCLUDED.valid_from, description=EXCLUDED.description;</v>
      </c>
      <c r="Q36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63" s="10" t="str">
        <v>/*INSERT INTO PUBLIC.labels_codelist_items (DESCRIPTION, langcode, VALID_FROM, VALID_TO, ITEM_ID) VALUES('Fejl i ""Lokalisering af varerne"" (16 15 000 000), når type = ""C"" kan identifikationskode kun være ""Z""',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63" s="10" t="str">
        <v>/*INSERT INTO PUBLIC.labels_codelist_items (DESCRIPTION, langcode, VALID_FROM, VALID_TO, ITEM_ID) VALUES('Error in ""Location of goods"" (16 15 000 000), when type = ""C"", then Qualifier of identification must be  ""Z"".',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64" spans="1:19" ht="409.5" x14ac:dyDescent="0.25">
      <c r="A36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C364"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 AND CODELIST_ID = (SELECT id FROM codelist WHERE CODELIST_KEY = '')), 1);*/</v>
      </c>
      <c r="D36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64"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 AND CODELIST_ID = (SELECT id FROM codelist WHERE CODELIST_KEY = '10040')), 3);*/</v>
      </c>
      <c r="F364"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 AND CODELIST_ID = (SELECT id FROM codelist WHERE CODELIST_KEY = '10040')), 1);*/</v>
      </c>
      <c r="G364" t="str">
        <v>INSERT INTO public.codelist_item (item_code, uieditable, valid_from, valid_to, codelist_id) VALUES('DKW1272', false, to_timestamp('2020-01-01 00:00:00', 'YYYY-MM-DD HH24:MI:SS'), null, (SELECT id FROM codelist WHERE CODELIST_KEY = '10075')) ON CONFLICT (codelist_id, item_code) DO UPDATE SET valid_from=EXCLUDED.valid_from, valid_to=EXCLUDED.valid_to;</v>
      </c>
      <c r="H364"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'DKW1272' AND CODELIST_ID = (SELECT id FROM codelist WHERE CODELIST_KEY = '10075')), 3);</v>
      </c>
      <c r="I364"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'DKW1272' AND CODELIST_ID = (SELECT id FROM codelist WHERE CODELIST_KEY = '10075')), 1);</v>
      </c>
      <c r="J364" t="str">
        <v>INSERT INTO public.codelist_item (item_code, uieditable, valid_from, valid_to, codelist_id) VALUES('DKW1272', false, to_timestamp('2020-01-01 00:00:00', 'YYYY-MM-DD HH24:MI:SS'), null, (SELECT id FROM codelist WHERE CODELIST_KEY = '10040')) ON CONFLICT (codelist_id, item_code) DO UPDATE SET valid_from=EXCLUDED.valid_from, valid_to=EXCLUDED.valid_to;</v>
      </c>
      <c r="K364"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'DKW1272' AND CODELIST_ID = (SELECT id FROM codelist WHERE CODELIST_KEY = '10040')), 3);</v>
      </c>
      <c r="L364"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'DKW1272' AND CODELIST_ID = (SELECT id FROM codelist WHERE CODELIST_KEY = '10040')), 1);</v>
      </c>
      <c r="N36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64" s="10" t="str">
        <v>/*INSERT INTO PUBLIC.labels_codelist_items (DESCRIPTION, langcode, VALID_FROM, VALID_TO, ITEM_ID) VALUES('Fejl i ""Lokalisering af varerne"" (16 15 000 000), når type = ""C"" kan identifikationskode kun være ""Z""',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64" s="10" t="str">
        <v>/*INSERT INTO PUBLIC.labels_codelist_items (DESCRIPTION, langcode, VALID_FROM, VALID_TO, ITEM_ID) VALUES('Error in ""Location of goods"" (16 15 000 000), when type = ""C"", then Qualifier of identification must be  ""Z"".',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64" s="10" t="str">
        <v>INSERT INTO public.codelist_items (itemcode, valid_from, valid_to, codelist_id, extensions_id) VALUES('DKW1272', to_timestamp('2020-01-01 00:00:00', 'YYYY-MM-DD HH24:MI:SS'), null, (SELECT id FROM codelists WHERE CODELISTKEY = '10249'), null) ON CONFLICT (codelist_id, itemcode) DO UPDATE SET valid_from=EXCLUDED.valid_from, valid_to=EXCLUDED.valid_to;</v>
      </c>
      <c r="R364" s="10" t="str">
        <v>INSERT INTO PUBLIC.labels_codelist_items (DESCRIPTION, langcode, VALID_FROM, VALID_TO, ITEM_ID) VALUES('Fejl i ""Lokalisering af varerne"" (16 15 000 000), når type = ""C"" kan identifikationskode kun være ""Z""', 'DA',TO_TIMESTAMP('2020-01-01 00:00:00', 'YYYY-MM-DD HH24:MI:SS'), null, (SELECT id FROM codelist_items CI WHERE ITEMCODE = 'DKW1272' AND CODELIST_ID = (SELECT id FROM codelists WHERE CODELISTKEY = '10249'))) ON CONFLICT (item_id, langcode, valid_to) DO UPDATE SET valid_from=EXCLUDED.valid_from, description=EXCLUDED.description;</v>
      </c>
      <c r="S364" s="10" t="str">
        <v>INSERT INTO PUBLIC.labels_codelist_items (DESCRIPTION, langcode, VALID_FROM, VALID_TO, ITEM_ID) VALUES('Error in ""Location of goods"" (16 15 000 000), when type = ""C"", then Qualifier of identification must be  ""Z"".', 'EN',TO_TIMESTAMP('2020-01-01 00:00:00', 'YYYY-MM-DD HH24:MI:SS'), null, (SELECT id FROM codelist_items CI WHERE ITEMCODE = 'DKW1272' AND CODELIST_ID = (SELECT id FROM codelists WHERE CODELISTKEY = '10249'))) ON CONFLICT (item_id, langcode, valid_to) DO UPDATE SET valid_from=EXCLUDED.valid_from, description=EXCLUDED.description;</v>
      </c>
    </row>
    <row r="365" spans="1:19" ht="409.5" x14ac:dyDescent="0.25">
      <c r="A365" t="str">
        <v>INSERT INTO public.codelist_item (item_code, uieditable, valid_from, valid_to, codelist_id) VALUES('DK3081', false, to_timestamp('2020-01-01 00:00:00', 'YYYY-MM-DD HH24:MI:SS'), null, (SELECT id FROM codelist WHERE CODELIST_KEY = '10080')) ON CONFLICT (codelist_id, item_code) DO UPDATE SET valid_from=EXCLUDED.valid_from, valid_to=EXCLUDED.valid_to;</v>
      </c>
      <c r="C365" t="str">
        <v>INSERT INTO PUBLIC.CODELIST_ITEM_LABEL (DESCRIPTION, VALID_FROM, VALID_TO, ITEM_ID, LANGUAGE_ID) VALUES('Error : Security (11 07 001 000) must be filled and cannot be empty ', TO_TIMESTAMP('2020-01-01 00:00:00', 'YYYY-MM-DD HH24:MI:SS'), null, (SELECT id FROM CODELIST_ITEM CI WHERE ITEM_CODE = 'DK3081' AND CODELIST_ID = (SELECT id FROM codelist WHERE CODELIST_KEY = '10080')), 1);</v>
      </c>
      <c r="D365" t="str">
        <v>INSERT INTO public.codelist_item (item_code, uieditable, valid_from, valid_to, codelist_id) VALUES('DK3081', false, to_timestamp('2020-01-01 00:00:00', 'YYYY-MM-DD HH24:MI:SS'), null, (SELECT id FROM codelist WHERE CODELIST_KEY = '10040')) ON CONFLICT (codelist_id, item_code) DO UPDATE SET valid_from=EXCLUDED.valid_from, valid_to=EXCLUDED.valid_to;</v>
      </c>
      <c r="E365" t="str">
        <v>INSERT INTO PUBLIC.CODELIST_ITEM_LABEL (DESCRIPTION, VALID_FROM, VALID_TO, ITEM_ID, LANGUAGE_ID) VALUES('Fejl: ''Sikkerhed'' (11 07 001 000) skal være udfyldt og må ikke være tom', TO_TIMESTAMP('2020-01-01 00:00:00', 'YYYY-MM-DD HH24:MI:SS'), null, (SELECT id FROM CODELIST_ITEM CI WHERE ITEM_CODE = 'DK3081' AND CODELIST_ID = (SELECT id FROM codelist WHERE CODELIST_KEY = '10040')), 3);</v>
      </c>
      <c r="F365" t="str">
        <v>INSERT INTO PUBLIC.CODELIST_ITEM_LABEL (DESCRIPTION, VALID_FROM, VALID_TO, ITEM_ID, LANGUAGE_ID) VALUES('Error : Security (11 07 001 000) must be filled and cannot be empty ', TO_TIMESTAMP('2020-01-01 00:00:00', 'YYYY-MM-DD HH24:MI:SS'), null, (SELECT id FROM CODELIST_ITEM CI WHERE ITEM_CODE = 'DK3081' AND CODELIST_ID = (SELECT id FROM codelist WHERE CODELIST_KEY = '10040')), 1);</v>
      </c>
      <c r="G36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65" t="str">
        <v>/*INSERT INTO PUBLIC.CODELIST_ITEM_LABEL (DESCRIPTION, VALID_FROM, VALID_TO, ITEM_ID, LANGUAGE_ID) VALUES('Fejl: ''Sikkerhed'' (11 07 001 000) skal være udfyldt og må ikke være tom', TO_TIMESTAMP('2020-01-01 00:00:00', 'YYYY-MM-DD HH24:MI:SS'), null, (SELECT id FROM CODELIST_ITEM CI WHERE ITEM_CODE = '' AND CODELIST_ID = (SELECT id FROM codelist WHERE CODELIST_KEY = '')), 3);*/</v>
      </c>
      <c r="I365" t="str">
        <v>/*INSERT INTO PUBLIC.CODELIST_ITEM_LABEL (DESCRIPTION, VALID_FROM, VALID_TO, ITEM_ID, LANGUAGE_ID) VALUES('Error : Security (11 07 001 000) must be filled and cannot be empty ', TO_TIMESTAMP('2020-01-01 00:00:00', 'YYYY-MM-DD HH24:MI:SS'), null, (SELECT id FROM CODELIST_ITEM CI WHERE ITEM_CODE = '' AND CODELIST_ID = (SELECT id FROM codelist WHERE CODELIST_KEY = '')), 1);*/</v>
      </c>
      <c r="J36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65" t="str">
        <v>/*INSERT INTO PUBLIC.CODELIST_ITEM_LABEL (DESCRIPTION, VALID_FROM, VALID_TO, ITEM_ID, LANGUAGE_ID) VALUES('Fejl: ''Sikkerhed'' (11 07 001 000) skal være udfyldt og må ikke være tom', TO_TIMESTAMP('2020-01-01 00:00:00', 'YYYY-MM-DD HH24:MI:SS'), null, (SELECT id FROM CODELIST_ITEM CI WHERE ITEM_CODE = '' AND CODELIST_ID = (SELECT id FROM codelist WHERE CODELIST_KEY = '10040')), 3);*/</v>
      </c>
      <c r="L365" t="str">
        <v>/*INSERT INTO PUBLIC.CODELIST_ITEM_LABEL (DESCRIPTION, VALID_FROM, VALID_TO, ITEM_ID, LANGUAGE_ID) VALUES('Error : Security (11 07 001 000) must be filled and cannot be empty ', TO_TIMESTAMP('2020-01-01 00:00:00', 'YYYY-MM-DD HH24:MI:SS'), null, (SELECT id FROM CODELIST_ITEM CI WHERE ITEM_CODE = '' AND CODELIST_ID = (SELECT id FROM codelist WHERE CODELIST_KEY = '10040')), 1);*/</v>
      </c>
      <c r="N365" s="10" t="str">
        <v>INSERT INTO public.codelist_items (itemcode, valid_from, valid_to, codelist_id, extensions_id) VALUES('DK3081', to_timestamp('2020-01-01 00:00:00', 'YYYY-MM-DD HH24:MI:SS'), null, (SELECT id FROM codelists WHERE CODELISTKEY = '10249'), null) ON CONFLICT (codelist_id, itemcode) DO UPDATE SET valid_from=EXCLUDED.valid_from, valid_to=EXCLUDED.valid_to;</v>
      </c>
      <c r="O365" s="10" t="str">
        <v>INSERT INTO PUBLIC.labels_codelist_items (DESCRIPTION, langcode, VALID_FROM, VALID_TO, ITEM_ID) VALUES('Fejl: ''Sikkerhed'' (11 07 001 000) skal være udfyldt og må ikke være tom', 'DA',TO_TIMESTAMP('2020-01-01 00:00:00', 'YYYY-MM-DD HH24:MI:SS'), null, (SELECT id FROM codelist_items CI WHERE ITEMCODE = 'DK3081' AND CODELIST_ID = (SELECT id FROM codelists WHERE CODELISTKEY = '10249'))) ON CONFLICT (item_id, langcode, valid_to) DO UPDATE SET valid_from=EXCLUDED.valid_from, description=EXCLUDED.description;</v>
      </c>
      <c r="P365" s="10" t="str">
        <v>INSERT INTO PUBLIC.labels_codelist_items (DESCRIPTION, langcode, VALID_FROM, VALID_TO, ITEM_ID) VALUES('Error : Security (11 07 001 000) must be filled and cannot be empty ', 'EN',TO_TIMESTAMP('2020-01-01 00:00:00', 'YYYY-MM-DD HH24:MI:SS'), null, (SELECT id FROM codelist_items CI WHERE ITEMCODE = 'DK3081' AND CODELIST_ID = (SELECT id FROM codelists WHERE CODELISTKEY = '10249'))) ON CONFLICT (item_id, langcode, valid_to) DO UPDATE SET valid_from=EXCLUDED.valid_from, description=EXCLUDED.description;</v>
      </c>
      <c r="Q36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65" s="10" t="str">
        <v>/*INSERT INTO PUBLIC.labels_codelist_items (DESCRIPTION, langcode, VALID_FROM, VALID_TO, ITEM_ID) VALUES('Fejl: ''Sikkerhed'' (11 07 001 000) skal være udfyldt og må ikke være tom',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65" s="10" t="str">
        <v>/*INSERT INTO PUBLIC.labels_codelist_items (DESCRIPTION, langcode, VALID_FROM, VALID_TO, ITEM_ID) VALUES('Error : Security (11 07 001 000) must be filled and cannot be empty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66" spans="1:19" ht="409.5" x14ac:dyDescent="0.25">
      <c r="A366" t="str">
        <v>INSERT INTO public.codelist_item (item_code, uieditable, valid_from, valid_to, codelist_id) VALUES('DK2046', false, to_timestamp('2020-01-01 00:00:00', 'YYYY-MM-DD HH24:MI:SS'), null, (SELECT id FROM codelist WHERE CODELIST_KEY = '10080')) ON CONFLICT (codelist_id, item_code) DO UPDATE SET valid_from=EXCLUDED.valid_from, valid_to=EXCLUDED.valid_to;</v>
      </c>
      <c r="C366" t="str">
        <v>INSERT INTO PUBLIC.CODELIST_ITEM_LABEL (DESCRIPTION, VALID_FROM, VALID_TO, ITEM_ID, LANGUAGE_ID) VALUES('Error : PriorImportOfProcessedProductsIndication is not valid for this Guarantee type', TO_TIMESTAMP('2020-01-01 00:00:00', 'YYYY-MM-DD HH24:MI:SS'), null, (SELECT id FROM CODELIST_ITEM CI WHERE ITEM_CODE = 'DK2046' AND CODELIST_ID = (SELECT id FROM codelist WHERE CODELIST_KEY = '10080')), 1);</v>
      </c>
      <c r="D366" t="str">
        <v>INSERT INTO public.codelist_item (item_code, uieditable, valid_from, valid_to, codelist_id) VALUES('DK2046', false, to_timestamp('2020-01-01 00:00:00', 'YYYY-MM-DD HH24:MI:SS'), null, (SELECT id FROM codelist WHERE CODELIST_KEY = '10040')) ON CONFLICT (codelist_id, item_code) DO UPDATE SET valid_from=EXCLUDED.valid_from, valid_to=EXCLUDED.valid_to;</v>
      </c>
      <c r="E366" t="str">
        <v>INSERT INTO PUBLIC.CODELIST_ITEM_LABEL (DESCRIPTION, VALID_FROM, VALID_TO, ITEM_ID, LANGUAGE_ID) VALUES('Fejl: PriorImportOfProcessedProductsIndication er ikke gyldig for denne garantitype', TO_TIMESTAMP('2020-01-01 00:00:00', 'YYYY-MM-DD HH24:MI:SS'), null, (SELECT id FROM CODELIST_ITEM CI WHERE ITEM_CODE = 'DK2046' AND CODELIST_ID = (SELECT id FROM codelist WHERE CODELIST_KEY = '10040')), 3);</v>
      </c>
      <c r="F366" t="str">
        <v>INSERT INTO PUBLIC.CODELIST_ITEM_LABEL (DESCRIPTION, VALID_FROM, VALID_TO, ITEM_ID, LANGUAGE_ID) VALUES('Error : PriorImportOfProcessedProductsIndication is not valid for this Guarantee type', TO_TIMESTAMP('2020-01-01 00:00:00', 'YYYY-MM-DD HH24:MI:SS'), null, (SELECT id FROM CODELIST_ITEM CI WHERE ITEM_CODE = 'DK2046' AND CODELIST_ID = (SELECT id FROM codelist WHERE CODELIST_KEY = '10040')), 1);</v>
      </c>
      <c r="G36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66" t="str">
        <v>/*INSERT INTO PUBLIC.CODELIST_ITEM_LABEL (DESCRIPTION, VALID_FROM, VALID_TO, ITEM_ID, LANGUAGE_ID) VALUES('Fejl: PriorImportOfProcessedProductsIndication er ikke gyldig for denne garantitype', TO_TIMESTAMP('2020-01-01 00:00:00', 'YYYY-MM-DD HH24:MI:SS'), null, (SELECT id FROM CODELIST_ITEM CI WHERE ITEM_CODE = '' AND CODELIST_ID = (SELECT id FROM codelist WHERE CODELIST_KEY = '')), 3);*/</v>
      </c>
      <c r="I366" t="str">
        <v>/*INSERT INTO PUBLIC.CODELIST_ITEM_LABEL (DESCRIPTION, VALID_FROM, VALID_TO, ITEM_ID, LANGUAGE_ID) VALUES('Error : PriorImportOfProcessedProductsIndication is not valid for this Guarantee type', TO_TIMESTAMP('2020-01-01 00:00:00', 'YYYY-MM-DD HH24:MI:SS'), null, (SELECT id FROM CODELIST_ITEM CI WHERE ITEM_CODE = '' AND CODELIST_ID = (SELECT id FROM codelist WHERE CODELIST_KEY = '')), 1);*/</v>
      </c>
      <c r="J36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66" t="str">
        <v>/*INSERT INTO PUBLIC.CODELIST_ITEM_LABEL (DESCRIPTION, VALID_FROM, VALID_TO, ITEM_ID, LANGUAGE_ID) VALUES('Fejl: PriorImportOfProcessedProductsIndication er ikke gyldig for denne garantitype', TO_TIMESTAMP('2020-01-01 00:00:00', 'YYYY-MM-DD HH24:MI:SS'), null, (SELECT id FROM CODELIST_ITEM CI WHERE ITEM_CODE = '' AND CODELIST_ID = (SELECT id FROM codelist WHERE CODELIST_KEY = '10040')), 3);*/</v>
      </c>
      <c r="L366" t="str">
        <v>/*INSERT INTO PUBLIC.CODELIST_ITEM_LABEL (DESCRIPTION, VALID_FROM, VALID_TO, ITEM_ID, LANGUAGE_ID) VALUES('Error : PriorImportOfProcessedProductsIndication is not valid for this Guarantee type', TO_TIMESTAMP('2020-01-01 00:00:00', 'YYYY-MM-DD HH24:MI:SS'), null, (SELECT id FROM CODELIST_ITEM CI WHERE ITEM_CODE = '' AND CODELIST_ID = (SELECT id FROM codelist WHERE CODELIST_KEY = '10040')), 1);*/</v>
      </c>
      <c r="N366" s="10" t="str">
        <v>INSERT INTO public.codelist_items (itemcode, valid_from, valid_to, codelist_id, extensions_id) VALUES('DK2046', to_timestamp('2020-01-01 00:00:00', 'YYYY-MM-DD HH24:MI:SS'), null, (SELECT id FROM codelists WHERE CODELISTKEY = '10249'), null) ON CONFLICT (codelist_id, itemcode) DO UPDATE SET valid_from=EXCLUDED.valid_from, valid_to=EXCLUDED.valid_to;</v>
      </c>
      <c r="O366" s="10" t="str">
        <v>INSERT INTO PUBLIC.labels_codelist_items (DESCRIPTION, langcode, VALID_FROM, VALID_TO, ITEM_ID) VALUES('Fejl: PriorImportOfProcessedProductsIndication er ikke gyldig for denne garantitype', 'DA',TO_TIMESTAMP('2020-01-01 00:00:00', 'YYYY-MM-DD HH24:MI:SS'), null, (SELECT id FROM codelist_items CI WHERE ITEMCODE = 'DK2046' AND CODELIST_ID = (SELECT id FROM codelists WHERE CODELISTKEY = '10249'))) ON CONFLICT (item_id, langcode, valid_to) DO UPDATE SET valid_from=EXCLUDED.valid_from, description=EXCLUDED.description;</v>
      </c>
      <c r="P366" s="10" t="str">
        <v>INSERT INTO PUBLIC.labels_codelist_items (DESCRIPTION, langcode, VALID_FROM, VALID_TO, ITEM_ID) VALUES('Error : PriorImportOfProcessedProductsIndication is not valid for this Guarantee type', 'EN',TO_TIMESTAMP('2020-01-01 00:00:00', 'YYYY-MM-DD HH24:MI:SS'), null, (SELECT id FROM codelist_items CI WHERE ITEMCODE = 'DK2046' AND CODELIST_ID = (SELECT id FROM codelists WHERE CODELISTKEY = '10249'))) ON CONFLICT (item_id, langcode, valid_to) DO UPDATE SET valid_from=EXCLUDED.valid_from, description=EXCLUDED.description;</v>
      </c>
      <c r="Q36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66" s="10" t="str">
        <v>/*INSERT INTO PUBLIC.labels_codelist_items (DESCRIPTION, langcode, VALID_FROM, VALID_TO, ITEM_ID) VALUES('Fejl: PriorImportOfProcessedProductsIndication er ikke gyldig for denne garantitype',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66" s="10" t="str">
        <v>/*INSERT INTO PUBLIC.labels_codelist_items (DESCRIPTION, langcode, VALID_FROM, VALID_TO, ITEM_ID) VALUES('Error : PriorImportOfProcessedProductsIndication is not valid for this Guarantee type',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67" spans="1:19" ht="409.5" x14ac:dyDescent="0.25">
      <c r="A367" t="str">
        <v>INSERT INTO public.codelist_item (item_code, uieditable, valid_from, valid_to, codelist_id) VALUES('DK2045', false, to_timestamp('2020-01-01 00:00:00', 'YYYY-MM-DD HH24:MI:SS'), null, (SELECT id FROM codelist WHERE CODELIST_KEY = '10080')) ON CONFLICT (codelist_id, item_code) DO UPDATE SET valid_from=EXCLUDED.valid_from, valid_to=EXCLUDED.valid_to;</v>
      </c>
      <c r="C367" t="str">
        <v>INSERT INTO PUBLIC.CODELIST_ITEM_LABEL (DESCRIPTION, VALID_FROM, VALID_TO, ITEM_ID, LANGUAGE_ID) VALUES('Error : PriorImportOfProcessedProductsIndication is missing and must be added', TO_TIMESTAMP('2020-01-01 00:00:00', 'YYYY-MM-DD HH24:MI:SS'), null, (SELECT id FROM CODELIST_ITEM CI WHERE ITEM_CODE = 'DK2045' AND CODELIST_ID = (SELECT id FROM codelist WHERE CODELIST_KEY = '10080')), 1);</v>
      </c>
      <c r="D367" t="str">
        <v>INSERT INTO public.codelist_item (item_code, uieditable, valid_from, valid_to, codelist_id) VALUES('DK2045', false, to_timestamp('2020-01-01 00:00:00', 'YYYY-MM-DD HH24:MI:SS'), null, (SELECT id FROM codelist WHERE CODELIST_KEY = '10040')) ON CONFLICT (codelist_id, item_code) DO UPDATE SET valid_from=EXCLUDED.valid_from, valid_to=EXCLUDED.valid_to;</v>
      </c>
      <c r="E367" t="str">
        <v>INSERT INTO PUBLIC.CODELIST_ITEM_LABEL (DESCRIPTION, VALID_FROM, VALID_TO, ITEM_ID, LANGUAGE_ID) VALUES('Fejl: PriorImportOfProcessedProductsIndication mangler og skal tilføjes', TO_TIMESTAMP('2020-01-01 00:00:00', 'YYYY-MM-DD HH24:MI:SS'), null, (SELECT id FROM CODELIST_ITEM CI WHERE ITEM_CODE = 'DK2045' AND CODELIST_ID = (SELECT id FROM codelist WHERE CODELIST_KEY = '10040')), 3);</v>
      </c>
      <c r="F367" t="str">
        <v>INSERT INTO PUBLIC.CODELIST_ITEM_LABEL (DESCRIPTION, VALID_FROM, VALID_TO, ITEM_ID, LANGUAGE_ID) VALUES('Error : PriorImportOfProcessedProductsIndication is missing and must be added', TO_TIMESTAMP('2020-01-01 00:00:00', 'YYYY-MM-DD HH24:MI:SS'), null, (SELECT id FROM CODELIST_ITEM CI WHERE ITEM_CODE = 'DK2045' AND CODELIST_ID = (SELECT id FROM codelist WHERE CODELIST_KEY = '10040')), 1);</v>
      </c>
      <c r="G36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67" t="str">
        <v>/*INSERT INTO PUBLIC.CODELIST_ITEM_LABEL (DESCRIPTION, VALID_FROM, VALID_TO, ITEM_ID, LANGUAGE_ID) VALUES('Fejl: PriorImportOfProcessedProductsIndication mangler og skal tilføjes', TO_TIMESTAMP('2020-01-01 00:00:00', 'YYYY-MM-DD HH24:MI:SS'), null, (SELECT id FROM CODELIST_ITEM CI WHERE ITEM_CODE = '' AND CODELIST_ID = (SELECT id FROM codelist WHERE CODELIST_KEY = '')), 3);*/</v>
      </c>
      <c r="I367" t="str">
        <v>/*INSERT INTO PUBLIC.CODELIST_ITEM_LABEL (DESCRIPTION, VALID_FROM, VALID_TO, ITEM_ID, LANGUAGE_ID) VALUES('Error : PriorImportOfProcessedProductsIndication is missing and must be added', TO_TIMESTAMP('2020-01-01 00:00:00', 'YYYY-MM-DD HH24:MI:SS'), null, (SELECT id FROM CODELIST_ITEM CI WHERE ITEM_CODE = '' AND CODELIST_ID = (SELECT id FROM codelist WHERE CODELIST_KEY = '')), 1);*/</v>
      </c>
      <c r="J36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67" t="str">
        <v>/*INSERT INTO PUBLIC.CODELIST_ITEM_LABEL (DESCRIPTION, VALID_FROM, VALID_TO, ITEM_ID, LANGUAGE_ID) VALUES('Fejl: PriorImportOfProcessedProductsIndication mangler og skal tilføjes', TO_TIMESTAMP('2020-01-01 00:00:00', 'YYYY-MM-DD HH24:MI:SS'), null, (SELECT id FROM CODELIST_ITEM CI WHERE ITEM_CODE = '' AND CODELIST_ID = (SELECT id FROM codelist WHERE CODELIST_KEY = '10040')), 3);*/</v>
      </c>
      <c r="L367" t="str">
        <v>/*INSERT INTO PUBLIC.CODELIST_ITEM_LABEL (DESCRIPTION, VALID_FROM, VALID_TO, ITEM_ID, LANGUAGE_ID) VALUES('Error : PriorImportOfProcessedProductsIndication is missing and must be added', TO_TIMESTAMP('2020-01-01 00:00:00', 'YYYY-MM-DD HH24:MI:SS'), null, (SELECT id FROM CODELIST_ITEM CI WHERE ITEM_CODE = '' AND CODELIST_ID = (SELECT id FROM codelist WHERE CODELIST_KEY = '10040')), 1);*/</v>
      </c>
      <c r="N367" s="10" t="str">
        <v>INSERT INTO public.codelist_items (itemcode, valid_from, valid_to, codelist_id, extensions_id) VALUES('DK2045', to_timestamp('2020-01-01 00:00:00', 'YYYY-MM-DD HH24:MI:SS'), null, (SELECT id FROM codelists WHERE CODELISTKEY = '10249'), null) ON CONFLICT (codelist_id, itemcode) DO UPDATE SET valid_from=EXCLUDED.valid_from, valid_to=EXCLUDED.valid_to;</v>
      </c>
      <c r="O367" s="10" t="str">
        <v>INSERT INTO PUBLIC.labels_codelist_items (DESCRIPTION, langcode, VALID_FROM, VALID_TO, ITEM_ID) VALUES('Fejl: PriorImportOfProcessedProductsIndication mangler og skal tilføjes', 'DA',TO_TIMESTAMP('2020-01-01 00:00:00', 'YYYY-MM-DD HH24:MI:SS'), null, (SELECT id FROM codelist_items CI WHERE ITEMCODE = 'DK2045' AND CODELIST_ID = (SELECT id FROM codelists WHERE CODELISTKEY = '10249'))) ON CONFLICT (item_id, langcode, valid_to) DO UPDATE SET valid_from=EXCLUDED.valid_from, description=EXCLUDED.description;</v>
      </c>
      <c r="P367" s="10" t="str">
        <v>INSERT INTO PUBLIC.labels_codelist_items (DESCRIPTION, langcode, VALID_FROM, VALID_TO, ITEM_ID) VALUES('Error : PriorImportOfProcessedProductsIndication is missing and must be added', 'EN',TO_TIMESTAMP('2020-01-01 00:00:00', 'YYYY-MM-DD HH24:MI:SS'), null, (SELECT id FROM codelist_items CI WHERE ITEMCODE = 'DK2045' AND CODELIST_ID = (SELECT id FROM codelists WHERE CODELISTKEY = '10249'))) ON CONFLICT (item_id, langcode, valid_to) DO UPDATE SET valid_from=EXCLUDED.valid_from, description=EXCLUDED.description;</v>
      </c>
      <c r="Q36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67" s="10" t="str">
        <v>/*INSERT INTO PUBLIC.labels_codelist_items (DESCRIPTION, langcode, VALID_FROM, VALID_TO, ITEM_ID) VALUES('Fejl: PriorImportOfProcessedProductsIndication mangler og skal tilføjes',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67" s="10" t="str">
        <v>/*INSERT INTO PUBLIC.labels_codelist_items (DESCRIPTION, langcode, VALID_FROM, VALID_TO, ITEM_ID) VALUES('Error : PriorImportOfProcessedProductsIndication is missing and must be added',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68" spans="1:19" ht="409.5" x14ac:dyDescent="0.25">
      <c r="A368" t="str">
        <v>INSERT INTO public.codelist_item (item_code, uieditable, valid_from, valid_to, codelist_id) VALUES('DK2047', false, to_timestamp('2020-01-01 00:00:00', 'YYYY-MM-DD HH24:MI:SS'), null, (SELECT id FROM codelist WHERE CODELIST_KEY = '10080')) ON CONFLICT (codelist_id, item_code) DO UPDATE SET valid_from=EXCLUDED.valid_from, valid_to=EXCLUDED.valid_to;</v>
      </c>
      <c r="C368" t="str">
        <v>INSERT INTO PUBLIC.CODELIST_ITEM_LABEL (DESCRIPTION, VALID_FROM, VALID_TO, ITEM_ID, LANGUAGE_ID) VALUES('Error : PriorImportOfProcessedProductsIndication is invalid, bev code requires guarantee type', TO_TIMESTAMP('2020-01-01 00:00:00', 'YYYY-MM-DD HH24:MI:SS'), null, (SELECT id FROM CODELIST_ITEM CI WHERE ITEM_CODE = 'DK2047' AND CODELIST_ID = (SELECT id FROM codelist WHERE CODELIST_KEY = '10080')), 1);</v>
      </c>
      <c r="D368" t="str">
        <v>INSERT INTO public.codelist_item (item_code, uieditable, valid_from, valid_to, codelist_id) VALUES('DK2047', false, to_timestamp('2020-01-01 00:00:00', 'YYYY-MM-DD HH24:MI:SS'), null, (SELECT id FROM codelist WHERE CODELIST_KEY = '10040')) ON CONFLICT (codelist_id, item_code) DO UPDATE SET valid_from=EXCLUDED.valid_from, valid_to=EXCLUDED.valid_to;</v>
      </c>
      <c r="E368" t="str">
        <v>INSERT INTO PUBLIC.CODELIST_ITEM_LABEL (DESCRIPTION, VALID_FROM, VALID_TO, ITEM_ID, LANGUAGE_ID) VALUES('Fejl: PriorImportOfProcessedProductsIndication er ugyldig, bevilling-koden kræver garantitype', TO_TIMESTAMP('2020-01-01 00:00:00', 'YYYY-MM-DD HH24:MI:SS'), null, (SELECT id FROM CODELIST_ITEM CI WHERE ITEM_CODE = 'DK2047' AND CODELIST_ID = (SELECT id FROM codelist WHERE CODELIST_KEY = '10040')), 3);</v>
      </c>
      <c r="F368" t="str">
        <v>INSERT INTO PUBLIC.CODELIST_ITEM_LABEL (DESCRIPTION, VALID_FROM, VALID_TO, ITEM_ID, LANGUAGE_ID) VALUES('Error : PriorImportOfProcessedProductsIndication is invalid, bev code requires guarantee type', TO_TIMESTAMP('2020-01-01 00:00:00', 'YYYY-MM-DD HH24:MI:SS'), null, (SELECT id FROM CODELIST_ITEM CI WHERE ITEM_CODE = 'DK2047' AND CODELIST_ID = (SELECT id FROM codelist WHERE CODELIST_KEY = '10040')), 1);</v>
      </c>
      <c r="G36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68" t="str">
        <v>/*INSERT INTO PUBLIC.CODELIST_ITEM_LABEL (DESCRIPTION, VALID_FROM, VALID_TO, ITEM_ID, LANGUAGE_ID) VALUES('Fejl: PriorImportOfProcessedProductsIndication er ugyldig, bevilling-koden kræver garantitype', TO_TIMESTAMP('2020-01-01 00:00:00', 'YYYY-MM-DD HH24:MI:SS'), null, (SELECT id FROM CODELIST_ITEM CI WHERE ITEM_CODE = '' AND CODELIST_ID = (SELECT id FROM codelist WHERE CODELIST_KEY = '')), 3);*/</v>
      </c>
      <c r="I368" t="str">
        <v>/*INSERT INTO PUBLIC.CODELIST_ITEM_LABEL (DESCRIPTION, VALID_FROM, VALID_TO, ITEM_ID, LANGUAGE_ID) VALUES('Error : PriorImportOfProcessedProductsIndication is invalid, bev code requires guarantee type', TO_TIMESTAMP('2020-01-01 00:00:00', 'YYYY-MM-DD HH24:MI:SS'), null, (SELECT id FROM CODELIST_ITEM CI WHERE ITEM_CODE = '' AND CODELIST_ID = (SELECT id FROM codelist WHERE CODELIST_KEY = '')), 1);*/</v>
      </c>
      <c r="J36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68" t="str">
        <v>/*INSERT INTO PUBLIC.CODELIST_ITEM_LABEL (DESCRIPTION, VALID_FROM, VALID_TO, ITEM_ID, LANGUAGE_ID) VALUES('Fejl: PriorImportOfProcessedProductsIndication er ugyldig, bevilling-koden kræver garantitype', TO_TIMESTAMP('2020-01-01 00:00:00', 'YYYY-MM-DD HH24:MI:SS'), null, (SELECT id FROM CODELIST_ITEM CI WHERE ITEM_CODE = '' AND CODELIST_ID = (SELECT id FROM codelist WHERE CODELIST_KEY = '10040')), 3);*/</v>
      </c>
      <c r="L368" t="str">
        <v>/*INSERT INTO PUBLIC.CODELIST_ITEM_LABEL (DESCRIPTION, VALID_FROM, VALID_TO, ITEM_ID, LANGUAGE_ID) VALUES('Error : PriorImportOfProcessedProductsIndication is invalid, bev code requires guarantee type', TO_TIMESTAMP('2020-01-01 00:00:00', 'YYYY-MM-DD HH24:MI:SS'), null, (SELECT id FROM CODELIST_ITEM CI WHERE ITEM_CODE = '' AND CODELIST_ID = (SELECT id FROM codelist WHERE CODELIST_KEY = '10040')), 1);*/</v>
      </c>
      <c r="N368" s="10" t="str">
        <v>INSERT INTO public.codelist_items (itemcode, valid_from, valid_to, codelist_id, extensions_id) VALUES('DK2047', to_timestamp('2020-01-01 00:00:00', 'YYYY-MM-DD HH24:MI:SS'), null, (SELECT id FROM codelists WHERE CODELISTKEY = '10249'), null) ON CONFLICT (codelist_id, itemcode) DO UPDATE SET valid_from=EXCLUDED.valid_from, valid_to=EXCLUDED.valid_to;</v>
      </c>
      <c r="O368" s="10" t="str">
        <v>INSERT INTO PUBLIC.labels_codelist_items (DESCRIPTION, langcode, VALID_FROM, VALID_TO, ITEM_ID) VALUES('Fejl: PriorImportOfProcessedProductsIndication er ugyldig, bevilling-koden kræver garantitype', 'DA',TO_TIMESTAMP('2020-01-01 00:00:00', 'YYYY-MM-DD HH24:MI:SS'), null, (SELECT id FROM codelist_items CI WHERE ITEMCODE = 'DK2047' AND CODELIST_ID = (SELECT id FROM codelists WHERE CODELISTKEY = '10249'))) ON CONFLICT (item_id, langcode, valid_to) DO UPDATE SET valid_from=EXCLUDED.valid_from, description=EXCLUDED.description;</v>
      </c>
      <c r="P368" s="10" t="str">
        <v>INSERT INTO PUBLIC.labels_codelist_items (DESCRIPTION, langcode, VALID_FROM, VALID_TO, ITEM_ID) VALUES('Error : PriorImportOfProcessedProductsIndication is invalid, bev code requires guarantee type', 'EN',TO_TIMESTAMP('2020-01-01 00:00:00', 'YYYY-MM-DD HH24:MI:SS'), null, (SELECT id FROM codelist_items CI WHERE ITEMCODE = 'DK2047' AND CODELIST_ID = (SELECT id FROM codelists WHERE CODELISTKEY = '10249'))) ON CONFLICT (item_id, langcode, valid_to) DO UPDATE SET valid_from=EXCLUDED.valid_from, description=EXCLUDED.description;</v>
      </c>
      <c r="Q36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68" s="10" t="str">
        <v>/*INSERT INTO PUBLIC.labels_codelist_items (DESCRIPTION, langcode, VALID_FROM, VALID_TO, ITEM_ID) VALUES('Fejl: PriorImportOfProcessedProductsIndication er ugyldig, bevilling-koden kræver garantitype',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68" s="10" t="str">
        <v>/*INSERT INTO PUBLIC.labels_codelist_items (DESCRIPTION, langcode, VALID_FROM, VALID_TO, ITEM_ID) VALUES('Error : PriorImportOfProcessedProductsIndication is invalid, bev code requires guarantee type',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69" spans="1:19" ht="409.5" x14ac:dyDescent="0.25">
      <c r="A369" t="str">
        <v>INSERT INTO public.codelist_item (item_code, uieditable, valid_from, valid_to, codelist_id) VALUES('DK2152', false, to_timestamp('2020-01-01 00:00:00', 'YYYY-MM-DD HH24:MI:SS'), null, (SELECT id FROM codelist WHERE CODELIST_KEY = '10080')) ON CONFLICT (codelist_id, item_code) DO UPDATE SET valid_from=EXCLUDED.valid_from, valid_to=EXCLUDED.valid_to;</v>
      </c>
      <c r="B369" t="str" cm="1">
        <f t="array" ref="B369:B793">CONCATENATE(IF(ValidationRules[Item code (Error)]&lt;&gt;"",IF(ValidationRules[Codelist key (Error)]&lt;&gt;"","","/*"),"/*"),"INSERT INTO PUBLIC.CODELIST_ITEM_LABEL (DESCRIPTION, VALID_FROM, VALID_TO, ITEM_ID, LANGUAGE_ID) VALUES('",SUBSTITUTE(ValidationRules[Description in Danish],"'","''"),"', TO_TIMESTAMP('2020-01-01 00:00:00', 'YYYY-MM-DD HH24:MI:SS'), null, (SELECT id FROM CODELIST_ITEM CI WHERE ITEM_CODE = '",ValidationRules[Item code (Error)],"' AND CODELIST_ID = (SELECT id FROM codelist WHERE CODELIST_KEY = '",ValidationRules[Codelist key (Error)],"')), 3);", IF(ValidationRules[Item code (Error)]&lt;&gt;"",IF(ValidationRules[Codelist key (Error)]&lt;&gt;"","","*/"),"*/"))</f>
        <v>/*INSERT INTO PUBLIC.CODELIST_ITEM_LABEL (DESCRIPTION, VALID_FROM, VALID_TO, ITEM_ID, LANGUAGE_ID) VALUES('Når den anmodet procedure (11 09 001 000) = 48 eller 61, så skal autorisationsnummer feltet være = DKOPO&lt;nr&gt; eller supplerende oplysninger koden skal være = 00100', TO_TIMESTAMP('2020-01-01 00:00:00', 'YYYY-MM-DD HH24:MI:SS'), null, (SELECT id FROM CODELIST_ITEM CI WHERE ITEM_CODE = 'DK1220' AND CODELIST_ID = (SELECT id FROM codelist WHERE CODELIST_KEY = '')), 3);*/</v>
      </c>
      <c r="C369" t="str">
        <v>INSERT INTO PUBLIC.CODELIST_ITEM_LABEL (DESCRIPTION, VALID_FROM, VALID_TO, ITEM_ID, LANGUAGE_ID) VALUES('EORI from invalidation application field 3/2 must match 3/18 from the declaration', TO_TIMESTAMP('2020-01-01 00:00:00', 'YYYY-MM-DD HH24:MI:SS'), null, (SELECT id FROM CODELIST_ITEM CI WHERE ITEM_CODE = 'DK2152' AND CODELIST_ID = (SELECT id FROM codelist WHERE CODELIST_KEY = '10080')), 1);</v>
      </c>
      <c r="D369" t="str">
        <v>INSERT INTO public.codelist_item (item_code, uieditable, valid_from, valid_to, codelist_id) VALUES('DK2152', false, to_timestamp('2020-01-01 00:00:00', 'YYYY-MM-DD HH24:MI:SS'), null, (SELECT id FROM codelist WHERE CODELIST_KEY = '10040')) ON CONFLICT (codelist_id, item_code) DO UPDATE SET valid_from=EXCLUDED.valid_from, valid_to=EXCLUDED.valid_to;</v>
      </c>
      <c r="E369" t="str">
        <v>INSERT INTO PUBLIC.CODELIST_ITEM_LABEL (DESCRIPTION, VALID_FROM, VALID_TO, ITEM_ID, LANGUAGE_ID) VALUES('EORI nummeret fra invalideringen skal matche med EORI fra 3/18 på angivelsen', TO_TIMESTAMP('2020-01-01 00:00:00', 'YYYY-MM-DD HH24:MI:SS'), null, (SELECT id FROM CODELIST_ITEM CI WHERE ITEM_CODE = 'DK2152' AND CODELIST_ID = (SELECT id FROM codelist WHERE CODELIST_KEY = '10040')), 3);</v>
      </c>
      <c r="F369" t="str">
        <v>INSERT INTO PUBLIC.CODELIST_ITEM_LABEL (DESCRIPTION, VALID_FROM, VALID_TO, ITEM_ID, LANGUAGE_ID) VALUES('EORI from invalidation application field 3/2 must match 3/18 from the declaration', TO_TIMESTAMP('2020-01-01 00:00:00', 'YYYY-MM-DD HH24:MI:SS'), null, (SELECT id FROM CODELIST_ITEM CI WHERE ITEM_CODE = 'DK2152' AND CODELIST_ID = (SELECT id FROM codelist WHERE CODELIST_KEY = '10040')), 1);</v>
      </c>
      <c r="G36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69" t="str">
        <v>/*INSERT INTO PUBLIC.CODELIST_ITEM_LABEL (DESCRIPTION, VALID_FROM, VALID_TO, ITEM_ID, LANGUAGE_ID) VALUES('EORI nummeret fra invalideringen skal matche med EORI fra 3/18 på angivelsen', TO_TIMESTAMP('2020-01-01 00:00:00', 'YYYY-MM-DD HH24:MI:SS'), null, (SELECT id FROM CODELIST_ITEM CI WHERE ITEM_CODE = '' AND CODELIST_ID = (SELECT id FROM codelist WHERE CODELIST_KEY = '')), 3);*/</v>
      </c>
      <c r="I369" t="str">
        <v>/*INSERT INTO PUBLIC.CODELIST_ITEM_LABEL (DESCRIPTION, VALID_FROM, VALID_TO, ITEM_ID, LANGUAGE_ID) VALUES('EORI from invalidation application field 3/2 must match 3/18 from the declaration', TO_TIMESTAMP('2020-01-01 00:00:00', 'YYYY-MM-DD HH24:MI:SS'), null, (SELECT id FROM CODELIST_ITEM CI WHERE ITEM_CODE = '' AND CODELIST_ID = (SELECT id FROM codelist WHERE CODELIST_KEY = '')), 1);*/</v>
      </c>
      <c r="J36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69" t="str">
        <v>/*INSERT INTO PUBLIC.CODELIST_ITEM_LABEL (DESCRIPTION, VALID_FROM, VALID_TO, ITEM_ID, LANGUAGE_ID) VALUES('EORI nummeret fra invalideringen skal matche med EORI fra 3/18 på angivelsen', TO_TIMESTAMP('2020-01-01 00:00:00', 'YYYY-MM-DD HH24:MI:SS'), null, (SELECT id FROM CODELIST_ITEM CI WHERE ITEM_CODE = '' AND CODELIST_ID = (SELECT id FROM codelist WHERE CODELIST_KEY = '10040')), 3);*/</v>
      </c>
      <c r="L369" t="str">
        <v>/*INSERT INTO PUBLIC.CODELIST_ITEM_LABEL (DESCRIPTION, VALID_FROM, VALID_TO, ITEM_ID, LANGUAGE_ID) VALUES('EORI from invalidation application field 3/2 must match 3/18 from the declaration', TO_TIMESTAMP('2020-01-01 00:00:00', 'YYYY-MM-DD HH24:MI:SS'), null, (SELECT id FROM CODELIST_ITEM CI WHERE ITEM_CODE = '' AND CODELIST_ID = (SELECT id FROM codelist WHERE CODELIST_KEY = '10040')), 1);*/</v>
      </c>
      <c r="N369" s="10" t="str">
        <v>INSERT INTO public.codelist_items (itemcode, valid_from, valid_to, codelist_id, extensions_id) VALUES('DK2152', to_timestamp('2020-01-01 00:00:00', 'YYYY-MM-DD HH24:MI:SS'), null, (SELECT id FROM codelists WHERE CODELISTKEY = '10249'), null) ON CONFLICT (codelist_id, itemcode) DO UPDATE SET valid_from=EXCLUDED.valid_from, valid_to=EXCLUDED.valid_to;</v>
      </c>
      <c r="O369" s="10" t="str">
        <v>INSERT INTO PUBLIC.labels_codelist_items (DESCRIPTION, langcode, VALID_FROM, VALID_TO, ITEM_ID) VALUES('EORI nummeret fra invalideringen skal matche med EORI fra 3/18 på angivelsen', 'DA',TO_TIMESTAMP('2020-01-01 00:00:00', 'YYYY-MM-DD HH24:MI:SS'), null, (SELECT id FROM codelist_items CI WHERE ITEMCODE = 'DK2152' AND CODELIST_ID = (SELECT id FROM codelists WHERE CODELISTKEY = '10249'))) ON CONFLICT (item_id, langcode, valid_to) DO UPDATE SET valid_from=EXCLUDED.valid_from, description=EXCLUDED.description;</v>
      </c>
      <c r="P369" s="10" t="str">
        <v>INSERT INTO PUBLIC.labels_codelist_items (DESCRIPTION, langcode, VALID_FROM, VALID_TO, ITEM_ID) VALUES('EORI from invalidation application field 3/2 must match 3/18 from the declaration', 'EN',TO_TIMESTAMP('2020-01-01 00:00:00', 'YYYY-MM-DD HH24:MI:SS'), null, (SELECT id FROM codelist_items CI WHERE ITEMCODE = 'DK2152' AND CODELIST_ID = (SELECT id FROM codelists WHERE CODELISTKEY = '10249'))) ON CONFLICT (item_id, langcode, valid_to) DO UPDATE SET valid_from=EXCLUDED.valid_from, description=EXCLUDED.description;</v>
      </c>
      <c r="Q36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69" s="10" t="str">
        <v>/*INSERT INTO PUBLIC.labels_codelist_items (DESCRIPTION, langcode, VALID_FROM, VALID_TO, ITEM_ID) VALUES('EORI nummeret fra invalideringen skal matche med EORI fra 3/18 på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69" s="10" t="str">
        <v>/*INSERT INTO PUBLIC.labels_codelist_items (DESCRIPTION, langcode, VALID_FROM, VALID_TO, ITEM_ID) VALUES('EORI from invalidation application field 3/2 must match 3/18 from the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70" spans="1:19" ht="409.5" x14ac:dyDescent="0.25">
      <c r="A370" t="str">
        <v>INSERT INTO public.codelist_item (item_code, uieditable, valid_from, valid_to, codelist_id) VALUES('DKW10108', false, to_timestamp('2020-01-01 00:00:00', 'YYYY-MM-DD HH24:MI:SS'), null, (SELECT id FROM codelist WHERE CODELIST_KEY = '10080')) ON CONFLICT (codelist_id, item_code) DO UPDATE SET valid_from=EXCLUDED.valid_from, valid_to=EXCLUDED.valid_to;</v>
      </c>
      <c r="B370" t="str">
        <v>/*INSERT INTO PUBLIC.CODELIST_ITEM_LABEL (DESCRIPTION, VALID_FROM, VALID_TO, ITEM_ID, LANGUAGE_ID) VALUES('Når den anmodet procedure (11 09 001 00) = 46, så skal autorisationsnummer være = DKOPO&lt;nr&gt;', TO_TIMESTAMP('2020-01-01 00:00:00', 'YYYY-MM-DD HH24:MI:SS'), null, (SELECT id FROM CODELIST_ITEM CI WHERE ITEM_CODE = 'DK1230' AND CODELIST_ID = (SELECT id FROM codelist WHERE CODELIST_KEY = '')), 3);*/</v>
      </c>
      <c r="C370" t="str">
        <v>INSERT INTO PUBLIC.CODELIST_ITEM_LABEL (DESCRIPTION, VALID_FROM, VALID_TO, ITEM_ID, LANGUAGE_ID) VALUES('Document may be required', TO_TIMESTAMP('2020-01-01 00:00:00', 'YYYY-MM-DD HH24:MI:SS'), null, (SELECT id FROM CODELIST_ITEM CI WHERE ITEM_CODE = 'DKW10108' AND CODELIST_ID = (SELECT id FROM codelist WHERE CODELIST_KEY = '10080')), 1);</v>
      </c>
      <c r="D370" t="str">
        <v>INSERT INTO public.codelist_item (item_code, uieditable, valid_from, valid_to, codelist_id) VALUES('DKW10108', false, to_timestamp('2020-01-01 00:00:00', 'YYYY-MM-DD HH24:MI:SS'), null, (SELECT id FROM codelist WHERE CODELIST_KEY = '10040')) ON CONFLICT (codelist_id, item_code) DO UPDATE SET valid_from=EXCLUDED.valid_from, valid_to=EXCLUDED.valid_to;</v>
      </c>
      <c r="E370" t="str">
        <v>INSERT INTO PUBLIC.CODELIST_ITEM_LABEL (DESCRIPTION, VALID_FROM, VALID_TO, ITEM_ID, LANGUAGE_ID) VALUES('Dokument kan være påkrævet i forbindelse med frigivelse af varer.', TO_TIMESTAMP('2020-01-01 00:00:00', 'YYYY-MM-DD HH24:MI:SS'), null, (SELECT id FROM CODELIST_ITEM CI WHERE ITEM_CODE = 'DKW10108' AND CODELIST_ID = (SELECT id FROM codelist WHERE CODELIST_KEY = '10040')), 3);</v>
      </c>
      <c r="F370" t="str">
        <v>INSERT INTO PUBLIC.CODELIST_ITEM_LABEL (DESCRIPTION, VALID_FROM, VALID_TO, ITEM_ID, LANGUAGE_ID) VALUES('Document may be required', TO_TIMESTAMP('2020-01-01 00:00:00', 'YYYY-MM-DD HH24:MI:SS'), null, (SELECT id FROM CODELIST_ITEM CI WHERE ITEM_CODE = 'DKW10108' AND CODELIST_ID = (SELECT id FROM codelist WHERE CODELIST_KEY = '10040')), 1);</v>
      </c>
      <c r="G37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70" t="str">
        <v>/*INSERT INTO PUBLIC.CODELIST_ITEM_LABEL (DESCRIPTION, VALID_FROM, VALID_TO, ITEM_ID, LANGUAGE_ID) VALUES('Dokument kan være påkrævet i forbindelse med frigivelse af varer.', TO_TIMESTAMP('2020-01-01 00:00:00', 'YYYY-MM-DD HH24:MI:SS'), null, (SELECT id FROM CODELIST_ITEM CI WHERE ITEM_CODE = '' AND CODELIST_ID = (SELECT id FROM codelist WHERE CODELIST_KEY = '')), 3);*/</v>
      </c>
      <c r="I370" t="str">
        <v>/*INSERT INTO PUBLIC.CODELIST_ITEM_LABEL (DESCRIPTION, VALID_FROM, VALID_TO, ITEM_ID, LANGUAGE_ID) VALUES('Document may be required', TO_TIMESTAMP('2020-01-01 00:00:00', 'YYYY-MM-DD HH24:MI:SS'), null, (SELECT id FROM CODELIST_ITEM CI WHERE ITEM_CODE = '' AND CODELIST_ID = (SELECT id FROM codelist WHERE CODELIST_KEY = '')), 1);*/</v>
      </c>
      <c r="J37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70" t="str">
        <v>/*INSERT INTO PUBLIC.CODELIST_ITEM_LABEL (DESCRIPTION, VALID_FROM, VALID_TO, ITEM_ID, LANGUAGE_ID) VALUES('Dokument kan være påkrævet i forbindelse med frigivelse af varer.', TO_TIMESTAMP('2020-01-01 00:00:00', 'YYYY-MM-DD HH24:MI:SS'), null, (SELECT id FROM CODELIST_ITEM CI WHERE ITEM_CODE = '' AND CODELIST_ID = (SELECT id FROM codelist WHERE CODELIST_KEY = '10040')), 3);*/</v>
      </c>
      <c r="L370" t="str">
        <v>/*INSERT INTO PUBLIC.CODELIST_ITEM_LABEL (DESCRIPTION, VALID_FROM, VALID_TO, ITEM_ID, LANGUAGE_ID) VALUES('Document may be required', TO_TIMESTAMP('2020-01-01 00:00:00', 'YYYY-MM-DD HH24:MI:SS'), null, (SELECT id FROM CODELIST_ITEM CI WHERE ITEM_CODE = '' AND CODELIST_ID = (SELECT id FROM codelist WHERE CODELIST_KEY = '10040')), 1);*/</v>
      </c>
      <c r="N370" s="10" t="str">
        <v>INSERT INTO public.codelist_items (itemcode, valid_from, valid_to, codelist_id, extensions_id) VALUES('DKW10108', to_timestamp('2020-01-01 00:00:00', 'YYYY-MM-DD HH24:MI:SS'), null, (SELECT id FROM codelists WHERE CODELISTKEY = '10249'), null) ON CONFLICT (codelist_id, itemcode) DO UPDATE SET valid_from=EXCLUDED.valid_from, valid_to=EXCLUDED.valid_to;</v>
      </c>
      <c r="O370" s="10" t="str">
        <v>INSERT INTO PUBLIC.labels_codelist_items (DESCRIPTION, langcode, VALID_FROM, VALID_TO, ITEM_ID) VALUES('Dokument kan være påkrævet i forbindelse med frigivelse af varer.', 'DA',TO_TIMESTAMP('2020-01-01 00:00:00', 'YYYY-MM-DD HH24:MI:SS'), null, (SELECT id FROM codelist_items CI WHERE ITEMCODE = 'DKW10108' AND CODELIST_ID = (SELECT id FROM codelists WHERE CODELISTKEY = '10249'))) ON CONFLICT (item_id, langcode, valid_to) DO UPDATE SET valid_from=EXCLUDED.valid_from, description=EXCLUDED.description;</v>
      </c>
      <c r="P370" s="10" t="str">
        <v>INSERT INTO PUBLIC.labels_codelist_items (DESCRIPTION, langcode, VALID_FROM, VALID_TO, ITEM_ID) VALUES('Document may be required', 'EN',TO_TIMESTAMP('2020-01-01 00:00:00', 'YYYY-MM-DD HH24:MI:SS'), null, (SELECT id FROM codelist_items CI WHERE ITEMCODE = 'DKW10108' AND CODELIST_ID = (SELECT id FROM codelists WHERE CODELISTKEY = '10249'))) ON CONFLICT (item_id, langcode, valid_to) DO UPDATE SET valid_from=EXCLUDED.valid_from, description=EXCLUDED.description;</v>
      </c>
      <c r="Q37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70" s="10" t="str">
        <v>/*INSERT INTO PUBLIC.labels_codelist_items (DESCRIPTION, langcode, VALID_FROM, VALID_TO, ITEM_ID) VALUES('Dokument kan være påkrævet i forbindelse med frigivelse af varer.',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70" s="10" t="str">
        <v>/*INSERT INTO PUBLIC.labels_codelist_items (DESCRIPTION, langcode, VALID_FROM, VALID_TO, ITEM_ID) VALUES('Document may be required',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71" spans="1:19" ht="409.5" x14ac:dyDescent="0.25">
      <c r="A37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B371" t="str">
        <v>/*INSERT INTO PUBLIC.CODELIST_ITEM_LABEL (DESCRIPTION, VALID_FROM, VALID_TO, ITEM_ID, LANGUAGE_ID) VALUES('Når den anmodet procedure (11 09 001 000) = 44, så skal autorisationsnummer feltet være = DKEUS&lt;nr&gt; eller supplerende oplysninger koden skal være = 00100', TO_TIMESTAMP('2020-01-01 00:00:00', 'YYYY-MM-DD HH24:MI:SS'), null, (SELECT id FROM CODELIST_ITEM CI WHERE ITEM_CODE = 'DK1210' AND CODELIST_ID = (SELECT id FROM codelist WHERE CODELIST_KEY = '')), 3);*/</v>
      </c>
      <c r="C371" t="str">
        <v>/*INSERT INTO PUBLIC.CODELIST_ITEM_LABEL (DESCRIPTION, VALID_FROM, VALID_TO, ITEM_ID, LANGUAGE_ID) VALUES('Document may be required', TO_TIMESTAMP('2020-01-01 00:00:00', 'YYYY-MM-DD HH24:MI:SS'), null, (SELECT id FROM CODELIST_ITEM CI WHERE ITEM_CODE = '' AND CODELIST_ID = (SELECT id FROM codelist WHERE CODELIST_KEY = '')), 1);*/</v>
      </c>
      <c r="D37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71" t="str">
        <v>/*INSERT INTO PUBLIC.CODELIST_ITEM_LABEL (DESCRIPTION, VALID_FROM, VALID_TO, ITEM_ID, LANGUAGE_ID) VALUES('Statistisk værdi pr. kg nettovægt synes for lav', TO_TIMESTAMP('2020-01-01 00:00:00', 'YYYY-MM-DD HH24:MI:SS'), null, (SELECT id FROM CODELIST_ITEM CI WHERE ITEM_CODE = '' AND CODELIST_ID = (SELECT id FROM codelist WHERE CODELIST_KEY = '10040')), 3);*/</v>
      </c>
      <c r="F371" t="str">
        <v>/*INSERT INTO PUBLIC.CODELIST_ITEM_LABEL (DESCRIPTION, VALID_FROM, VALID_TO, ITEM_ID, LANGUAGE_ID) VALUES('Document may be required', TO_TIMESTAMP('2020-01-01 00:00:00', 'YYYY-MM-DD HH24:MI:SS'), null, (SELECT id FROM CODELIST_ITEM CI WHERE ITEM_CODE = '' AND CODELIST_ID = (SELECT id FROM codelist WHERE CODELIST_KEY = '10040')), 1);*/</v>
      </c>
      <c r="G371" t="str">
        <v>INSERT INTO public.codelist_item (item_code, uieditable, valid_from, valid_to, codelist_id) VALUES('DKW9898', false, to_timestamp('2020-01-01 00:00:00', 'YYYY-MM-DD HH24:MI:SS'), null, (SELECT id FROM codelist WHERE CODELIST_KEY = '10075')) ON CONFLICT (codelist_id, item_code) DO UPDATE SET valid_from=EXCLUDED.valid_from, valid_to=EXCLUDED.valid_to;</v>
      </c>
      <c r="H371" t="str">
        <v>INSERT INTO PUBLIC.CODELIST_ITEM_LABEL (DESCRIPTION, VALID_FROM, VALID_TO, ITEM_ID, LANGUAGE_ID) VALUES('Statistisk værdi pr. kg nettovægt synes for lav', TO_TIMESTAMP('2020-01-01 00:00:00', 'YYYY-MM-DD HH24:MI:SS'), null, (SELECT id FROM CODELIST_ITEM CI WHERE ITEM_CODE = 'DKW9898' AND CODELIST_ID = (SELECT id FROM codelist WHERE CODELIST_KEY = '10075')), 3);</v>
      </c>
      <c r="I371" t="str">
        <v>INSERT INTO PUBLIC.CODELIST_ITEM_LABEL (DESCRIPTION, VALID_FROM, VALID_TO, ITEM_ID, LANGUAGE_ID) VALUES('Document may be required', TO_TIMESTAMP('2020-01-01 00:00:00', 'YYYY-MM-DD HH24:MI:SS'), null, (SELECT id FROM CODELIST_ITEM CI WHERE ITEM_CODE = 'DKW9898' AND CODELIST_ID = (SELECT id FROM codelist WHERE CODELIST_KEY = '10075')), 1);</v>
      </c>
      <c r="J371" t="str">
        <v>INSERT INTO public.codelist_item (item_code, uieditable, valid_from, valid_to, codelist_id) VALUES('DKW9898', false, to_timestamp('2020-01-01 00:00:00', 'YYYY-MM-DD HH24:MI:SS'), null, (SELECT id FROM codelist WHERE CODELIST_KEY = '10040')) ON CONFLICT (codelist_id, item_code) DO UPDATE SET valid_from=EXCLUDED.valid_from, valid_to=EXCLUDED.valid_to;</v>
      </c>
      <c r="K371" t="str">
        <v>INSERT INTO PUBLIC.CODELIST_ITEM_LABEL (DESCRIPTION, VALID_FROM, VALID_TO, ITEM_ID, LANGUAGE_ID) VALUES('Statistisk værdi pr. kg nettovægt synes for lav', TO_TIMESTAMP('2020-01-01 00:00:00', 'YYYY-MM-DD HH24:MI:SS'), null, (SELECT id FROM CODELIST_ITEM CI WHERE ITEM_CODE = 'DKW9898' AND CODELIST_ID = (SELECT id FROM codelist WHERE CODELIST_KEY = '10040')), 3);</v>
      </c>
      <c r="L371" t="str">
        <v>INSERT INTO PUBLIC.CODELIST_ITEM_LABEL (DESCRIPTION, VALID_FROM, VALID_TO, ITEM_ID, LANGUAGE_ID) VALUES('Document may be required', TO_TIMESTAMP('2020-01-01 00:00:00', 'YYYY-MM-DD HH24:MI:SS'), null, (SELECT id FROM CODELIST_ITEM CI WHERE ITEM_CODE = 'DKW9898' AND CODELIST_ID = (SELECT id FROM codelist WHERE CODELIST_KEY = '10040')), 1);</v>
      </c>
      <c r="N37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71" s="10" t="str">
        <v>/*INSERT INTO PUBLIC.labels_codelist_items (DESCRIPTION, langcode, VALID_FROM, VALID_TO, ITEM_ID) VALUES('Statistisk værdi pr. kg nettovægt synes for lav',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71" s="10" t="str">
        <v>/*INSERT INTO PUBLIC.labels_codelist_items (DESCRIPTION, langcode, VALID_FROM, VALID_TO, ITEM_ID) VALUES('Document may be required',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71" s="10" t="str">
        <v>INSERT INTO public.codelist_items (itemcode, valid_from, valid_to, codelist_id, extensions_id) VALUES('DKW9898', to_timestamp('2020-01-01 00:00:00', 'YYYY-MM-DD HH24:MI:SS'), null, (SELECT id FROM codelists WHERE CODELISTKEY = '10249'), null) ON CONFLICT (codelist_id, itemcode) DO UPDATE SET valid_from=EXCLUDED.valid_from, valid_to=EXCLUDED.valid_to;</v>
      </c>
      <c r="R371" s="10" t="str">
        <v>INSERT INTO PUBLIC.labels_codelist_items (DESCRIPTION, langcode, VALID_FROM, VALID_TO, ITEM_ID) VALUES('Statistisk værdi pr. kg nettovægt synes for lav', 'DA',TO_TIMESTAMP('2020-01-01 00:00:00', 'YYYY-MM-DD HH24:MI:SS'), null, (SELECT id FROM codelist_items CI WHERE ITEMCODE = 'DKW9898' AND CODELIST_ID = (SELECT id FROM codelists WHERE CODELISTKEY = '10249'))) ON CONFLICT (item_id, langcode, valid_to) DO UPDATE SET valid_from=EXCLUDED.valid_from, description=EXCLUDED.description;</v>
      </c>
      <c r="S371" s="10" t="str">
        <v>INSERT INTO PUBLIC.labels_codelist_items (DESCRIPTION, langcode, VALID_FROM, VALID_TO, ITEM_ID) VALUES('Document may be required', 'EN',TO_TIMESTAMP('2020-01-01 00:00:00', 'YYYY-MM-DD HH24:MI:SS'), null, (SELECT id FROM codelist_items CI WHERE ITEMCODE = 'DKW9898' AND CODELIST_ID = (SELECT id FROM codelists WHERE CODELISTKEY = '10249'))) ON CONFLICT (item_id, langcode, valid_to) DO UPDATE SET valid_from=EXCLUDED.valid_from, description=EXCLUDED.description;</v>
      </c>
    </row>
    <row r="372" spans="1:19" ht="409.5" x14ac:dyDescent="0.25">
      <c r="A372" t="str">
        <v>INSERT INTO public.codelist_item (item_code, uieditable, valid_from, valid_to, codelist_id) VALUES('DK2159', false, to_timestamp('2020-01-01 00:00:00', 'YYYY-MM-DD HH24:MI:SS'), null, (SELECT id FROM codelist WHERE CODELIST_KEY = '10080')) ON CONFLICT (codelist_id, item_code) DO UPDATE SET valid_from=EXCLUDED.valid_from, valid_to=EXCLUDED.valid_to;</v>
      </c>
      <c r="B372" t="str">
        <v>INSERT INTO PUBLIC.CODELIST_ITEM_LABEL (DESCRIPTION, VALID_FROM, VALID_TO, ITEM_ID, LANGUAGE_ID) VALUES('Fejl i "supplerende procedure" (11 10 000 000), når supplerende procedure er angivet med F48, skal "Identifikationsnummer"  (13 16 031 000) være angivet med et IOSS nummer og rolle FR5.', TO_TIMESTAMP('2020-01-01 00:00:00', 'YYYY-MM-DD HH24:MI:SS'), null, (SELECT id FROM CODELIST_ITEM CI WHERE ITEM_CODE = 'DK1023' AND CODELIST_ID = (SELECT id FROM codelist WHERE CODELIST_KEY = '10080')), 3);</v>
      </c>
      <c r="C372" t="str">
        <v>INSERT INTO PUBLIC.CODELIST_ITEM_LABEL (DESCRIPTION, VALID_FROM, VALID_TO, ITEM_ID, LANGUAGE_ID) VALUES('Det angivne EORI nummer for representanten (data element 3/4) er ikke gyldigt.', TO_TIMESTAMP('2020-01-01 00:00:00', 'YYYY-MM-DD HH24:MI:SS'), null, (SELECT id FROM CODELIST_ITEM CI WHERE ITEM_CODE = 'DK2159' AND CODELIST_ID = (SELECT id FROM codelist WHERE CODELIST_KEY = '10080')), 1);</v>
      </c>
      <c r="D372" t="str">
        <v>INSERT INTO public.codelist_item (item_code, uieditable, valid_from, valid_to, codelist_id) VALUES('DK2159', false, to_timestamp('2020-01-01 00:00:00', 'YYYY-MM-DD HH24:MI:SS'), null, (SELECT id FROM codelist WHERE CODELIST_KEY = '10040')) ON CONFLICT (codelist_id, item_code) DO UPDATE SET valid_from=EXCLUDED.valid_from, valid_to=EXCLUDED.valid_to;</v>
      </c>
      <c r="E372" t="str">
        <v>INSERT INTO PUBLIC.CODELIST_ITEM_LABEL (DESCRIPTION, VALID_FROM, VALID_TO, ITEM_ID, LANGUAGE_ID) VALUES('The EORI for the representative (data element 3/4) is not valid.', TO_TIMESTAMP('2020-01-01 00:00:00', 'YYYY-MM-DD HH24:MI:SS'), null, (SELECT id FROM CODELIST_ITEM CI WHERE ITEM_CODE = 'DK2159' AND CODELIST_ID = (SELECT id FROM codelist WHERE CODELIST_KEY = '10040')), 3);</v>
      </c>
      <c r="F372" t="str">
        <v>INSERT INTO PUBLIC.CODELIST_ITEM_LABEL (DESCRIPTION, VALID_FROM, VALID_TO, ITEM_ID, LANGUAGE_ID) VALUES('Det angivne EORI nummer for representanten (data element 3/4) er ikke gyldigt.', TO_TIMESTAMP('2020-01-01 00:00:00', 'YYYY-MM-DD HH24:MI:SS'), null, (SELECT id FROM CODELIST_ITEM CI WHERE ITEM_CODE = 'DK2159' AND CODELIST_ID = (SELECT id FROM codelist WHERE CODELIST_KEY = '10040')), 1);</v>
      </c>
      <c r="G372"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372" t="str">
        <v>INSERT INTO PUBLIC.CODELIST_ITEM_LABEL (DESCRIPTION, VALID_FROM, VALID_TO, ITEM_ID, LANGUAGE_ID) VALUES('The EORI for the representative (data element 3/4) is not valid.', TO_TIMESTAMP('2020-01-01 00:00:00', 'YYYY-MM-DD HH24:MI:SS'), null, (SELECT id FROM CODELIST_ITEM CI WHERE ITEM_CODE = 'N/A' AND CODELIST_ID = (SELECT id FROM codelist WHERE CODELIST_KEY = 'N/A')), 3);</v>
      </c>
      <c r="I372" t="str">
        <v>INSERT INTO PUBLIC.CODELIST_ITEM_LABEL (DESCRIPTION, VALID_FROM, VALID_TO, ITEM_ID, LANGUAGE_ID) VALUES('Det angivne EORI nummer for representanten (data element 3/4) er ikke gyldigt.', TO_TIMESTAMP('2020-01-01 00:00:00', 'YYYY-MM-DD HH24:MI:SS'), null, (SELECT id FROM CODELIST_ITEM CI WHERE ITEM_CODE = 'N/A' AND CODELIST_ID = (SELECT id FROM codelist WHERE CODELIST_KEY = 'N/A')), 1);</v>
      </c>
      <c r="J372"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372" t="str">
        <v>INSERT INTO PUBLIC.CODELIST_ITEM_LABEL (DESCRIPTION, VALID_FROM, VALID_TO, ITEM_ID, LANGUAGE_ID) VALUES('The EORI for the representative (data element 3/4) is not valid.', TO_TIMESTAMP('2020-01-01 00:00:00', 'YYYY-MM-DD HH24:MI:SS'), null, (SELECT id FROM CODELIST_ITEM CI WHERE ITEM_CODE = 'N/A' AND CODELIST_ID = (SELECT id FROM codelist WHERE CODELIST_KEY = '10040')), 3);</v>
      </c>
      <c r="L372" t="str">
        <v>INSERT INTO PUBLIC.CODELIST_ITEM_LABEL (DESCRIPTION, VALID_FROM, VALID_TO, ITEM_ID, LANGUAGE_ID) VALUES('Det angivne EORI nummer for representanten (data element 3/4) er ikke gyldigt.', TO_TIMESTAMP('2020-01-01 00:00:00', 'YYYY-MM-DD HH24:MI:SS'), null, (SELECT id FROM CODELIST_ITEM CI WHERE ITEM_CODE = 'N/A' AND CODELIST_ID = (SELECT id FROM codelist WHERE CODELIST_KEY = '10040')), 1);</v>
      </c>
      <c r="N372" s="10" t="str">
        <v>INSERT INTO public.codelist_items (itemcode, valid_from, valid_to, codelist_id, extensions_id) VALUES('DK2159', to_timestamp('2020-01-01 00:00:00', 'YYYY-MM-DD HH24:MI:SS'), null, (SELECT id FROM codelists WHERE CODELISTKEY = '10249'), null) ON CONFLICT (codelist_id, itemcode) DO UPDATE SET valid_from=EXCLUDED.valid_from, valid_to=EXCLUDED.valid_to;</v>
      </c>
      <c r="O372" s="10" t="str">
        <v>INSERT INTO PUBLIC.labels_codelist_items (DESCRIPTION, langcode, VALID_FROM, VALID_TO, ITEM_ID) VALUES('The EORI for the representative (data element 3/4) is not valid.', 'DA',TO_TIMESTAMP('2020-01-01 00:00:00', 'YYYY-MM-DD HH24:MI:SS'), null, (SELECT id FROM codelist_items CI WHERE ITEMCODE = 'DK2159' AND CODELIST_ID = (SELECT id FROM codelists WHERE CODELISTKEY = '10249'))) ON CONFLICT (item_id, langcode, valid_to) DO UPDATE SET valid_from=EXCLUDED.valid_from, description=EXCLUDED.description;</v>
      </c>
      <c r="P372" s="10" t="str">
        <v>INSERT INTO PUBLIC.labels_codelist_items (DESCRIPTION, langcode, VALID_FROM, VALID_TO, ITEM_ID) VALUES('Det angivne EORI nummer for representanten (data element 3/4) er ikke gyldigt.', 'EN',TO_TIMESTAMP('2020-01-01 00:00:00', 'YYYY-MM-DD HH24:MI:SS'), null, (SELECT id FROM codelist_items CI WHERE ITEMCODE = 'DK2159' AND CODELIST_ID = (SELECT id FROM codelists WHERE CODELISTKEY = '10249'))) ON CONFLICT (item_id, langcode, valid_to) DO UPDATE SET valid_from=EXCLUDED.valid_from, description=EXCLUDED.description;</v>
      </c>
      <c r="Q372"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372" s="10" t="str">
        <v>INSERT INTO PUBLIC.labels_codelist_items (DESCRIPTION, langcode, VALID_FROM, VALID_TO, ITEM_ID) VALUES('The EORI for the representative (data element 3/4) is not valid.',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372" s="10" t="str">
        <v>INSERT INTO PUBLIC.labels_codelist_items (DESCRIPTION, langcode, VALID_FROM, VALID_TO, ITEM_ID) VALUES('Det angivne EORI nummer for representanten (data element 3/4) er ikke gyldigt.',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373" spans="1:19" ht="409.5" x14ac:dyDescent="0.25">
      <c r="A373" t="str">
        <v>INSERT INTO public.codelist_item (item_code, uieditable, valid_from, valid_to, codelist_id) VALUES('DK10484', false, to_timestamp('2020-01-01 00:00:00', 'YYYY-MM-DD HH24:MI:SS'), null, (SELECT id FROM codelist WHERE CODELIST_KEY = '10080')) ON CONFLICT (codelist_id, item_code) DO UPDATE SET valid_from=EXCLUDED.valid_from, valid_to=EXCLUDED.valid_to;</v>
      </c>
      <c r="B373" t="str">
        <v>/*INSERT INTO PUBLIC.CODELIST_ITEM_LABEL (DESCRIPTION, VALID_FROM, VALID_TO, ITEM_ID, LANGUAGE_ID) VALUES('Når Supplerende procedure er et af de følgende C01, C02, C03, C04, C06 eller C08 så skal Importør ID (D.E. 13 04 017 000) være DK09999981', TO_TIMESTAMP('2020-01-01 00:00:00', 'YYYY-MM-DD HH24:MI:SS'), null, (SELECT id FROM CODELIST_ITEM CI WHERE ITEM_CODE = 'DK1250' AND CODELIST_ID = (SELECT id FROM codelist WHERE CODELIST_KEY = '')), 3);*/</v>
      </c>
      <c r="C373" t="str">
        <v>INSERT INTO PUBLIC.CODELIST_ITEM_LABEL (DESCRIPTION, VALID_FROM, VALID_TO, ITEM_ID, LANGUAGE_ID) VALUES('Declaration of subheading submitted to physical restrictions (net weight/supplementary unit)', TO_TIMESTAMP('2020-01-01 00:00:00', 'YYYY-MM-DD HH24:MI:SS'), null, (SELECT id FROM CODELIST_ITEM CI WHERE ITEM_CODE = 'DK10484' AND CODELIST_ID = (SELECT id FROM codelist WHERE CODELIST_KEY = '10080')), 1);</v>
      </c>
      <c r="D373" t="str">
        <v>INSERT INTO public.codelist_item (item_code, uieditable, valid_from, valid_to, codelist_id) VALUES('DK10484', false, to_timestamp('2020-01-01 00:00:00', 'YYYY-MM-DD HH24:MI:SS'), null, (SELECT id FROM codelist WHERE CODELIST_KEY = '10040')) ON CONFLICT (codelist_id, item_code) DO UPDATE SET valid_from=EXCLUDED.valid_from, valid_to=EXCLUDED.valid_to;</v>
      </c>
      <c r="E373" t="str">
        <v>INSERT INTO PUBLIC.CODELIST_ITEM_LABEL (DESCRIPTION, VALID_FROM, VALID_TO, ITEM_ID, LANGUAGE_ID) VALUES('Nettovægt/suppl m/ i forhold til varekoden.', TO_TIMESTAMP('2020-01-01 00:00:00', 'YYYY-MM-DD HH24:MI:SS'), null, (SELECT id FROM CODELIST_ITEM CI WHERE ITEM_CODE = 'DK10484' AND CODELIST_ID = (SELECT id FROM codelist WHERE CODELIST_KEY = '10040')), 3);</v>
      </c>
      <c r="F373" t="str">
        <v>INSERT INTO PUBLIC.CODELIST_ITEM_LABEL (DESCRIPTION, VALID_FROM, VALID_TO, ITEM_ID, LANGUAGE_ID) VALUES('Declaration of subheading submitted to physical restrictions (net weight/supplementary unit)', TO_TIMESTAMP('2020-01-01 00:00:00', 'YYYY-MM-DD HH24:MI:SS'), null, (SELECT id FROM CODELIST_ITEM CI WHERE ITEM_CODE = 'DK10484' AND CODELIST_ID = (SELECT id FROM codelist WHERE CODELIST_KEY = '10040')), 1);</v>
      </c>
      <c r="G37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73" t="str">
        <v>/*INSERT INTO PUBLIC.CODELIST_ITEM_LABEL (DESCRIPTION, VALID_FROM, VALID_TO, ITEM_ID, LANGUAGE_ID) VALUES('Nettovægt/suppl m/ i forhold til varekoden.', TO_TIMESTAMP('2020-01-01 00:00:00', 'YYYY-MM-DD HH24:MI:SS'), null, (SELECT id FROM CODELIST_ITEM CI WHERE ITEM_CODE = '' AND CODELIST_ID = (SELECT id FROM codelist WHERE CODELIST_KEY = '')), 3);*/</v>
      </c>
      <c r="I373" t="str">
        <v>/*INSERT INTO PUBLIC.CODELIST_ITEM_LABEL (DESCRIPTION, VALID_FROM, VALID_TO, ITEM_ID, LANGUAGE_ID) VALUES('Declaration of subheading submitted to physical restrictions (net weight/supplementary unit)', TO_TIMESTAMP('2020-01-01 00:00:00', 'YYYY-MM-DD HH24:MI:SS'), null, (SELECT id FROM CODELIST_ITEM CI WHERE ITEM_CODE = '' AND CODELIST_ID = (SELECT id FROM codelist WHERE CODELIST_KEY = '')), 1);*/</v>
      </c>
      <c r="J37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73" t="str">
        <v>/*INSERT INTO PUBLIC.CODELIST_ITEM_LABEL (DESCRIPTION, VALID_FROM, VALID_TO, ITEM_ID, LANGUAGE_ID) VALUES('Nettovægt/suppl m/ i forhold til varekoden.', TO_TIMESTAMP('2020-01-01 00:00:00', 'YYYY-MM-DD HH24:MI:SS'), null, (SELECT id FROM CODELIST_ITEM CI WHERE ITEM_CODE = '' AND CODELIST_ID = (SELECT id FROM codelist WHERE CODELIST_KEY = '10040')), 3);*/</v>
      </c>
      <c r="L373" t="str">
        <v>/*INSERT INTO PUBLIC.CODELIST_ITEM_LABEL (DESCRIPTION, VALID_FROM, VALID_TO, ITEM_ID, LANGUAGE_ID) VALUES('Declaration of subheading submitted to physical restrictions (net weight/supplementary unit)', TO_TIMESTAMP('2020-01-01 00:00:00', 'YYYY-MM-DD HH24:MI:SS'), null, (SELECT id FROM CODELIST_ITEM CI WHERE ITEM_CODE = '' AND CODELIST_ID = (SELECT id FROM codelist WHERE CODELIST_KEY = '10040')), 1);*/</v>
      </c>
      <c r="N373" s="10" t="str">
        <v>INSERT INTO public.codelist_items (itemcode, valid_from, valid_to, codelist_id, extensions_id) VALUES('DK10484', to_timestamp('2020-01-01 00:00:00', 'YYYY-MM-DD HH24:MI:SS'), null, (SELECT id FROM codelists WHERE CODELISTKEY = '10249'), null) ON CONFLICT (codelist_id, itemcode) DO UPDATE SET valid_from=EXCLUDED.valid_from, valid_to=EXCLUDED.valid_to;</v>
      </c>
      <c r="O373" s="10" t="str">
        <v>INSERT INTO PUBLIC.labels_codelist_items (DESCRIPTION, langcode, VALID_FROM, VALID_TO, ITEM_ID) VALUES('Nettovægt/suppl m/ i forhold til varekoden.', 'DA',TO_TIMESTAMP('2020-01-01 00:00:00', 'YYYY-MM-DD HH24:MI:SS'), null, (SELECT id FROM codelist_items CI WHERE ITEMCODE = 'DK10484' AND CODELIST_ID = (SELECT id FROM codelists WHERE CODELISTKEY = '10249'))) ON CONFLICT (item_id, langcode, valid_to) DO UPDATE SET valid_from=EXCLUDED.valid_from, description=EXCLUDED.description;</v>
      </c>
      <c r="P373" s="10" t="str">
        <v>INSERT INTO PUBLIC.labels_codelist_items (DESCRIPTION, langcode, VALID_FROM, VALID_TO, ITEM_ID) VALUES('Declaration of subheading submitted to physical restrictions (net weight/supplementary unit)', 'EN',TO_TIMESTAMP('2020-01-01 00:00:00', 'YYYY-MM-DD HH24:MI:SS'), null, (SELECT id FROM codelist_items CI WHERE ITEMCODE = 'DK10484' AND CODELIST_ID = (SELECT id FROM codelists WHERE CODELISTKEY = '10249'))) ON CONFLICT (item_id, langcode, valid_to) DO UPDATE SET valid_from=EXCLUDED.valid_from, description=EXCLUDED.description;</v>
      </c>
      <c r="Q37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73" s="10" t="str">
        <v>/*INSERT INTO PUBLIC.labels_codelist_items (DESCRIPTION, langcode, VALID_FROM, VALID_TO, ITEM_ID) VALUES('Nettovægt/suppl m/ i forhold til varekoden.',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73" s="10" t="str">
        <v>/*INSERT INTO PUBLIC.labels_codelist_items (DESCRIPTION, langcode, VALID_FROM, VALID_TO, ITEM_ID) VALUES('Declaration of subheading submitted to physical restrictions (net weight/supplementary unit)',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74" spans="1:19" ht="409.5" x14ac:dyDescent="0.25">
      <c r="A374" t="str">
        <v>INSERT INTO public.codelist_item (item_code, uieditable, valid_from, valid_to, codelist_id) VALUES('DK10493', false, to_timestamp('2020-01-01 00:00:00', 'YYYY-MM-DD HH24:MI:SS'), null, (SELECT id FROM codelist WHERE CODELIST_KEY = '10080')) ON CONFLICT (codelist_id, item_code) DO UPDATE SET valid_from=EXCLUDED.valid_from, valid_to=EXCLUDED.valid_to;</v>
      </c>
      <c r="B374" t="str">
        <v>INSERT INTO PUBLIC.CODELIST_ITEM_LABEL (DESCRIPTION, VALID_FROM, VALID_TO, ITEM_ID, LANGUAGE_ID) VALUES('Fejl i varekode (18 09 056 000), varekode kan ikke have format 99xxxx, når Identifikationsnummer for supplerende skattereference er udfyldt.', TO_TIMESTAMP('2020-01-01 00:00:00', 'YYYY-MM-DD HH24:MI:SS'), null, (SELECT id FROM CODELIST_ITEM CI WHERE ITEM_CODE = 'DK1010' AND CODELIST_ID = (SELECT id FROM codelist WHERE CODELIST_KEY = '10080')), 3);</v>
      </c>
      <c r="C374" t="str">
        <v>INSERT INTO PUBLIC.CODELIST_ITEM_LABEL (DESCRIPTION, VALID_FROM, VALID_TO, ITEM_ID, LANGUAGE_ID) VALUES('Declaration of subheading submitted to physical restrictions (declared supplementary unit)', TO_TIMESTAMP('2020-01-01 00:00:00', 'YYYY-MM-DD HH24:MI:SS'), null, (SELECT id FROM CODELIST_ITEM CI WHERE ITEM_CODE = 'DK10493' AND CODELIST_ID = (SELECT id FROM codelist WHERE CODELIST_KEY = '10080')), 1);</v>
      </c>
      <c r="D374" t="str">
        <v>INSERT INTO public.codelist_item (item_code, uieditable, valid_from, valid_to, codelist_id) VALUES('DK10493', false, to_timestamp('2020-01-01 00:00:00', 'YYYY-MM-DD HH24:MI:SS'), null, (SELECT id FROM codelist WHERE CODELIST_KEY = '10040')) ON CONFLICT (codelist_id, item_code) DO UPDATE SET valid_from=EXCLUDED.valid_from, valid_to=EXCLUDED.valid_to;</v>
      </c>
      <c r="E374" t="str">
        <v>INSERT INTO PUBLIC.CODELIST_ITEM_LABEL (DESCRIPTION, VALID_FROM, VALID_TO, ITEM_ID, LANGUAGE_ID) VALUES('Den supplerende mængde er usandsynlig (for høj) for varekoden.', TO_TIMESTAMP('2020-01-01 00:00:00', 'YYYY-MM-DD HH24:MI:SS'), null, (SELECT id FROM CODELIST_ITEM CI WHERE ITEM_CODE = 'DK10493' AND CODELIST_ID = (SELECT id FROM codelist WHERE CODELIST_KEY = '10040')), 3);</v>
      </c>
      <c r="F374" t="str">
        <v>INSERT INTO PUBLIC.CODELIST_ITEM_LABEL (DESCRIPTION, VALID_FROM, VALID_TO, ITEM_ID, LANGUAGE_ID) VALUES('Declaration of subheading submitted to physical restrictions (declared supplementary unit)', TO_TIMESTAMP('2020-01-01 00:00:00', 'YYYY-MM-DD HH24:MI:SS'), null, (SELECT id FROM CODELIST_ITEM CI WHERE ITEM_CODE = 'DK10493' AND CODELIST_ID = (SELECT id FROM codelist WHERE CODELIST_KEY = '10040')), 1);</v>
      </c>
      <c r="G37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74" t="str">
        <v>/*INSERT INTO PUBLIC.CODELIST_ITEM_LABEL (DESCRIPTION, VALID_FROM, VALID_TO, ITEM_ID, LANGUAGE_ID) VALUES('Den supplerende mængde er usandsynlig (for høj) for varekoden.', TO_TIMESTAMP('2020-01-01 00:00:00', 'YYYY-MM-DD HH24:MI:SS'), null, (SELECT id FROM CODELIST_ITEM CI WHERE ITEM_CODE = '' AND CODELIST_ID = (SELECT id FROM codelist WHERE CODELIST_KEY = '')), 3);*/</v>
      </c>
      <c r="I374" t="str">
        <v>/*INSERT INTO PUBLIC.CODELIST_ITEM_LABEL (DESCRIPTION, VALID_FROM, VALID_TO, ITEM_ID, LANGUAGE_ID) VALUES('Declaration of subheading submitted to physical restrictions (declared supplementary unit)', TO_TIMESTAMP('2020-01-01 00:00:00', 'YYYY-MM-DD HH24:MI:SS'), null, (SELECT id FROM CODELIST_ITEM CI WHERE ITEM_CODE = '' AND CODELIST_ID = (SELECT id FROM codelist WHERE CODELIST_KEY = '')), 1);*/</v>
      </c>
      <c r="J37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74" t="str">
        <v>/*INSERT INTO PUBLIC.CODELIST_ITEM_LABEL (DESCRIPTION, VALID_FROM, VALID_TO, ITEM_ID, LANGUAGE_ID) VALUES('Den supplerende mængde er usandsynlig (for høj) for varekoden.', TO_TIMESTAMP('2020-01-01 00:00:00', 'YYYY-MM-DD HH24:MI:SS'), null, (SELECT id FROM CODELIST_ITEM CI WHERE ITEM_CODE = '' AND CODELIST_ID = (SELECT id FROM codelist WHERE CODELIST_KEY = '10040')), 3);*/</v>
      </c>
      <c r="L374" t="str">
        <v>/*INSERT INTO PUBLIC.CODELIST_ITEM_LABEL (DESCRIPTION, VALID_FROM, VALID_TO, ITEM_ID, LANGUAGE_ID) VALUES('Declaration of subheading submitted to physical restrictions (declared supplementary unit)', TO_TIMESTAMP('2020-01-01 00:00:00', 'YYYY-MM-DD HH24:MI:SS'), null, (SELECT id FROM CODELIST_ITEM CI WHERE ITEM_CODE = '' AND CODELIST_ID = (SELECT id FROM codelist WHERE CODELIST_KEY = '10040')), 1);*/</v>
      </c>
      <c r="N374" s="10" t="str">
        <v>INSERT INTO public.codelist_items (itemcode, valid_from, valid_to, codelist_id, extensions_id) VALUES('DK10493', to_timestamp('2020-01-01 00:00:00', 'YYYY-MM-DD HH24:MI:SS'), null, (SELECT id FROM codelists WHERE CODELISTKEY = '10249'), null) ON CONFLICT (codelist_id, itemcode) DO UPDATE SET valid_from=EXCLUDED.valid_from, valid_to=EXCLUDED.valid_to;</v>
      </c>
      <c r="O374" s="10" t="str">
        <v>INSERT INTO PUBLIC.labels_codelist_items (DESCRIPTION, langcode, VALID_FROM, VALID_TO, ITEM_ID) VALUES('Den supplerende mængde er usandsynlig (for høj) for varekoden.', 'DA',TO_TIMESTAMP('2020-01-01 00:00:00', 'YYYY-MM-DD HH24:MI:SS'), null, (SELECT id FROM codelist_items CI WHERE ITEMCODE = 'DK10493' AND CODELIST_ID = (SELECT id FROM codelists WHERE CODELISTKEY = '10249'))) ON CONFLICT (item_id, langcode, valid_to) DO UPDATE SET valid_from=EXCLUDED.valid_from, description=EXCLUDED.description;</v>
      </c>
      <c r="P374" s="10" t="str">
        <v>INSERT INTO PUBLIC.labels_codelist_items (DESCRIPTION, langcode, VALID_FROM, VALID_TO, ITEM_ID) VALUES('Declaration of subheading submitted to physical restrictions (declared supplementary unit)', 'EN',TO_TIMESTAMP('2020-01-01 00:00:00', 'YYYY-MM-DD HH24:MI:SS'), null, (SELECT id FROM codelist_items CI WHERE ITEMCODE = 'DK10493' AND CODELIST_ID = (SELECT id FROM codelists WHERE CODELISTKEY = '10249'))) ON CONFLICT (item_id, langcode, valid_to) DO UPDATE SET valid_from=EXCLUDED.valid_from, description=EXCLUDED.description;</v>
      </c>
      <c r="Q37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74" s="10" t="str">
        <v>/*INSERT INTO PUBLIC.labels_codelist_items (DESCRIPTION, langcode, VALID_FROM, VALID_TO, ITEM_ID) VALUES('Den supplerende mængde er usandsynlig (for høj) for varekoden.',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74" s="10" t="str">
        <v>/*INSERT INTO PUBLIC.labels_codelist_items (DESCRIPTION, langcode, VALID_FROM, VALID_TO, ITEM_ID) VALUES('Declaration of subheading submitted to physical restrictions (declared supplementary unit)',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75" spans="1:19" ht="409.5" x14ac:dyDescent="0.25">
      <c r="A375" t="str">
        <v>INSERT INTO public.codelist_item (item_code, uieditable, valid_from, valid_to, codelist_id) VALUES('DK10491', false, to_timestamp('2020-01-01 00:00:00', 'YYYY-MM-DD HH24:MI:SS'), null, (SELECT id FROM codelist WHERE CODELIST_KEY = '10080')) ON CONFLICT (codelist_id, item_code) DO UPDATE SET valid_from=EXCLUDED.valid_from, valid_to=EXCLUDED.valid_to;</v>
      </c>
      <c r="B375" t="str">
        <v>INSERT INTO PUBLIC.CODELIST_ITEM_LABEL (DESCRIPTION, VALID_FROM, VALID_TO, ITEM_ID, LANGUAGE_ID) VALUES('Der er, eller kan være, en begrænsning på denne varekode.', TO_TIMESTAMP('2020-01-01 00:00:00', 'YYYY-MM-DD HH24:MI:SS'), null, (SELECT id FROM CODELIST_ITEM CI WHERE ITEM_CODE = 'DKW11012' AND CODELIST_ID = (SELECT id FROM codelist WHERE CODELIST_KEY = '10080')), 3);</v>
      </c>
      <c r="C375" t="str">
        <v>INSERT INTO PUBLIC.CODELIST_ITEM_LABEL (DESCRIPTION, VALID_FROM, VALID_TO, ITEM_ID, LANGUAGE_ID) VALUES('Declaration of subheading submitted to physical restrictions (declared statistical value)', TO_TIMESTAMP('2020-01-01 00:00:00', 'YYYY-MM-DD HH24:MI:SS'), null, (SELECT id FROM CODELIST_ITEM CI WHERE ITEM_CODE = 'DK10491' AND CODELIST_ID = (SELECT id FROM codelist WHERE CODELIST_KEY = '10080')), 1);</v>
      </c>
      <c r="D375" t="str">
        <v>INSERT INTO public.codelist_item (item_code, uieditable, valid_from, valid_to, codelist_id) VALUES('DK10491', false, to_timestamp('2020-01-01 00:00:00', 'YYYY-MM-DD HH24:MI:SS'), null, (SELECT id FROM codelist WHERE CODELIST_KEY = '10040')) ON CONFLICT (codelist_id, item_code) DO UPDATE SET valid_from=EXCLUDED.valid_from, valid_to=EXCLUDED.valid_to;</v>
      </c>
      <c r="E375" t="str">
        <v>INSERT INTO PUBLIC.CODELIST_ITEM_LABEL (DESCRIPTION, VALID_FROM, VALID_TO, ITEM_ID, LANGUAGE_ID) VALUES('værdi usandsynlig for varekode', TO_TIMESTAMP('2020-01-01 00:00:00', 'YYYY-MM-DD HH24:MI:SS'), null, (SELECT id FROM CODELIST_ITEM CI WHERE ITEM_CODE = 'DK10491' AND CODELIST_ID = (SELECT id FROM codelist WHERE CODELIST_KEY = '10040')), 3);</v>
      </c>
      <c r="F375" t="str">
        <v>INSERT INTO PUBLIC.CODELIST_ITEM_LABEL (DESCRIPTION, VALID_FROM, VALID_TO, ITEM_ID, LANGUAGE_ID) VALUES('Declaration of subheading submitted to physical restrictions (declared statistical value)', TO_TIMESTAMP('2020-01-01 00:00:00', 'YYYY-MM-DD HH24:MI:SS'), null, (SELECT id FROM CODELIST_ITEM CI WHERE ITEM_CODE = 'DK10491' AND CODELIST_ID = (SELECT id FROM codelist WHERE CODELIST_KEY = '10040')), 1);</v>
      </c>
      <c r="G37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75" t="str">
        <v>/*INSERT INTO PUBLIC.CODELIST_ITEM_LABEL (DESCRIPTION, VALID_FROM, VALID_TO, ITEM_ID, LANGUAGE_ID) VALUES('værdi usandsynlig for varekode', TO_TIMESTAMP('2020-01-01 00:00:00', 'YYYY-MM-DD HH24:MI:SS'), null, (SELECT id FROM CODELIST_ITEM CI WHERE ITEM_CODE = '' AND CODELIST_ID = (SELECT id FROM codelist WHERE CODELIST_KEY = '')), 3);*/</v>
      </c>
      <c r="I375" t="str">
        <v>/*INSERT INTO PUBLIC.CODELIST_ITEM_LABEL (DESCRIPTION, VALID_FROM, VALID_TO, ITEM_ID, LANGUAGE_ID) VALUES('Declaration of subheading submitted to physical restrictions (declared statistical value)', TO_TIMESTAMP('2020-01-01 00:00:00', 'YYYY-MM-DD HH24:MI:SS'), null, (SELECT id FROM CODELIST_ITEM CI WHERE ITEM_CODE = '' AND CODELIST_ID = (SELECT id FROM codelist WHERE CODELIST_KEY = '')), 1);*/</v>
      </c>
      <c r="J37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75" t="str">
        <v>/*INSERT INTO PUBLIC.CODELIST_ITEM_LABEL (DESCRIPTION, VALID_FROM, VALID_TO, ITEM_ID, LANGUAGE_ID) VALUES('værdi usandsynlig for varekode', TO_TIMESTAMP('2020-01-01 00:00:00', 'YYYY-MM-DD HH24:MI:SS'), null, (SELECT id FROM CODELIST_ITEM CI WHERE ITEM_CODE = '' AND CODELIST_ID = (SELECT id FROM codelist WHERE CODELIST_KEY = '10040')), 3);*/</v>
      </c>
      <c r="L375" t="str">
        <v>/*INSERT INTO PUBLIC.CODELIST_ITEM_LABEL (DESCRIPTION, VALID_FROM, VALID_TO, ITEM_ID, LANGUAGE_ID) VALUES('Declaration of subheading submitted to physical restrictions (declared statistical value)', TO_TIMESTAMP('2020-01-01 00:00:00', 'YYYY-MM-DD HH24:MI:SS'), null, (SELECT id FROM CODELIST_ITEM CI WHERE ITEM_CODE = '' AND CODELIST_ID = (SELECT id FROM codelist WHERE CODELIST_KEY = '10040')), 1);*/</v>
      </c>
      <c r="N375" s="10" t="str">
        <v>INSERT INTO public.codelist_items (itemcode, valid_from, valid_to, codelist_id, extensions_id) VALUES('DK10491', to_timestamp('2020-01-01 00:00:00', 'YYYY-MM-DD HH24:MI:SS'), null, (SELECT id FROM codelists WHERE CODELISTKEY = '10249'), null) ON CONFLICT (codelist_id, itemcode) DO UPDATE SET valid_from=EXCLUDED.valid_from, valid_to=EXCLUDED.valid_to;</v>
      </c>
      <c r="O375" s="10" t="str">
        <v>INSERT INTO PUBLIC.labels_codelist_items (DESCRIPTION, langcode, VALID_FROM, VALID_TO, ITEM_ID) VALUES('værdi usandsynlig for varekode', 'DA',TO_TIMESTAMP('2020-01-01 00:00:00', 'YYYY-MM-DD HH24:MI:SS'), null, (SELECT id FROM codelist_items CI WHERE ITEMCODE = 'DK10491' AND CODELIST_ID = (SELECT id FROM codelists WHERE CODELISTKEY = '10249'))) ON CONFLICT (item_id, langcode, valid_to) DO UPDATE SET valid_from=EXCLUDED.valid_from, description=EXCLUDED.description;</v>
      </c>
      <c r="P375" s="10" t="str">
        <v>INSERT INTO PUBLIC.labels_codelist_items (DESCRIPTION, langcode, VALID_FROM, VALID_TO, ITEM_ID) VALUES('Declaration of subheading submitted to physical restrictions (declared statistical value)', 'EN',TO_TIMESTAMP('2020-01-01 00:00:00', 'YYYY-MM-DD HH24:MI:SS'), null, (SELECT id FROM codelist_items CI WHERE ITEMCODE = 'DK10491' AND CODELIST_ID = (SELECT id FROM codelists WHERE CODELISTKEY = '10249'))) ON CONFLICT (item_id, langcode, valid_to) DO UPDATE SET valid_from=EXCLUDED.valid_from, description=EXCLUDED.description;</v>
      </c>
      <c r="Q37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75" s="10" t="str">
        <v>/*INSERT INTO PUBLIC.labels_codelist_items (DESCRIPTION, langcode, VALID_FROM, VALID_TO, ITEM_ID) VALUES('værdi usandsynlig for varekode',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75" s="10" t="str">
        <v>/*INSERT INTO PUBLIC.labels_codelist_items (DESCRIPTION, langcode, VALID_FROM, VALID_TO, ITEM_ID) VALUES('Declaration of subheading submitted to physical restrictions (declared statistical value)',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76" spans="1:19" ht="409.5" x14ac:dyDescent="0.25">
      <c r="A376" t="str">
        <v>INSERT INTO public.codelist_item (item_code, uieditable, valid_from, valid_to, codelist_id) VALUES('DK10492', false, to_timestamp('2020-01-01 00:00:00', 'YYYY-MM-DD HH24:MI:SS'), null, (SELECT id FROM codelist WHERE CODELIST_KEY = '10080')) ON CONFLICT (codelist_id, item_code) DO UPDATE SET valid_from=EXCLUDED.valid_from, valid_to=EXCLUDED.valid_to;</v>
      </c>
      <c r="B376" t="str">
        <v>INSERT INTO PUBLIC.CODELIST_ITEM_LABEL (DESCRIPTION, VALID_FROM, VALID_TO, ITEM_ID, LANGUAGE_ID) VALUES('Der er, eller kan være, et forbud på denne varekode.', TO_TIMESTAMP('2020-01-01 00:00:00', 'YYYY-MM-DD HH24:MI:SS'), null, (SELECT id FROM CODELIST_ITEM CI WHERE ITEM_CODE = 'DKW11012' AND CODELIST_ID = (SELECT id FROM codelist WHERE CODELIST_KEY = '10080')), 3);</v>
      </c>
      <c r="C376" t="str">
        <v>INSERT INTO PUBLIC.CODELIST_ITEM_LABEL (DESCRIPTION, VALID_FROM, VALID_TO, ITEM_ID, LANGUAGE_ID) VALUES('Declaration of subheading submitted to physical restrictions (declared net mass)', TO_TIMESTAMP('2020-01-01 00:00:00', 'YYYY-MM-DD HH24:MI:SS'), null, (SELECT id FROM CODELIST_ITEM CI WHERE ITEM_CODE = 'DK10492' AND CODELIST_ID = (SELECT id FROM codelist WHERE CODELIST_KEY = '10080')), 1);</v>
      </c>
      <c r="D376" t="str">
        <v>INSERT INTO public.codelist_item (item_code, uieditable, valid_from, valid_to, codelist_id) VALUES('DK10492', false, to_timestamp('2020-01-01 00:00:00', 'YYYY-MM-DD HH24:MI:SS'), null, (SELECT id FROM codelist WHERE CODELIST_KEY = '10040')) ON CONFLICT (codelist_id, item_code) DO UPDATE SET valid_from=EXCLUDED.valid_from, valid_to=EXCLUDED.valid_to;</v>
      </c>
      <c r="E376" t="str">
        <v>INSERT INTO PUBLIC.CODELIST_ITEM_LABEL (DESCRIPTION, VALID_FROM, VALID_TO, ITEM_ID, LANGUAGE_ID) VALUES('Vægt usandsynlig for varekoden.', TO_TIMESTAMP('2020-01-01 00:00:00', 'YYYY-MM-DD HH24:MI:SS'), null, (SELECT id FROM CODELIST_ITEM CI WHERE ITEM_CODE = 'DK10492' AND CODELIST_ID = (SELECT id FROM codelist WHERE CODELIST_KEY = '10040')), 3);</v>
      </c>
      <c r="F376" t="str">
        <v>INSERT INTO PUBLIC.CODELIST_ITEM_LABEL (DESCRIPTION, VALID_FROM, VALID_TO, ITEM_ID, LANGUAGE_ID) VALUES('Declaration of subheading submitted to physical restrictions (declared net mass)', TO_TIMESTAMP('2020-01-01 00:00:00', 'YYYY-MM-DD HH24:MI:SS'), null, (SELECT id FROM CODELIST_ITEM CI WHERE ITEM_CODE = 'DK10492' AND CODELIST_ID = (SELECT id FROM codelist WHERE CODELIST_KEY = '10040')), 1);</v>
      </c>
      <c r="G37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76" t="str">
        <v>/*INSERT INTO PUBLIC.CODELIST_ITEM_LABEL (DESCRIPTION, VALID_FROM, VALID_TO, ITEM_ID, LANGUAGE_ID) VALUES('Vægt usandsynlig for varekoden.', TO_TIMESTAMP('2020-01-01 00:00:00', 'YYYY-MM-DD HH24:MI:SS'), null, (SELECT id FROM CODELIST_ITEM CI WHERE ITEM_CODE = '' AND CODELIST_ID = (SELECT id FROM codelist WHERE CODELIST_KEY = '')), 3);*/</v>
      </c>
      <c r="I376" t="str">
        <v>/*INSERT INTO PUBLIC.CODELIST_ITEM_LABEL (DESCRIPTION, VALID_FROM, VALID_TO, ITEM_ID, LANGUAGE_ID) VALUES('Declaration of subheading submitted to physical restrictions (declared net mass)', TO_TIMESTAMP('2020-01-01 00:00:00', 'YYYY-MM-DD HH24:MI:SS'), null, (SELECT id FROM CODELIST_ITEM CI WHERE ITEM_CODE = '' AND CODELIST_ID = (SELECT id FROM codelist WHERE CODELIST_KEY = '')), 1);*/</v>
      </c>
      <c r="J37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76" t="str">
        <v>/*INSERT INTO PUBLIC.CODELIST_ITEM_LABEL (DESCRIPTION, VALID_FROM, VALID_TO, ITEM_ID, LANGUAGE_ID) VALUES('Vægt usandsynlig for varekoden.', TO_TIMESTAMP('2020-01-01 00:00:00', 'YYYY-MM-DD HH24:MI:SS'), null, (SELECT id FROM CODELIST_ITEM CI WHERE ITEM_CODE = '' AND CODELIST_ID = (SELECT id FROM codelist WHERE CODELIST_KEY = '10040')), 3);*/</v>
      </c>
      <c r="L376" t="str">
        <v>/*INSERT INTO PUBLIC.CODELIST_ITEM_LABEL (DESCRIPTION, VALID_FROM, VALID_TO, ITEM_ID, LANGUAGE_ID) VALUES('Declaration of subheading submitted to physical restrictions (declared net mass)', TO_TIMESTAMP('2020-01-01 00:00:00', 'YYYY-MM-DD HH24:MI:SS'), null, (SELECT id FROM CODELIST_ITEM CI WHERE ITEM_CODE = '' AND CODELIST_ID = (SELECT id FROM codelist WHERE CODELIST_KEY = '10040')), 1);*/</v>
      </c>
      <c r="N376" s="10" t="str">
        <v>INSERT INTO public.codelist_items (itemcode, valid_from, valid_to, codelist_id, extensions_id) VALUES('DK10492', to_timestamp('2020-01-01 00:00:00', 'YYYY-MM-DD HH24:MI:SS'), null, (SELECT id FROM codelists WHERE CODELISTKEY = '10249'), null) ON CONFLICT (codelist_id, itemcode) DO UPDATE SET valid_from=EXCLUDED.valid_from, valid_to=EXCLUDED.valid_to;</v>
      </c>
      <c r="O376" s="10" t="str">
        <v>INSERT INTO PUBLIC.labels_codelist_items (DESCRIPTION, langcode, VALID_FROM, VALID_TO, ITEM_ID) VALUES('Vægt usandsynlig for varekoden.', 'DA',TO_TIMESTAMP('2020-01-01 00:00:00', 'YYYY-MM-DD HH24:MI:SS'), null, (SELECT id FROM codelist_items CI WHERE ITEMCODE = 'DK10492' AND CODELIST_ID = (SELECT id FROM codelists WHERE CODELISTKEY = '10249'))) ON CONFLICT (item_id, langcode, valid_to) DO UPDATE SET valid_from=EXCLUDED.valid_from, description=EXCLUDED.description;</v>
      </c>
      <c r="P376" s="10" t="str">
        <v>INSERT INTO PUBLIC.labels_codelist_items (DESCRIPTION, langcode, VALID_FROM, VALID_TO, ITEM_ID) VALUES('Declaration of subheading submitted to physical restrictions (declared net mass)', 'EN',TO_TIMESTAMP('2020-01-01 00:00:00', 'YYYY-MM-DD HH24:MI:SS'), null, (SELECT id FROM codelist_items CI WHERE ITEMCODE = 'DK10492' AND CODELIST_ID = (SELECT id FROM codelists WHERE CODELISTKEY = '10249'))) ON CONFLICT (item_id, langcode, valid_to) DO UPDATE SET valid_from=EXCLUDED.valid_from, description=EXCLUDED.description;</v>
      </c>
      <c r="Q37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76" s="10" t="str">
        <v>/*INSERT INTO PUBLIC.labels_codelist_items (DESCRIPTION, langcode, VALID_FROM, VALID_TO, ITEM_ID) VALUES('Vægt usandsynlig for varekoden.',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76" s="10" t="str">
        <v>/*INSERT INTO PUBLIC.labels_codelist_items (DESCRIPTION, langcode, VALID_FROM, VALID_TO, ITEM_ID) VALUES('Declaration of subheading submitted to physical restrictions (declared net mass)',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77" spans="1:19" ht="409.5" x14ac:dyDescent="0.25">
      <c r="A377" t="str">
        <v>INSERT INTO public.codelist_item (item_code, uieditable, valid_from, valid_to, codelist_id) VALUES('DK10483', false, to_timestamp('2020-01-01 00:00:00', 'YYYY-MM-DD HH24:MI:SS'), null, (SELECT id FROM codelist WHERE CODELIST_KEY = '10080')) ON CONFLICT (codelist_id, item_code) DO UPDATE SET valid_from=EXCLUDED.valid_from, valid_to=EXCLUDED.valid_to;</v>
      </c>
      <c r="B377" t="str">
        <v>INSERT INTO PUBLIC.CODELIST_ITEM_LABEL (DESCRIPTION, VALID_FROM, VALID_TO, ITEM_ID, LANGUAGE_ID) VALUES('Momsnummeret angivet i data element 13 16 034 000 er ikke gyldigt.', TO_TIMESTAMP('2020-01-01 00:00:00', 'YYYY-MM-DD HH24:MI:SS'), null, (SELECT id FROM CODELIST_ITEM CI WHERE ITEM_CODE = 'DK2020' AND CODELIST_ID = (SELECT id FROM codelist WHERE CODELIST_KEY = '10080')), 3);</v>
      </c>
      <c r="C377" t="str">
        <v>INSERT INTO PUBLIC.CODELIST_ITEM_LABEL (DESCRIPTION, VALID_FROM, VALID_TO, ITEM_ID, LANGUAGE_ID) VALUES('Declaration of subheading submitted to legal restrictions (unit price)', TO_TIMESTAMP('2020-01-01 00:00:00', 'YYYY-MM-DD HH24:MI:SS'), null, (SELECT id FROM CODELIST_ITEM CI WHERE ITEM_CODE = 'DK10483' AND CODELIST_ID = (SELECT id FROM codelist WHERE CODELIST_KEY = '10080')), 1);</v>
      </c>
      <c r="D377" t="str">
        <v>INSERT INTO public.codelist_item (item_code, uieditable, valid_from, valid_to, codelist_id) VALUES('DK10483', false, to_timestamp('2020-01-01 00:00:00', 'YYYY-MM-DD HH24:MI:SS'), null, (SELECT id FROM codelist WHERE CODELIST_KEY = '10040')) ON CONFLICT (codelist_id, item_code) DO UPDATE SET valid_from=EXCLUDED.valid_from, valid_to=EXCLUDED.valid_to;</v>
      </c>
      <c r="E377" t="str">
        <v>INSERT INTO PUBLIC.CODELIST_ITEM_LABEL (DESCRIPTION, VALID_FROM, VALID_TO, ITEM_ID, LANGUAGE_ID) VALUES('mængde/værdi for varekode', TO_TIMESTAMP('2020-01-01 00:00:00', 'YYYY-MM-DD HH24:MI:SS'), null, (SELECT id FROM CODELIST_ITEM CI WHERE ITEM_CODE = 'DK10483' AND CODELIST_ID = (SELECT id FROM codelist WHERE CODELIST_KEY = '10040')), 3);</v>
      </c>
      <c r="F377" t="str">
        <v>INSERT INTO PUBLIC.CODELIST_ITEM_LABEL (DESCRIPTION, VALID_FROM, VALID_TO, ITEM_ID, LANGUAGE_ID) VALUES('Declaration of subheading submitted to legal restrictions (unit price)', TO_TIMESTAMP('2020-01-01 00:00:00', 'YYYY-MM-DD HH24:MI:SS'), null, (SELECT id FROM CODELIST_ITEM CI WHERE ITEM_CODE = 'DK10483' AND CODELIST_ID = (SELECT id FROM codelist WHERE CODELIST_KEY = '10040')), 1);</v>
      </c>
      <c r="G37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77" t="str">
        <v>/*INSERT INTO PUBLIC.CODELIST_ITEM_LABEL (DESCRIPTION, VALID_FROM, VALID_TO, ITEM_ID, LANGUAGE_ID) VALUES('mængde/værdi for varekode', TO_TIMESTAMP('2020-01-01 00:00:00', 'YYYY-MM-DD HH24:MI:SS'), null, (SELECT id FROM CODELIST_ITEM CI WHERE ITEM_CODE = '' AND CODELIST_ID = (SELECT id FROM codelist WHERE CODELIST_KEY = '')), 3);*/</v>
      </c>
      <c r="I377" t="str">
        <v>/*INSERT INTO PUBLIC.CODELIST_ITEM_LABEL (DESCRIPTION, VALID_FROM, VALID_TO, ITEM_ID, LANGUAGE_ID) VALUES('Declaration of subheading submitted to legal restrictions (unit price)', TO_TIMESTAMP('2020-01-01 00:00:00', 'YYYY-MM-DD HH24:MI:SS'), null, (SELECT id FROM CODELIST_ITEM CI WHERE ITEM_CODE = '' AND CODELIST_ID = (SELECT id FROM codelist WHERE CODELIST_KEY = '')), 1);*/</v>
      </c>
      <c r="J37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77" t="str">
        <v>/*INSERT INTO PUBLIC.CODELIST_ITEM_LABEL (DESCRIPTION, VALID_FROM, VALID_TO, ITEM_ID, LANGUAGE_ID) VALUES('mængde/værdi for varekode', TO_TIMESTAMP('2020-01-01 00:00:00', 'YYYY-MM-DD HH24:MI:SS'), null, (SELECT id FROM CODELIST_ITEM CI WHERE ITEM_CODE = '' AND CODELIST_ID = (SELECT id FROM codelist WHERE CODELIST_KEY = '10040')), 3);*/</v>
      </c>
      <c r="L377" t="str">
        <v>/*INSERT INTO PUBLIC.CODELIST_ITEM_LABEL (DESCRIPTION, VALID_FROM, VALID_TO, ITEM_ID, LANGUAGE_ID) VALUES('Declaration of subheading submitted to legal restrictions (unit price)', TO_TIMESTAMP('2020-01-01 00:00:00', 'YYYY-MM-DD HH24:MI:SS'), null, (SELECT id FROM CODELIST_ITEM CI WHERE ITEM_CODE = '' AND CODELIST_ID = (SELECT id FROM codelist WHERE CODELIST_KEY = '10040')), 1);*/</v>
      </c>
      <c r="N377" s="10" t="str">
        <v>INSERT INTO public.codelist_items (itemcode, valid_from, valid_to, codelist_id, extensions_id) VALUES('DK10483', to_timestamp('2020-01-01 00:00:00', 'YYYY-MM-DD HH24:MI:SS'), null, (SELECT id FROM codelists WHERE CODELISTKEY = '10249'), null) ON CONFLICT (codelist_id, itemcode) DO UPDATE SET valid_from=EXCLUDED.valid_from, valid_to=EXCLUDED.valid_to;</v>
      </c>
      <c r="O377" s="10" t="str">
        <v>INSERT INTO PUBLIC.labels_codelist_items (DESCRIPTION, langcode, VALID_FROM, VALID_TO, ITEM_ID) VALUES('mængde/værdi for varekode', 'DA',TO_TIMESTAMP('2020-01-01 00:00:00', 'YYYY-MM-DD HH24:MI:SS'), null, (SELECT id FROM codelist_items CI WHERE ITEMCODE = 'DK10483' AND CODELIST_ID = (SELECT id FROM codelists WHERE CODELISTKEY = '10249'))) ON CONFLICT (item_id, langcode, valid_to) DO UPDATE SET valid_from=EXCLUDED.valid_from, description=EXCLUDED.description;</v>
      </c>
      <c r="P377" s="10" t="str">
        <v>INSERT INTO PUBLIC.labels_codelist_items (DESCRIPTION, langcode, VALID_FROM, VALID_TO, ITEM_ID) VALUES('Declaration of subheading submitted to legal restrictions (unit price)', 'EN',TO_TIMESTAMP('2020-01-01 00:00:00', 'YYYY-MM-DD HH24:MI:SS'), null, (SELECT id FROM codelist_items CI WHERE ITEMCODE = 'DK10483' AND CODELIST_ID = (SELECT id FROM codelists WHERE CODELISTKEY = '10249'))) ON CONFLICT (item_id, langcode, valid_to) DO UPDATE SET valid_from=EXCLUDED.valid_from, description=EXCLUDED.description;</v>
      </c>
      <c r="Q37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77" s="10" t="str">
        <v>/*INSERT INTO PUBLIC.labels_codelist_items (DESCRIPTION, langcode, VALID_FROM, VALID_TO, ITEM_ID) VALUES('mængde/værdi for varekode',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77" s="10" t="str">
        <v>/*INSERT INTO PUBLIC.labels_codelist_items (DESCRIPTION, langcode, VALID_FROM, VALID_TO, ITEM_ID) VALUES('Declaration of subheading submitted to legal restrictions (unit price)',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78" spans="1:19" ht="409.5" x14ac:dyDescent="0.25">
      <c r="A378" t="str">
        <v>INSERT INTO public.codelist_item (item_code, uieditable, valid_from, valid_to, codelist_id) VALUES('DK10482', false, to_timestamp('2020-01-01 00:00:00', 'YYYY-MM-DD HH24:MI:SS'), null, (SELECT id FROM codelist WHERE CODELIST_KEY = '10080')) ON CONFLICT (codelist_id, item_code) DO UPDATE SET valid_from=EXCLUDED.valid_from, valid_to=EXCLUDED.valid_to;</v>
      </c>
      <c r="B378" t="str">
        <v>INSERT INTO PUBLIC.CODELIST_ITEM_LABEL (DESCRIPTION, VALID_FROM, VALID_TO, ITEM_ID, LANGUAGE_ID) VALUES('VAT beløbet på invalideringen skal matche med det udregenede VAT beløb på tilhørende angivelse', TO_TIMESTAMP('2020-01-01 00:00:00', 'YYYY-MM-DD HH24:MI:SS'), null, (SELECT id FROM CODELIST_ITEM CI WHERE ITEM_CODE = 'DK2155' AND CODELIST_ID = (SELECT id FROM codelist WHERE CODELIST_KEY = '10080')), 3);</v>
      </c>
      <c r="C378" t="str">
        <v>INSERT INTO PUBLIC.CODELIST_ITEM_LABEL (DESCRIPTION, VALID_FROM, VALID_TO, ITEM_ID, LANGUAGE_ID) VALUES('Declaration of subheading submitted to legal restrictions (net weight/supplementary unit)', TO_TIMESTAMP('2020-01-01 00:00:00', 'YYYY-MM-DD HH24:MI:SS'), null, (SELECT id FROM CODELIST_ITEM CI WHERE ITEM_CODE = 'DK10482' AND CODELIST_ID = (SELECT id FROM codelist WHERE CODELIST_KEY = '10080')), 1);</v>
      </c>
      <c r="D378" t="str">
        <v>INSERT INTO public.codelist_item (item_code, uieditable, valid_from, valid_to, codelist_id) VALUES('DK10482', false, to_timestamp('2020-01-01 00:00:00', 'YYYY-MM-DD HH24:MI:SS'), null, (SELECT id FROM codelist WHERE CODELIST_KEY = '10040')) ON CONFLICT (codelist_id, item_code) DO UPDATE SET valid_from=EXCLUDED.valid_from, valid_to=EXCLUDED.valid_to;</v>
      </c>
      <c r="E378" t="str">
        <v>INSERT INTO PUBLIC.CODELIST_ITEM_LABEL (DESCRIPTION, VALID_FROM, VALID_TO, ITEM_ID, LANGUAGE_ID) VALUES('Nettovægt/suppl m/ i forhold til varekoden.', TO_TIMESTAMP('2020-01-01 00:00:00', 'YYYY-MM-DD HH24:MI:SS'), null, (SELECT id FROM CODELIST_ITEM CI WHERE ITEM_CODE = 'DK10482' AND CODELIST_ID = (SELECT id FROM codelist WHERE CODELIST_KEY = '10040')), 3);</v>
      </c>
      <c r="F378" t="str">
        <v>INSERT INTO PUBLIC.CODELIST_ITEM_LABEL (DESCRIPTION, VALID_FROM, VALID_TO, ITEM_ID, LANGUAGE_ID) VALUES('Declaration of subheading submitted to legal restrictions (net weight/supplementary unit)', TO_TIMESTAMP('2020-01-01 00:00:00', 'YYYY-MM-DD HH24:MI:SS'), null, (SELECT id FROM CODELIST_ITEM CI WHERE ITEM_CODE = 'DK10482' AND CODELIST_ID = (SELECT id FROM codelist WHERE CODELIST_KEY = '10040')), 1);</v>
      </c>
      <c r="G37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78" t="str">
        <v>/*INSERT INTO PUBLIC.CODELIST_ITEM_LABEL (DESCRIPTION, VALID_FROM, VALID_TO, ITEM_ID, LANGUAGE_ID) VALUES('Nettovægt/suppl m/ i forhold til varekoden.', TO_TIMESTAMP('2020-01-01 00:00:00', 'YYYY-MM-DD HH24:MI:SS'), null, (SELECT id FROM CODELIST_ITEM CI WHERE ITEM_CODE = '' AND CODELIST_ID = (SELECT id FROM codelist WHERE CODELIST_KEY = '')), 3);*/</v>
      </c>
      <c r="I378" t="str">
        <v>/*INSERT INTO PUBLIC.CODELIST_ITEM_LABEL (DESCRIPTION, VALID_FROM, VALID_TO, ITEM_ID, LANGUAGE_ID) VALUES('Declaration of subheading submitted to legal restrictions (net weight/supplementary unit)', TO_TIMESTAMP('2020-01-01 00:00:00', 'YYYY-MM-DD HH24:MI:SS'), null, (SELECT id FROM CODELIST_ITEM CI WHERE ITEM_CODE = '' AND CODELIST_ID = (SELECT id FROM codelist WHERE CODELIST_KEY = '')), 1);*/</v>
      </c>
      <c r="J37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78" t="str">
        <v>/*INSERT INTO PUBLIC.CODELIST_ITEM_LABEL (DESCRIPTION, VALID_FROM, VALID_TO, ITEM_ID, LANGUAGE_ID) VALUES('Nettovægt/suppl m/ i forhold til varekoden.', TO_TIMESTAMP('2020-01-01 00:00:00', 'YYYY-MM-DD HH24:MI:SS'), null, (SELECT id FROM CODELIST_ITEM CI WHERE ITEM_CODE = '' AND CODELIST_ID = (SELECT id FROM codelist WHERE CODELIST_KEY = '10040')), 3);*/</v>
      </c>
      <c r="L378" t="str">
        <v>/*INSERT INTO PUBLIC.CODELIST_ITEM_LABEL (DESCRIPTION, VALID_FROM, VALID_TO, ITEM_ID, LANGUAGE_ID) VALUES('Declaration of subheading submitted to legal restrictions (net weight/supplementary unit)', TO_TIMESTAMP('2020-01-01 00:00:00', 'YYYY-MM-DD HH24:MI:SS'), null, (SELECT id FROM CODELIST_ITEM CI WHERE ITEM_CODE = '' AND CODELIST_ID = (SELECT id FROM codelist WHERE CODELIST_KEY = '10040')), 1);*/</v>
      </c>
      <c r="N378" s="10" t="str">
        <v>INSERT INTO public.codelist_items (itemcode, valid_from, valid_to, codelist_id, extensions_id) VALUES('DK10482', to_timestamp('2020-01-01 00:00:00', 'YYYY-MM-DD HH24:MI:SS'), null, (SELECT id FROM codelists WHERE CODELISTKEY = '10249'), null) ON CONFLICT (codelist_id, itemcode) DO UPDATE SET valid_from=EXCLUDED.valid_from, valid_to=EXCLUDED.valid_to;</v>
      </c>
      <c r="O378" s="10" t="str">
        <v>INSERT INTO PUBLIC.labels_codelist_items (DESCRIPTION, langcode, VALID_FROM, VALID_TO, ITEM_ID) VALUES('Nettovægt/suppl m/ i forhold til varekoden.', 'DA',TO_TIMESTAMP('2020-01-01 00:00:00', 'YYYY-MM-DD HH24:MI:SS'), null, (SELECT id FROM codelist_items CI WHERE ITEMCODE = 'DK10482' AND CODELIST_ID = (SELECT id FROM codelists WHERE CODELISTKEY = '10249'))) ON CONFLICT (item_id, langcode, valid_to) DO UPDATE SET valid_from=EXCLUDED.valid_from, description=EXCLUDED.description;</v>
      </c>
      <c r="P378" s="10" t="str">
        <v>INSERT INTO PUBLIC.labels_codelist_items (DESCRIPTION, langcode, VALID_FROM, VALID_TO, ITEM_ID) VALUES('Declaration of subheading submitted to legal restrictions (net weight/supplementary unit)', 'EN',TO_TIMESTAMP('2020-01-01 00:00:00', 'YYYY-MM-DD HH24:MI:SS'), null, (SELECT id FROM codelist_items CI WHERE ITEMCODE = 'DK10482' AND CODELIST_ID = (SELECT id FROM codelists WHERE CODELISTKEY = '10249'))) ON CONFLICT (item_id, langcode, valid_to) DO UPDATE SET valid_from=EXCLUDED.valid_from, description=EXCLUDED.description;</v>
      </c>
      <c r="Q37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78" s="10" t="str">
        <v>/*INSERT INTO PUBLIC.labels_codelist_items (DESCRIPTION, langcode, VALID_FROM, VALID_TO, ITEM_ID) VALUES('Nettovægt/suppl m/ i forhold til varekoden.',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78" s="10" t="str">
        <v>/*INSERT INTO PUBLIC.labels_codelist_items (DESCRIPTION, langcode, VALID_FROM, VALID_TO, ITEM_ID) VALUES('Declaration of subheading submitted to legal restrictions (net weight/supplementary unit)',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79" spans="1:19" ht="409.5" x14ac:dyDescent="0.25">
      <c r="A379" t="str">
        <v>INSERT INTO public.codelist_item (item_code, uieditable, valid_from, valid_to, codelist_id) VALUES('DK10496', false, to_timestamp('2020-01-01 00:00:00', 'YYYY-MM-DD HH24:MI:SS'), null, (SELECT id FROM codelist WHERE CODELIST_KEY = '10080')) ON CONFLICT (codelist_id, item_code) DO UPDATE SET valid_from=EXCLUDED.valid_from, valid_to=EXCLUDED.valid_to;</v>
      </c>
      <c r="B379" t="str">
        <v>INSERT INTO PUBLIC.CODELIST_ITEM_LABEL (DESCRIPTION, VALID_FROM, VALID_TO, ITEM_ID, LANGUAGE_ID) VALUES('Værdien angivet sub-feltet Taric i felt 5/1 skal matche værdien angivet i felt 18 09 058 000 på angivelsen.', TO_TIMESTAMP('2020-01-01 00:00:00', 'YYYY-MM-DD HH24:MI:SS'), null, (SELECT id FROM CODELIST_ITEM CI WHERE ITEM_CODE = 'DK2024' AND CODELIST_ID = (SELECT id FROM codelist WHERE CODELIST_KEY = '10080')), 3);</v>
      </c>
      <c r="C379" t="str">
        <v>INSERT INTO PUBLIC.CODELIST_ITEM_LABEL (DESCRIPTION, VALID_FROM, VALID_TO, ITEM_ID, LANGUAGE_ID) VALUES('Declaration of subheading submitted to legal restrictions (declared supplementary unit)', TO_TIMESTAMP('2020-01-01 00:00:00', 'YYYY-MM-DD HH24:MI:SS'), null, (SELECT id FROM CODELIST_ITEM CI WHERE ITEM_CODE = 'DK10496' AND CODELIST_ID = (SELECT id FROM codelist WHERE CODELIST_KEY = '10080')), 1);</v>
      </c>
      <c r="D379" t="str">
        <v>INSERT INTO public.codelist_item (item_code, uieditable, valid_from, valid_to, codelist_id) VALUES('DK10496', false, to_timestamp('2020-01-01 00:00:00', 'YYYY-MM-DD HH24:MI:SS'), null, (SELECT id FROM codelist WHERE CODELIST_KEY = '10040')) ON CONFLICT (codelist_id, item_code) DO UPDATE SET valid_from=EXCLUDED.valid_from, valid_to=EXCLUDED.valid_to;</v>
      </c>
      <c r="E379" t="str">
        <v>INSERT INTO PUBLIC.CODELIST_ITEM_LABEL (DESCRIPTION, VALID_FROM, VALID_TO, ITEM_ID, LANGUAGE_ID) VALUES('Den supplerende mængde er usandsynlig (for høj) for varekoden.', TO_TIMESTAMP('2020-01-01 00:00:00', 'YYYY-MM-DD HH24:MI:SS'), null, (SELECT id FROM CODELIST_ITEM CI WHERE ITEM_CODE = 'DK10496' AND CODELIST_ID = (SELECT id FROM codelist WHERE CODELIST_KEY = '10040')), 3);</v>
      </c>
      <c r="F379" t="str">
        <v>INSERT INTO PUBLIC.CODELIST_ITEM_LABEL (DESCRIPTION, VALID_FROM, VALID_TO, ITEM_ID, LANGUAGE_ID) VALUES('Declaration of subheading submitted to legal restrictions (declared supplementary unit)', TO_TIMESTAMP('2020-01-01 00:00:00', 'YYYY-MM-DD HH24:MI:SS'), null, (SELECT id FROM CODELIST_ITEM CI WHERE ITEM_CODE = 'DK10496' AND CODELIST_ID = (SELECT id FROM codelist WHERE CODELIST_KEY = '10040')), 1);</v>
      </c>
      <c r="G37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79" t="str">
        <v>/*INSERT INTO PUBLIC.CODELIST_ITEM_LABEL (DESCRIPTION, VALID_FROM, VALID_TO, ITEM_ID, LANGUAGE_ID) VALUES('Den supplerende mængde er usandsynlig (for høj) for varekoden.', TO_TIMESTAMP('2020-01-01 00:00:00', 'YYYY-MM-DD HH24:MI:SS'), null, (SELECT id FROM CODELIST_ITEM CI WHERE ITEM_CODE = '' AND CODELIST_ID = (SELECT id FROM codelist WHERE CODELIST_KEY = '')), 3);*/</v>
      </c>
      <c r="I379" t="str">
        <v>/*INSERT INTO PUBLIC.CODELIST_ITEM_LABEL (DESCRIPTION, VALID_FROM, VALID_TO, ITEM_ID, LANGUAGE_ID) VALUES('Declaration of subheading submitted to legal restrictions (declared supplementary unit)', TO_TIMESTAMP('2020-01-01 00:00:00', 'YYYY-MM-DD HH24:MI:SS'), null, (SELECT id FROM CODELIST_ITEM CI WHERE ITEM_CODE = '' AND CODELIST_ID = (SELECT id FROM codelist WHERE CODELIST_KEY = '')), 1);*/</v>
      </c>
      <c r="J37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79" t="str">
        <v>/*INSERT INTO PUBLIC.CODELIST_ITEM_LABEL (DESCRIPTION, VALID_FROM, VALID_TO, ITEM_ID, LANGUAGE_ID) VALUES('Den supplerende mængde er usandsynlig (for høj) for varekoden.', TO_TIMESTAMP('2020-01-01 00:00:00', 'YYYY-MM-DD HH24:MI:SS'), null, (SELECT id FROM CODELIST_ITEM CI WHERE ITEM_CODE = '' AND CODELIST_ID = (SELECT id FROM codelist WHERE CODELIST_KEY = '10040')), 3);*/</v>
      </c>
      <c r="L379" t="str">
        <v>/*INSERT INTO PUBLIC.CODELIST_ITEM_LABEL (DESCRIPTION, VALID_FROM, VALID_TO, ITEM_ID, LANGUAGE_ID) VALUES('Declaration of subheading submitted to legal restrictions (declared supplementary unit)', TO_TIMESTAMP('2020-01-01 00:00:00', 'YYYY-MM-DD HH24:MI:SS'), null, (SELECT id FROM CODELIST_ITEM CI WHERE ITEM_CODE = '' AND CODELIST_ID = (SELECT id FROM codelist WHERE CODELIST_KEY = '10040')), 1);*/</v>
      </c>
      <c r="N379" s="10" t="str">
        <v>INSERT INTO public.codelist_items (itemcode, valid_from, valid_to, codelist_id, extensions_id) VALUES('DK10496', to_timestamp('2020-01-01 00:00:00', 'YYYY-MM-DD HH24:MI:SS'), null, (SELECT id FROM codelists WHERE CODELISTKEY = '10249'), null) ON CONFLICT (codelist_id, itemcode) DO UPDATE SET valid_from=EXCLUDED.valid_from, valid_to=EXCLUDED.valid_to;</v>
      </c>
      <c r="O379" s="10" t="str">
        <v>INSERT INTO PUBLIC.labels_codelist_items (DESCRIPTION, langcode, VALID_FROM, VALID_TO, ITEM_ID) VALUES('Den supplerende mængde er usandsynlig (for høj) for varekoden.', 'DA',TO_TIMESTAMP('2020-01-01 00:00:00', 'YYYY-MM-DD HH24:MI:SS'), null, (SELECT id FROM codelist_items CI WHERE ITEMCODE = 'DK10496' AND CODELIST_ID = (SELECT id FROM codelists WHERE CODELISTKEY = '10249'))) ON CONFLICT (item_id, langcode, valid_to) DO UPDATE SET valid_from=EXCLUDED.valid_from, description=EXCLUDED.description;</v>
      </c>
      <c r="P379" s="10" t="str">
        <v>INSERT INTO PUBLIC.labels_codelist_items (DESCRIPTION, langcode, VALID_FROM, VALID_TO, ITEM_ID) VALUES('Declaration of subheading submitted to legal restrictions (declared supplementary unit)', 'EN',TO_TIMESTAMP('2020-01-01 00:00:00', 'YYYY-MM-DD HH24:MI:SS'), null, (SELECT id FROM codelist_items CI WHERE ITEMCODE = 'DK10496' AND CODELIST_ID = (SELECT id FROM codelists WHERE CODELISTKEY = '10249'))) ON CONFLICT (item_id, langcode, valid_to) DO UPDATE SET valid_from=EXCLUDED.valid_from, description=EXCLUDED.description;</v>
      </c>
      <c r="Q37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79" s="10" t="str">
        <v>/*INSERT INTO PUBLIC.labels_codelist_items (DESCRIPTION, langcode, VALID_FROM, VALID_TO, ITEM_ID) VALUES('Den supplerende mængde er usandsynlig (for høj) for varekoden.',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79" s="10" t="str">
        <v>/*INSERT INTO PUBLIC.labels_codelist_items (DESCRIPTION, langcode, VALID_FROM, VALID_TO, ITEM_ID) VALUES('Declaration of subheading submitted to legal restrictions (declared supplementary unit)',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80" spans="1:19" ht="409.5" x14ac:dyDescent="0.25">
      <c r="A380" t="str">
        <v>INSERT INTO public.codelist_item (item_code, uieditable, valid_from, valid_to, codelist_id) VALUES('DK10494', false, to_timestamp('2020-01-01 00:00:00', 'YYYY-MM-DD HH24:MI:SS'), null, (SELECT id FROM codelist WHERE CODELIST_KEY = '10080')) ON CONFLICT (codelist_id, item_code) DO UPDATE SET valid_from=EXCLUDED.valid_from, valid_to=EXCLUDED.valid_to;</v>
      </c>
      <c r="B380" t="str">
        <v>INSERT INTO PUBLIC.CODELIST_ITEM_LABEL (DESCRIPTION, VALID_FROM, VALID_TO, ITEM_ID, LANGUAGE_ID) VALUES('Værdien angivet i sub-feltet Taric code i felt 5/1 skal matche værdien angivet i felt 18 09 059 000 på angivelsen.', TO_TIMESTAMP('2020-01-01 00:00:00', 'YYYY-MM-DD HH24:MI:SS'), null, (SELECT id FROM CODELIST_ITEM CI WHERE ITEM_CODE = 'DK2025' AND CODELIST_ID = (SELECT id FROM codelist WHERE CODELIST_KEY = '10080')), 3);</v>
      </c>
      <c r="C380" t="str">
        <v>INSERT INTO PUBLIC.CODELIST_ITEM_LABEL (DESCRIPTION, VALID_FROM, VALID_TO, ITEM_ID, LANGUAGE_ID) VALUES('Declaration of subheading submitted to legal restrictions (declared statistical value)', TO_TIMESTAMP('2020-01-01 00:00:00', 'YYYY-MM-DD HH24:MI:SS'), null, (SELECT id FROM CODELIST_ITEM CI WHERE ITEM_CODE = 'DK10494' AND CODELIST_ID = (SELECT id FROM codelist WHERE CODELIST_KEY = '10080')), 1);</v>
      </c>
      <c r="D380" t="str">
        <v>INSERT INTO public.codelist_item (item_code, uieditable, valid_from, valid_to, codelist_id) VALUES('DK10494', false, to_timestamp('2020-01-01 00:00:00', 'YYYY-MM-DD HH24:MI:SS'), null, (SELECT id FROM codelist WHERE CODELIST_KEY = '10040')) ON CONFLICT (codelist_id, item_code) DO UPDATE SET valid_from=EXCLUDED.valid_from, valid_to=EXCLUDED.valid_to;</v>
      </c>
      <c r="E380" t="str">
        <v>INSERT INTO PUBLIC.CODELIST_ITEM_LABEL (DESCRIPTION, VALID_FROM, VALID_TO, ITEM_ID, LANGUAGE_ID) VALUES('Værdi er usandsynlig (for lav) for varekoden.', TO_TIMESTAMP('2020-01-01 00:00:00', 'YYYY-MM-DD HH24:MI:SS'), null, (SELECT id FROM CODELIST_ITEM CI WHERE ITEM_CODE = 'DK10494' AND CODELIST_ID = (SELECT id FROM codelist WHERE CODELIST_KEY = '10040')), 3);</v>
      </c>
      <c r="F380" t="str">
        <v>INSERT INTO PUBLIC.CODELIST_ITEM_LABEL (DESCRIPTION, VALID_FROM, VALID_TO, ITEM_ID, LANGUAGE_ID) VALUES('Declaration of subheading submitted to legal restrictions (declared statistical value)', TO_TIMESTAMP('2020-01-01 00:00:00', 'YYYY-MM-DD HH24:MI:SS'), null, (SELECT id FROM CODELIST_ITEM CI WHERE ITEM_CODE = 'DK10494' AND CODELIST_ID = (SELECT id FROM codelist WHERE CODELIST_KEY = '10040')), 1);</v>
      </c>
      <c r="G38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80" t="str">
        <v>/*INSERT INTO PUBLIC.CODELIST_ITEM_LABEL (DESCRIPTION, VALID_FROM, VALID_TO, ITEM_ID, LANGUAGE_ID) VALUES('Værdi er usandsynlig (for lav) for varekoden.', TO_TIMESTAMP('2020-01-01 00:00:00', 'YYYY-MM-DD HH24:MI:SS'), null, (SELECT id FROM CODELIST_ITEM CI WHERE ITEM_CODE = '' AND CODELIST_ID = (SELECT id FROM codelist WHERE CODELIST_KEY = '')), 3);*/</v>
      </c>
      <c r="I380" t="str">
        <v>/*INSERT INTO PUBLIC.CODELIST_ITEM_LABEL (DESCRIPTION, VALID_FROM, VALID_TO, ITEM_ID, LANGUAGE_ID) VALUES('Declaration of subheading submitted to legal restrictions (declared statistical value)', TO_TIMESTAMP('2020-01-01 00:00:00', 'YYYY-MM-DD HH24:MI:SS'), null, (SELECT id FROM CODELIST_ITEM CI WHERE ITEM_CODE = '' AND CODELIST_ID = (SELECT id FROM codelist WHERE CODELIST_KEY = '')), 1);*/</v>
      </c>
      <c r="J38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80" t="str">
        <v>/*INSERT INTO PUBLIC.CODELIST_ITEM_LABEL (DESCRIPTION, VALID_FROM, VALID_TO, ITEM_ID, LANGUAGE_ID) VALUES('Værdi er usandsynlig (for lav) for varekoden.', TO_TIMESTAMP('2020-01-01 00:00:00', 'YYYY-MM-DD HH24:MI:SS'), null, (SELECT id FROM CODELIST_ITEM CI WHERE ITEM_CODE = '' AND CODELIST_ID = (SELECT id FROM codelist WHERE CODELIST_KEY = '10040')), 3);*/</v>
      </c>
      <c r="L380" t="str">
        <v>/*INSERT INTO PUBLIC.CODELIST_ITEM_LABEL (DESCRIPTION, VALID_FROM, VALID_TO, ITEM_ID, LANGUAGE_ID) VALUES('Declaration of subheading submitted to legal restrictions (declared statistical value)', TO_TIMESTAMP('2020-01-01 00:00:00', 'YYYY-MM-DD HH24:MI:SS'), null, (SELECT id FROM CODELIST_ITEM CI WHERE ITEM_CODE = '' AND CODELIST_ID = (SELECT id FROM codelist WHERE CODELIST_KEY = '10040')), 1);*/</v>
      </c>
      <c r="N380" s="10" t="str">
        <v>INSERT INTO public.codelist_items (itemcode, valid_from, valid_to, codelist_id, extensions_id) VALUES('DK10494', to_timestamp('2020-01-01 00:00:00', 'YYYY-MM-DD HH24:MI:SS'), null, (SELECT id FROM codelists WHERE CODELISTKEY = '10249'), null) ON CONFLICT (codelist_id, itemcode) DO UPDATE SET valid_from=EXCLUDED.valid_from, valid_to=EXCLUDED.valid_to;</v>
      </c>
      <c r="O380" s="10" t="str">
        <v>INSERT INTO PUBLIC.labels_codelist_items (DESCRIPTION, langcode, VALID_FROM, VALID_TO, ITEM_ID) VALUES('Værdi er usandsynlig (for lav) for varekoden.', 'DA',TO_TIMESTAMP('2020-01-01 00:00:00', 'YYYY-MM-DD HH24:MI:SS'), null, (SELECT id FROM codelist_items CI WHERE ITEMCODE = 'DK10494' AND CODELIST_ID = (SELECT id FROM codelists WHERE CODELISTKEY = '10249'))) ON CONFLICT (item_id, langcode, valid_to) DO UPDATE SET valid_from=EXCLUDED.valid_from, description=EXCLUDED.description;</v>
      </c>
      <c r="P380" s="10" t="str">
        <v>INSERT INTO PUBLIC.labels_codelist_items (DESCRIPTION, langcode, VALID_FROM, VALID_TO, ITEM_ID) VALUES('Declaration of subheading submitted to legal restrictions (declared statistical value)', 'EN',TO_TIMESTAMP('2020-01-01 00:00:00', 'YYYY-MM-DD HH24:MI:SS'), null, (SELECT id FROM codelist_items CI WHERE ITEMCODE = 'DK10494' AND CODELIST_ID = (SELECT id FROM codelists WHERE CODELISTKEY = '10249'))) ON CONFLICT (item_id, langcode, valid_to) DO UPDATE SET valid_from=EXCLUDED.valid_from, description=EXCLUDED.description;</v>
      </c>
      <c r="Q38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80" s="10" t="str">
        <v>/*INSERT INTO PUBLIC.labels_codelist_items (DESCRIPTION, langcode, VALID_FROM, VALID_TO, ITEM_ID) VALUES('Værdi er usandsynlig (for lav) for varekoden.',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80" s="10" t="str">
        <v>/*INSERT INTO PUBLIC.labels_codelist_items (DESCRIPTION, langcode, VALID_FROM, VALID_TO, ITEM_ID) VALUES('Declaration of subheading submitted to legal restrictions (declared statistical value)',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81" spans="1:19" ht="409.5" x14ac:dyDescent="0.25">
      <c r="A381" t="str">
        <v>INSERT INTO public.codelist_item (item_code, uieditable, valid_from, valid_to, codelist_id) VALUES('DK10495', false, to_timestamp('2020-01-01 00:00:00', 'YYYY-MM-DD HH24:MI:SS'), null, (SELECT id FROM codelist WHERE CODELIST_KEY = '10080')) ON CONFLICT (codelist_id, item_code) DO UPDATE SET valid_from=EXCLUDED.valid_from, valid_to=EXCLUDED.valid_to;</v>
      </c>
      <c r="B381" t="str">
        <v>INSERT INTO PUBLIC.CODELIST_ITEM_LABEL (DESCRIPTION, VALID_FROM, VALID_TO, ITEM_ID, LANGUAGE_ID) VALUES('Værdien angivet i sub-feltet National code i felt 5/1 skal matche værdien angivet i felt 18 09 060 000 på angivelsen.', TO_TIMESTAMP('2020-01-01 00:00:00', 'YYYY-MM-DD HH24:MI:SS'), null, (SELECT id FROM CODELIST_ITEM CI WHERE ITEM_CODE = 'DK2026' AND CODELIST_ID = (SELECT id FROM codelist WHERE CODELIST_KEY = '10080')), 3);</v>
      </c>
      <c r="C381" t="str">
        <v>INSERT INTO PUBLIC.CODELIST_ITEM_LABEL (DESCRIPTION, VALID_FROM, VALID_TO, ITEM_ID, LANGUAGE_ID) VALUES('Declaration of subheading submitted to legal restrictions (declared net mass)', TO_TIMESTAMP('2020-01-01 00:00:00', 'YYYY-MM-DD HH24:MI:SS'), null, (SELECT id FROM CODELIST_ITEM CI WHERE ITEM_CODE = 'DK10495' AND CODELIST_ID = (SELECT id FROM codelist WHERE CODELIST_KEY = '10080')), 1);</v>
      </c>
      <c r="D381" t="str">
        <v>INSERT INTO public.codelist_item (item_code, uieditable, valid_from, valid_to, codelist_id) VALUES('DK10495', false, to_timestamp('2020-01-01 00:00:00', 'YYYY-MM-DD HH24:MI:SS'), null, (SELECT id FROM codelist WHERE CODELIST_KEY = '10040')) ON CONFLICT (codelist_id, item_code) DO UPDATE SET valid_from=EXCLUDED.valid_from, valid_to=EXCLUDED.valid_to;</v>
      </c>
      <c r="E381" t="str">
        <v>INSERT INTO PUBLIC.CODELIST_ITEM_LABEL (DESCRIPTION, VALID_FROM, VALID_TO, ITEM_ID, LANGUAGE_ID) VALUES('Nettovægten er usandsynlig (for lav) for varekoden.', TO_TIMESTAMP('2020-01-01 00:00:00', 'YYYY-MM-DD HH24:MI:SS'), null, (SELECT id FROM CODELIST_ITEM CI WHERE ITEM_CODE = 'DK10495' AND CODELIST_ID = (SELECT id FROM codelist WHERE CODELIST_KEY = '10040')), 3);</v>
      </c>
      <c r="F381" t="str">
        <v>INSERT INTO PUBLIC.CODELIST_ITEM_LABEL (DESCRIPTION, VALID_FROM, VALID_TO, ITEM_ID, LANGUAGE_ID) VALUES('Declaration of subheading submitted to legal restrictions (declared net mass)', TO_TIMESTAMP('2020-01-01 00:00:00', 'YYYY-MM-DD HH24:MI:SS'), null, (SELECT id FROM CODELIST_ITEM CI WHERE ITEM_CODE = 'DK10495' AND CODELIST_ID = (SELECT id FROM codelist WHERE CODELIST_KEY = '10040')), 1);</v>
      </c>
      <c r="G38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81" t="str">
        <v>/*INSERT INTO PUBLIC.CODELIST_ITEM_LABEL (DESCRIPTION, VALID_FROM, VALID_TO, ITEM_ID, LANGUAGE_ID) VALUES('Nettovægten er usandsynlig (for lav) for varekoden.', TO_TIMESTAMP('2020-01-01 00:00:00', 'YYYY-MM-DD HH24:MI:SS'), null, (SELECT id FROM CODELIST_ITEM CI WHERE ITEM_CODE = '' AND CODELIST_ID = (SELECT id FROM codelist WHERE CODELIST_KEY = '')), 3);*/</v>
      </c>
      <c r="I381" t="str">
        <v>/*INSERT INTO PUBLIC.CODELIST_ITEM_LABEL (DESCRIPTION, VALID_FROM, VALID_TO, ITEM_ID, LANGUAGE_ID) VALUES('Declaration of subheading submitted to legal restrictions (declared net mass)', TO_TIMESTAMP('2020-01-01 00:00:00', 'YYYY-MM-DD HH24:MI:SS'), null, (SELECT id FROM CODELIST_ITEM CI WHERE ITEM_CODE = '' AND CODELIST_ID = (SELECT id FROM codelist WHERE CODELIST_KEY = '')), 1);*/</v>
      </c>
      <c r="J38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81" t="str">
        <v>/*INSERT INTO PUBLIC.CODELIST_ITEM_LABEL (DESCRIPTION, VALID_FROM, VALID_TO, ITEM_ID, LANGUAGE_ID) VALUES('Nettovægten er usandsynlig (for lav) for varekoden.', TO_TIMESTAMP('2020-01-01 00:00:00', 'YYYY-MM-DD HH24:MI:SS'), null, (SELECT id FROM CODELIST_ITEM CI WHERE ITEM_CODE = '' AND CODELIST_ID = (SELECT id FROM codelist WHERE CODELIST_KEY = '10040')), 3);*/</v>
      </c>
      <c r="L381" t="str">
        <v>/*INSERT INTO PUBLIC.CODELIST_ITEM_LABEL (DESCRIPTION, VALID_FROM, VALID_TO, ITEM_ID, LANGUAGE_ID) VALUES('Declaration of subheading submitted to legal restrictions (declared net mass)', TO_TIMESTAMP('2020-01-01 00:00:00', 'YYYY-MM-DD HH24:MI:SS'), null, (SELECT id FROM CODELIST_ITEM CI WHERE ITEM_CODE = '' AND CODELIST_ID = (SELECT id FROM codelist WHERE CODELIST_KEY = '10040')), 1);*/</v>
      </c>
      <c r="N381" s="10" t="str">
        <v>INSERT INTO public.codelist_items (itemcode, valid_from, valid_to, codelist_id, extensions_id) VALUES('DK10495', to_timestamp('2020-01-01 00:00:00', 'YYYY-MM-DD HH24:MI:SS'), null, (SELECT id FROM codelists WHERE CODELISTKEY = '10249'), null) ON CONFLICT (codelist_id, itemcode) DO UPDATE SET valid_from=EXCLUDED.valid_from, valid_to=EXCLUDED.valid_to;</v>
      </c>
      <c r="O381" s="10" t="str">
        <v>INSERT INTO PUBLIC.labels_codelist_items (DESCRIPTION, langcode, VALID_FROM, VALID_TO, ITEM_ID) VALUES('Nettovægten er usandsynlig (for lav) for varekoden.', 'DA',TO_TIMESTAMP('2020-01-01 00:00:00', 'YYYY-MM-DD HH24:MI:SS'), null, (SELECT id FROM codelist_items CI WHERE ITEMCODE = 'DK10495' AND CODELIST_ID = (SELECT id FROM codelists WHERE CODELISTKEY = '10249'))) ON CONFLICT (item_id, langcode, valid_to) DO UPDATE SET valid_from=EXCLUDED.valid_from, description=EXCLUDED.description;</v>
      </c>
      <c r="P381" s="10" t="str">
        <v>INSERT INTO PUBLIC.labels_codelist_items (DESCRIPTION, langcode, VALID_FROM, VALID_TO, ITEM_ID) VALUES('Declaration of subheading submitted to legal restrictions (declared net mass)', 'EN',TO_TIMESTAMP('2020-01-01 00:00:00', 'YYYY-MM-DD HH24:MI:SS'), null, (SELECT id FROM codelist_items CI WHERE ITEMCODE = 'DK10495' AND CODELIST_ID = (SELECT id FROM codelists WHERE CODELISTKEY = '10249'))) ON CONFLICT (item_id, langcode, valid_to) DO UPDATE SET valid_from=EXCLUDED.valid_from, description=EXCLUDED.description;</v>
      </c>
      <c r="Q38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81" s="10" t="str">
        <v>/*INSERT INTO PUBLIC.labels_codelist_items (DESCRIPTION, langcode, VALID_FROM, VALID_TO, ITEM_ID) VALUES('Nettovægten er usandsynlig (for lav) for varekoden.',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81" s="10" t="str">
        <v>/*INSERT INTO PUBLIC.labels_codelist_items (DESCRIPTION, langcode, VALID_FROM, VALID_TO, ITEM_ID) VALUES('Declaration of subheading submitted to legal restrictions (declared net mass)',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82" spans="1:19" ht="409.5" x14ac:dyDescent="0.25">
      <c r="A382" t="str">
        <v>/*INSERT INTO public.codelist_item (item_code, uieditable, valid_from, valid_to, codelist_id) VALUES('DK1264', false, to_timestamp('2020-01-01 00:00:00', 'YYYY-MM-DD HH24:MI:SS'), null, (SELECT id FROM codelist WHERE CODELIST_KEY = '')) ON CONFLICT (codelist_id, item_code) DO UPDATE SET valid_from=EXCLUDED.valid_from, valid_to=EXCLUDED.valid_to;*/</v>
      </c>
      <c r="B382" t="str">
        <v>INSERT INTO PUBLIC.CODELIST_ITEM_LABEL (DESCRIPTION, VALID_FROM, VALID_TO, ITEM_ID, LANGUAGE_ID) VALUES('Værdien angivet i sub-feltet Combined nomenclature code i felt 5/1 skal matche værdierne angivet i felt 18 09 056 000 og 18 09 057 000 på angivelsen', TO_TIMESTAMP('2020-01-01 00:00:00', 'YYYY-MM-DD HH24:MI:SS'), null, (SELECT id FROM CODELIST_ITEM CI WHERE ITEM_CODE = 'DK2023' AND CODELIST_ID = (SELECT id FROM codelist WHERE CODELIST_KEY = '10080')), 3);</v>
      </c>
      <c r="C382" t="str">
        <v>/*INSERT INTO PUBLIC.CODELIST_ITEM_LABEL (DESCRIPTION, VALID_FROM, VALID_TO, ITEM_ID, LANGUAGE_ID) VALUES('Declarant Identification Number (13 05 017 000) and Representative Identification Number (13 06 017 000) must not have the same value', TO_TIMESTAMP('2020-01-01 00:00:00', 'YYYY-MM-DD HH24:MI:SS'), null, (SELECT id FROM CODELIST_ITEM CI WHERE ITEM_CODE = 'DK1264' AND CODELIST_ID = (SELECT id FROM codelist WHERE CODELIST_KEY = '')), 1);*/</v>
      </c>
      <c r="D382" t="str">
        <v>/*INSERT INTO public.codelist_item (item_code, uieditable, valid_from, valid_to, codelist_id) VALUES('DK1264', false, to_timestamp('2020-01-01 00:00:00', 'YYYY-MM-DD HH24:MI:SS'), null, (SELECT id FROM codelist WHERE CODELIST_KEY = '10040')) ON CONFLICT (codelist_id, item_code) DO UPDATE SET valid_from=EXCLUDED.valid_from, valid_to=EXCLUDED.valid_to;*/</v>
      </c>
      <c r="E382" t="str">
        <v>/*INSERT INTO PUBLIC.CODELIST_ITEM_LABEL (DESCRIPTION, VALID_FROM, VALID_TO, ITEM_ID, LANGUAGE_ID) VALUES('Klarerer identifikations-nummer (13 05 017 000) og Repræsentant identifikations-nummer (13 06 017 000) må ikke have samme værdi', TO_TIMESTAMP('2020-01-01 00:00:00', 'YYYY-MM-DD HH24:MI:SS'), null, (SELECT id FROM CODELIST_ITEM CI WHERE ITEM_CODE = 'DK1264' AND CODELIST_ID = (SELECT id FROM codelist WHERE CODELIST_KEY = '10040')), 3);*/</v>
      </c>
      <c r="F382" t="str">
        <v>/*INSERT INTO PUBLIC.CODELIST_ITEM_LABEL (DESCRIPTION, VALID_FROM, VALID_TO, ITEM_ID, LANGUAGE_ID) VALUES('Declarant Identification Number (13 05 017 000) and Representative Identification Number (13 06 017 000) must not have the same value', TO_TIMESTAMP('2020-01-01 00:00:00', 'YYYY-MM-DD HH24:MI:SS'), null, (SELECT id FROM CODELIST_ITEM CI WHERE ITEM_CODE = 'DK1264' AND CODELIST_ID = (SELECT id FROM codelist WHERE CODELIST_KEY = '10040')), 1);*/</v>
      </c>
      <c r="G382" t="str">
        <v>INSERT INTO public.codelist_item (item_code, uieditable, valid_from, valid_to, codelist_id) VALUES('DKW1264', false, to_timestamp('2020-01-01 00:00:00', 'YYYY-MM-DD HH24:MI:SS'), null, (SELECT id FROM codelist WHERE CODELIST_KEY = '10075')) ON CONFLICT (codelist_id, item_code) DO UPDATE SET valid_from=EXCLUDED.valid_from, valid_to=EXCLUDED.valid_to;</v>
      </c>
      <c r="H382" t="str">
        <v>INSERT INTO PUBLIC.CODELIST_ITEM_LABEL (DESCRIPTION, VALID_FROM, VALID_TO, ITEM_ID, LANGUAGE_ID) VALUES('Klarerer identifikations-nummer (13 05 017 000) og Repræsentant identifikations-nummer (13 06 017 000) må ikke have samme værdi', TO_TIMESTAMP('2020-01-01 00:00:00', 'YYYY-MM-DD HH24:MI:SS'), null, (SELECT id FROM CODELIST_ITEM CI WHERE ITEM_CODE = 'DKW1264' AND CODELIST_ID = (SELECT id FROM codelist WHERE CODELIST_KEY = '10075')), 3);</v>
      </c>
      <c r="I382" t="str">
        <v>INSERT INTO PUBLIC.CODELIST_ITEM_LABEL (DESCRIPTION, VALID_FROM, VALID_TO, ITEM_ID, LANGUAGE_ID) VALUES('Declarant Identification Number (13 05 017 000) and Representative Identification Number (13 06 017 000) must not have the same value', TO_TIMESTAMP('2020-01-01 00:00:00', 'YYYY-MM-DD HH24:MI:SS'), null, (SELECT id FROM CODELIST_ITEM CI WHERE ITEM_CODE = 'DKW1264' AND CODELIST_ID = (SELECT id FROM codelist WHERE CODELIST_KEY = '10075')), 1);</v>
      </c>
      <c r="J382" t="str">
        <v>INSERT INTO public.codelist_item (item_code, uieditable, valid_from, valid_to, codelist_id) VALUES('DKW1264', false, to_timestamp('2020-01-01 00:00:00', 'YYYY-MM-DD HH24:MI:SS'), null, (SELECT id FROM codelist WHERE CODELIST_KEY = '10040')) ON CONFLICT (codelist_id, item_code) DO UPDATE SET valid_from=EXCLUDED.valid_from, valid_to=EXCLUDED.valid_to;</v>
      </c>
      <c r="K382" t="str">
        <v>INSERT INTO PUBLIC.CODELIST_ITEM_LABEL (DESCRIPTION, VALID_FROM, VALID_TO, ITEM_ID, LANGUAGE_ID) VALUES('Klarerer identifikations-nummer (13 05 017 000) og Repræsentant identifikations-nummer (13 06 017 000) må ikke have samme værdi', TO_TIMESTAMP('2020-01-01 00:00:00', 'YYYY-MM-DD HH24:MI:SS'), null, (SELECT id FROM CODELIST_ITEM CI WHERE ITEM_CODE = 'DKW1264' AND CODELIST_ID = (SELECT id FROM codelist WHERE CODELIST_KEY = '10040')), 3);</v>
      </c>
      <c r="L382" t="str">
        <v>INSERT INTO PUBLIC.CODELIST_ITEM_LABEL (DESCRIPTION, VALID_FROM, VALID_TO, ITEM_ID, LANGUAGE_ID) VALUES('Declarant Identification Number (13 05 017 000) and Representative Identification Number (13 06 017 000) must not have the same value', TO_TIMESTAMP('2020-01-01 00:00:00', 'YYYY-MM-DD HH24:MI:SS'), null, (SELECT id FROM CODELIST_ITEM CI WHERE ITEM_CODE = 'DKW1264' AND CODELIST_ID = (SELECT id FROM codelist WHERE CODELIST_KEY = '10040')), 1);</v>
      </c>
      <c r="N382" s="10" t="str">
        <v>/*INSERT INTO public.codelist_items (itemcode, valid_from, valid_to, codelist_id, extensions_id) VALUES('DK1264', to_timestamp('2020-01-01 00:00:00', 'YYYY-MM-DD HH24:MI:SS'), null, (SELECT id FROM codelists WHERE CODELISTKEY = '10249'), null) ON CONFLICT (codelist_id, itemcode) DO UPDATE SET valid_from=EXCLUDED.valid_from, valid_to=EXCLUDED.valid_to;*/</v>
      </c>
      <c r="O382" s="10" t="str">
        <v>/*INSERT INTO PUBLIC.labels_codelist_items (DESCRIPTION, langcode, VALID_FROM, VALID_TO, ITEM_ID) VALUES('Klarerer identifikations-nummer (13 05 017 000) og Repræsentant identifikations-nummer (13 06 017 000) må ikke have samme værdi', 'DA',TO_TIMESTAMP('2020-01-01 00:00:00', 'YYYY-MM-DD HH24:MI:SS'), null, (SELECT id FROM codelist_items CI WHERE ITEMCODE = 'DK1264' AND CODELIST_ID = (SELECT id FROM codelists WHERE CODELISTKEY = '10249'))) ON CONFLICT (item_id, langcode, valid_to) DO UPDATE SET valid_from=EXCLUDED.valid_from, description=EXCLUDED.description;*/</v>
      </c>
      <c r="P382" s="10" t="str">
        <v>/*INSERT INTO PUBLIC.labels_codelist_items (DESCRIPTION, langcode, VALID_FROM, VALID_TO, ITEM_ID) VALUES('Declarant Identification Number (13 05 017 000) and Representative Identification Number (13 06 017 000) must not have the same value', 'EN',TO_TIMESTAMP('2020-01-01 00:00:00', 'YYYY-MM-DD HH24:MI:SS'), null, (SELECT id FROM codelist_items CI WHERE ITEMCODE = 'DK1264' AND CODELIST_ID = (SELECT id FROM codelists WHERE CODELISTKEY = '10249'))) ON CONFLICT (item_id, langcode, valid_to) DO UPDATE SET valid_from=EXCLUDED.valid_from, description=EXCLUDED.description;*/</v>
      </c>
      <c r="Q382" s="10" t="str">
        <v>INSERT INTO public.codelist_items (itemcode, valid_from, valid_to, codelist_id, extensions_id) VALUES('DKW1264', to_timestamp('2020-01-01 00:00:00', 'YYYY-MM-DD HH24:MI:SS'), null, (SELECT id FROM codelists WHERE CODELISTKEY = '10249'), null) ON CONFLICT (codelist_id, itemcode) DO UPDATE SET valid_from=EXCLUDED.valid_from, valid_to=EXCLUDED.valid_to;</v>
      </c>
      <c r="R382" s="10" t="str">
        <v>INSERT INTO PUBLIC.labels_codelist_items (DESCRIPTION, langcode, VALID_FROM, VALID_TO, ITEM_ID) VALUES('Klarerer identifikations-nummer (13 05 017 000) og Repræsentant identifikations-nummer (13 06 017 000) må ikke have samme værdi', 'DA',TO_TIMESTAMP('2020-01-01 00:00:00', 'YYYY-MM-DD HH24:MI:SS'), null, (SELECT id FROM codelist_items CI WHERE ITEMCODE = 'DKW1264' AND CODELIST_ID = (SELECT id FROM codelists WHERE CODELISTKEY = '10249'))) ON CONFLICT (item_id, langcode, valid_to) DO UPDATE SET valid_from=EXCLUDED.valid_from, description=EXCLUDED.description;</v>
      </c>
      <c r="S382" s="10" t="str">
        <v>INSERT INTO PUBLIC.labels_codelist_items (DESCRIPTION, langcode, VALID_FROM, VALID_TO, ITEM_ID) VALUES('Declarant Identification Number (13 05 017 000) and Representative Identification Number (13 06 017 000) must not have the same value', 'EN',TO_TIMESTAMP('2020-01-01 00:00:00', 'YYYY-MM-DD HH24:MI:SS'), null, (SELECT id FROM codelist_items CI WHERE ITEMCODE = 'DKW1264' AND CODELIST_ID = (SELECT id FROM codelists WHERE CODELISTKEY = '10249'))) ON CONFLICT (item_id, langcode, valid_to) DO UPDATE SET valid_from=EXCLUDED.valid_from, description=EXCLUDED.description;</v>
      </c>
    </row>
    <row r="383" spans="1:19" ht="409.5" x14ac:dyDescent="0.25">
      <c r="A383" t="str">
        <v>/*INSERT INTO public.codelist_item (item_code, uieditable, valid_from, valid_to, codelist_id) VALUES('DK1108', false, to_timestamp('2020-01-01 00:00:00', 'YYYY-MM-DD HH24:MI:SS'), null, (SELECT id FROM codelist WHERE CODELIST_KEY = '')) ON CONFLICT (codelist_id, item_code) DO UPDATE SET valid_from=EXCLUDED.valid_from, valid_to=EXCLUDED.valid_to;*/</v>
      </c>
      <c r="B383" t="str">
        <v>INSERT INTO PUBLIC.CODELIST_ITEM_LABEL (DESCRIPTION, VALID_FROM, VALID_TO, ITEM_ID, LANGUAGE_ID) VALUES('Felt VIII/8 er udfyldt med en ugyldig værdi.', TO_TIMESTAMP('2020-01-01 00:00:00', 'YYYY-MM-DD HH24:MI:SS'), null, (SELECT id FROM CODELIST_ITEM CI WHERE ITEM_CODE = 'DK2029' AND CODELIST_ID = (SELECT id FROM codelist WHERE CODELIST_KEY = '10080')), 3);</v>
      </c>
      <c r="C383" t="str">
        <v>/*INSERT INTO PUBLIC.CODELIST_ITEM_LABEL (DESCRIPTION, VALID_FROM, VALID_TO, ITEM_ID, LANGUAGE_ID) VALUES('Declarant EORI (13 05 017 000) on the I2 presentation notification must coincide with the Declarant EORI (13 05 017 000) on the pre-lodged H1 declaration', TO_TIMESTAMP('2020-01-01 00:00:00', 'YYYY-MM-DD HH24:MI:SS'), null, (SELECT id FROM CODELIST_ITEM CI WHERE ITEM_CODE = 'DK1108' AND CODELIST_ID = (SELECT id FROM codelist WHERE CODELIST_KEY = '')), 1);*/</v>
      </c>
      <c r="D383" t="str">
        <v>/*INSERT INTO public.codelist_item (item_code, uieditable, valid_from, valid_to, codelist_id) VALUES('DK1108', false, to_timestamp('2020-01-01 00:00:00', 'YYYY-MM-DD HH24:MI:SS'), null, (SELECT id FROM codelist WHERE CODELIST_KEY = '10040')) ON CONFLICT (codelist_id, item_code) DO UPDATE SET valid_from=EXCLUDED.valid_from, valid_to=EXCLUDED.valid_to;*/</v>
      </c>
      <c r="E383" t="str">
        <v>/*INSERT INTO PUBLIC.CODELIST_ITEM_LABEL (DESCRIPTION, VALID_FROM, VALID_TO, ITEM_ID, LANGUAGE_ID) VALUES('Klarer EORI (13 05 017 000) på I2 frembydelsesmeddelelsen skal være det samme som Klarer EORI (13 05 017 000) på den forudindgivede H1 deklaration', TO_TIMESTAMP('2020-01-01 00:00:00', 'YYYY-MM-DD HH24:MI:SS'), null, (SELECT id FROM CODELIST_ITEM CI WHERE ITEM_CODE = 'DK1108' AND CODELIST_ID = (SELECT id FROM codelist WHERE CODELIST_KEY = '10040')), 3);*/</v>
      </c>
      <c r="F383" t="str">
        <v>/*INSERT INTO PUBLIC.CODELIST_ITEM_LABEL (DESCRIPTION, VALID_FROM, VALID_TO, ITEM_ID, LANGUAGE_ID) VALUES('Declarant EORI (13 05 017 000) on the I2 presentation notification must coincide with the Declarant EORI (13 05 017 000) on the pre-lodged H1 declaration', TO_TIMESTAMP('2020-01-01 00:00:00', 'YYYY-MM-DD HH24:MI:SS'), null, (SELECT id FROM CODELIST_ITEM CI WHERE ITEM_CODE = 'DK1108' AND CODELIST_ID = (SELECT id FROM codelist WHERE CODELIST_KEY = '10040')), 1);*/</v>
      </c>
      <c r="G38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83" t="str">
        <v>/*INSERT INTO PUBLIC.CODELIST_ITEM_LABEL (DESCRIPTION, VALID_FROM, VALID_TO, ITEM_ID, LANGUAGE_ID) VALUES('Klarer EORI (13 05 017 000) på I2 frembydelsesmeddelelsen skal være det samme som Klarer EORI (13 05 017 000) på den forudindgivede H1 deklaration', TO_TIMESTAMP('2020-01-01 00:00:00', 'YYYY-MM-DD HH24:MI:SS'), null, (SELECT id FROM CODELIST_ITEM CI WHERE ITEM_CODE = '' AND CODELIST_ID = (SELECT id FROM codelist WHERE CODELIST_KEY = '')), 3);*/</v>
      </c>
      <c r="I383" t="str">
        <v>/*INSERT INTO PUBLIC.CODELIST_ITEM_LABEL (DESCRIPTION, VALID_FROM, VALID_TO, ITEM_ID, LANGUAGE_ID) VALUES('Declarant EORI (13 05 017 000) on the I2 presentation notification must coincide with the Declarant EORI (13 05 017 000) on the pre-lodged H1 declaration', TO_TIMESTAMP('2020-01-01 00:00:00', 'YYYY-MM-DD HH24:MI:SS'), null, (SELECT id FROM CODELIST_ITEM CI WHERE ITEM_CODE = '' AND CODELIST_ID = (SELECT id FROM codelist WHERE CODELIST_KEY = '')), 1);*/</v>
      </c>
      <c r="J38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83" t="str">
        <v>/*INSERT INTO PUBLIC.CODELIST_ITEM_LABEL (DESCRIPTION, VALID_FROM, VALID_TO, ITEM_ID, LANGUAGE_ID) VALUES('Klarer EORI (13 05 017 000) på I2 frembydelsesmeddelelsen skal være det samme som Klarer EORI (13 05 017 000) på den forudindgivede H1 deklaration', TO_TIMESTAMP('2020-01-01 00:00:00', 'YYYY-MM-DD HH24:MI:SS'), null, (SELECT id FROM CODELIST_ITEM CI WHERE ITEM_CODE = '' AND CODELIST_ID = (SELECT id FROM codelist WHERE CODELIST_KEY = '10040')), 3);*/</v>
      </c>
      <c r="L383" t="str">
        <v>/*INSERT INTO PUBLIC.CODELIST_ITEM_LABEL (DESCRIPTION, VALID_FROM, VALID_TO, ITEM_ID, LANGUAGE_ID) VALUES('Declarant EORI (13 05 017 000) on the I2 presentation notification must coincide with the Declarant EORI (13 05 017 000) on the pre-lodged H1 declaration', TO_TIMESTAMP('2020-01-01 00:00:00', 'YYYY-MM-DD HH24:MI:SS'), null, (SELECT id FROM CODELIST_ITEM CI WHERE ITEM_CODE = '' AND CODELIST_ID = (SELECT id FROM codelist WHERE CODELIST_KEY = '10040')), 1);*/</v>
      </c>
      <c r="N383" s="10" t="str">
        <v>/*INSERT INTO public.codelist_items (itemcode, valid_from, valid_to, codelist_id, extensions_id) VALUES('DK1108', to_timestamp('2020-01-01 00:00:00', 'YYYY-MM-DD HH24:MI:SS'), null, (SELECT id FROM codelists WHERE CODELISTKEY = '10249'), null) ON CONFLICT (codelist_id, itemcode) DO UPDATE SET valid_from=EXCLUDED.valid_from, valid_to=EXCLUDED.valid_to;*/</v>
      </c>
      <c r="O383" s="10" t="str">
        <v>/*INSERT INTO PUBLIC.labels_codelist_items (DESCRIPTION, langcode, VALID_FROM, VALID_TO, ITEM_ID) VALUES('Klarer EORI (13 05 017 000) på I2 frembydelsesmeddelelsen skal være det samme som Klarer EORI (13 05 017 000) på den forudindgivede H1 deklaration', 'DA',TO_TIMESTAMP('2020-01-01 00:00:00', 'YYYY-MM-DD HH24:MI:SS'), null, (SELECT id FROM codelist_items CI WHERE ITEMCODE = 'DK1108' AND CODELIST_ID = (SELECT id FROM codelists WHERE CODELISTKEY = '10249'))) ON CONFLICT (item_id, langcode, valid_to) DO UPDATE SET valid_from=EXCLUDED.valid_from, description=EXCLUDED.description;*/</v>
      </c>
      <c r="P383" s="10" t="str">
        <v>/*INSERT INTO PUBLIC.labels_codelist_items (DESCRIPTION, langcode, VALID_FROM, VALID_TO, ITEM_ID) VALUES('Declarant EORI (13 05 017 000) on the I2 presentation notification must coincide with the Declarant EORI (13 05 017 000) on the pre-lodged H1 declaration', 'EN',TO_TIMESTAMP('2020-01-01 00:00:00', 'YYYY-MM-DD HH24:MI:SS'), null, (SELECT id FROM codelist_items CI WHERE ITEMCODE = 'DK1108' AND CODELIST_ID = (SELECT id FROM codelists WHERE CODELISTKEY = '10249'))) ON CONFLICT (item_id, langcode, valid_to) DO UPDATE SET valid_from=EXCLUDED.valid_from, description=EXCLUDED.description;*/</v>
      </c>
      <c r="Q38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83" s="10" t="str">
        <v>/*INSERT INTO PUBLIC.labels_codelist_items (DESCRIPTION, langcode, VALID_FROM, VALID_TO, ITEM_ID) VALUES('Klarer EORI (13 05 017 000) på I2 frembydelsesmeddelelsen skal være det samme som Klarer EORI (13 05 017 000) på den forudindgivede H1 deklaration',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83" s="10" t="str">
        <v>/*INSERT INTO PUBLIC.labels_codelist_items (DESCRIPTION, langcode, VALID_FROM, VALID_TO, ITEM_ID) VALUES('Declarant EORI (13 05 017 000) on the I2 presentation notification must coincide with the Declarant EORI (13 05 017 000) on the pre-lodged H1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84" spans="1:19" ht="409.5" x14ac:dyDescent="0.25">
      <c r="A384" t="str">
        <v>INSERT INTO public.codelist_item (item_code, uieditable, valid_from, valid_to, codelist_id) VALUES('DK1066', false, to_timestamp('2020-01-01 00:00:00', 'YYYY-MM-DD HH24:MI:SS'), null, (SELECT id FROM codelist WHERE CODELIST_KEY = '10080')) ON CONFLICT (codelist_id, item_code) DO UPDATE SET valid_from=EXCLUDED.valid_from, valid_to=EXCLUDED.valid_to;</v>
      </c>
      <c r="B384" t="str">
        <v>INSERT INTO PUBLIC.CODELIST_ITEM_LABEL (DESCRIPTION, VALID_FROM, VALID_TO, ITEM_ID, LANGUAGE_ID) VALUES('Værdien angivet i felt 5/3 skal matche værdien angivet i felt 18 02 000 000 på angivelsen.', TO_TIMESTAMP('2020-01-01 00:00:00', 'YYYY-MM-DD HH24:MI:SS'), null, (SELECT id FROM CODELIST_ITEM CI WHERE ITEM_CODE = 'DK2027' AND CODELIST_ID = (SELECT id FROM codelist WHERE CODELIST_KEY = '10080')), 3);</v>
      </c>
      <c r="C384" t="str">
        <v>INSERT INTO PUBLIC.CODELIST_ITEM_LABEL (DESCRIPTION, VALID_FROM, VALID_TO, ITEM_ID, LANGUAGE_ID) VALUES('Data element 5/23: ''Location of Goods - Type of Location'' must be filled out and must be max. (incl.) 1 letter', TO_TIMESTAMP('2020-01-01 00:00:00', 'YYYY-MM-DD HH24:MI:SS'), null, (SELECT id FROM CODELIST_ITEM CI WHERE ITEM_CODE = 'DK1066' AND CODELIST_ID = (SELECT id FROM codelist WHERE CODELIST_KEY = '10080')), 1);</v>
      </c>
      <c r="D384" t="str">
        <v>INSERT INTO public.codelist_item (item_code, uieditable, valid_from, valid_to, codelist_id) VALUES('DK1066', false, to_timestamp('2020-01-01 00:00:00', 'YYYY-MM-DD HH24:MI:SS'), null, (SELECT id FROM codelist WHERE CODELIST_KEY = '10040')) ON CONFLICT (codelist_id, item_code) DO UPDATE SET valid_from=EXCLUDED.valid_from, valid_to=EXCLUDED.valid_to;</v>
      </c>
      <c r="E384" t="str">
        <v>INSERT INTO PUBLIC.CODELIST_ITEM_LABEL (DESCRIPTION, VALID_FROM, VALID_TO, ITEM_ID, LANGUAGE_ID) VALUES('Dataelement 5/23: ''Varelokation - Lokationstype'' skal være udfyldt og må ikke være længere end 1 tegn', TO_TIMESTAMP('2020-01-01 00:00:00', 'YYYY-MM-DD HH24:MI:SS'), null, (SELECT id FROM CODELIST_ITEM CI WHERE ITEM_CODE = 'DK1066' AND CODELIST_ID = (SELECT id FROM codelist WHERE CODELIST_KEY = '10040')), 3);</v>
      </c>
      <c r="F384" t="str">
        <v>INSERT INTO PUBLIC.CODELIST_ITEM_LABEL (DESCRIPTION, VALID_FROM, VALID_TO, ITEM_ID, LANGUAGE_ID) VALUES('Data element 5/23: ''Location of Goods - Type of Location'' must be filled out and must be max. (incl.) 1 letter', TO_TIMESTAMP('2020-01-01 00:00:00', 'YYYY-MM-DD HH24:MI:SS'), null, (SELECT id FROM CODELIST_ITEM CI WHERE ITEM_CODE = 'DK1066' AND CODELIST_ID = (SELECT id FROM codelist WHERE CODELIST_KEY = '10040')), 1);</v>
      </c>
      <c r="G384"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384" t="str">
        <v>INSERT INTO PUBLIC.CODELIST_ITEM_LABEL (DESCRIPTION, VALID_FROM, VALID_TO, ITEM_ID, LANGUAGE_ID) VALUES('Dataelement 5/23: ''Varelokation - Lokationstype'' skal være udfyldt og må ikke være længere end 1 tegn', TO_TIMESTAMP('2020-01-01 00:00:00', 'YYYY-MM-DD HH24:MI:SS'), null, (SELECT id FROM CODELIST_ITEM CI WHERE ITEM_CODE = 'N/A' AND CODELIST_ID = (SELECT id FROM codelist WHERE CODELIST_KEY = 'N/A')), 3);</v>
      </c>
      <c r="I384" t="str">
        <v>INSERT INTO PUBLIC.CODELIST_ITEM_LABEL (DESCRIPTION, VALID_FROM, VALID_TO, ITEM_ID, LANGUAGE_ID) VALUES('Data element 5/23: ''Location of Goods - Type of Location'' must be filled out and must be max. (incl.) 1 letter', TO_TIMESTAMP('2020-01-01 00:00:00', 'YYYY-MM-DD HH24:MI:SS'), null, (SELECT id FROM CODELIST_ITEM CI WHERE ITEM_CODE = 'N/A' AND CODELIST_ID = (SELECT id FROM codelist WHERE CODELIST_KEY = 'N/A')), 1);</v>
      </c>
      <c r="J384"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384" t="str">
        <v>INSERT INTO PUBLIC.CODELIST_ITEM_LABEL (DESCRIPTION, VALID_FROM, VALID_TO, ITEM_ID, LANGUAGE_ID) VALUES('Dataelement 5/23: ''Varelokation - Lokationstype'' skal være udfyldt og må ikke være længere end 1 tegn', TO_TIMESTAMP('2020-01-01 00:00:00', 'YYYY-MM-DD HH24:MI:SS'), null, (SELECT id FROM CODELIST_ITEM CI WHERE ITEM_CODE = 'N/A' AND CODELIST_ID = (SELECT id FROM codelist WHERE CODELIST_KEY = '10040')), 3);</v>
      </c>
      <c r="L384" t="str">
        <v>INSERT INTO PUBLIC.CODELIST_ITEM_LABEL (DESCRIPTION, VALID_FROM, VALID_TO, ITEM_ID, LANGUAGE_ID) VALUES('Data element 5/23: ''Location of Goods - Type of Location'' must be filled out and must be max. (incl.) 1 letter', TO_TIMESTAMP('2020-01-01 00:00:00', 'YYYY-MM-DD HH24:MI:SS'), null, (SELECT id FROM CODELIST_ITEM CI WHERE ITEM_CODE = 'N/A' AND CODELIST_ID = (SELECT id FROM codelist WHERE CODELIST_KEY = '10040')), 1);</v>
      </c>
      <c r="N384" s="10" t="str">
        <v>INSERT INTO public.codelist_items (itemcode, valid_from, valid_to, codelist_id, extensions_id) VALUES('DK1066', to_timestamp('2020-01-01 00:00:00', 'YYYY-MM-DD HH24:MI:SS'), null, (SELECT id FROM codelists WHERE CODELISTKEY = '10249'), null) ON CONFLICT (codelist_id, itemcode) DO UPDATE SET valid_from=EXCLUDED.valid_from, valid_to=EXCLUDED.valid_to;</v>
      </c>
      <c r="O384" s="10" t="str">
        <v>INSERT INTO PUBLIC.labels_codelist_items (DESCRIPTION, langcode, VALID_FROM, VALID_TO, ITEM_ID) VALUES('Dataelement 5/23: ''Varelokation - Lokationstype'' skal være udfyldt og må ikke være længere end 1 tegn', 'DA',TO_TIMESTAMP('2020-01-01 00:00:00', 'YYYY-MM-DD HH24:MI:SS'), null, (SELECT id FROM codelist_items CI WHERE ITEMCODE = 'DK1066' AND CODELIST_ID = (SELECT id FROM codelists WHERE CODELISTKEY = '10249'))) ON CONFLICT (item_id, langcode, valid_to) DO UPDATE SET valid_from=EXCLUDED.valid_from, description=EXCLUDED.description;</v>
      </c>
      <c r="P384" s="10" t="str">
        <v>INSERT INTO PUBLIC.labels_codelist_items (DESCRIPTION, langcode, VALID_FROM, VALID_TO, ITEM_ID) VALUES('Data element 5/23: ''Location of Goods - Type of Location'' must be filled out and must be max. (incl.) 1 letter', 'EN',TO_TIMESTAMP('2020-01-01 00:00:00', 'YYYY-MM-DD HH24:MI:SS'), null, (SELECT id FROM codelist_items CI WHERE ITEMCODE = 'DK1066' AND CODELIST_ID = (SELECT id FROM codelists WHERE CODELISTKEY = '10249'))) ON CONFLICT (item_id, langcode, valid_to) DO UPDATE SET valid_from=EXCLUDED.valid_from, description=EXCLUDED.description;</v>
      </c>
      <c r="Q384"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384" s="10" t="str">
        <v>INSERT INTO PUBLIC.labels_codelist_items (DESCRIPTION, langcode, VALID_FROM, VALID_TO, ITEM_ID) VALUES('Dataelement 5/23: ''Varelokation - Lokationstype'' skal være udfyldt og må ikke være længere end 1 tegn',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384" s="10" t="str">
        <v>INSERT INTO PUBLIC.labels_codelist_items (DESCRIPTION, langcode, VALID_FROM, VALID_TO, ITEM_ID) VALUES('Data element 5/23: ''Location of Goods - Type of Location'' must be filled out and must be max. (incl.) 1 letter',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385" spans="1:19" ht="409.5" x14ac:dyDescent="0.25">
      <c r="A385" t="str">
        <v>INSERT INTO public.codelist_item (item_code, uieditable, valid_from, valid_to, codelist_id) VALUES('DK1067', false, to_timestamp('2020-01-01 00:00:00', 'YYYY-MM-DD HH24:MI:SS'), null, (SELECT id FROM codelist WHERE CODELIST_KEY = '10080')) ON CONFLICT (codelist_id, item_code) DO UPDATE SET valid_from=EXCLUDED.valid_from, valid_to=EXCLUDED.valid_to;</v>
      </c>
      <c r="B385" t="str">
        <v>INSERT INTO PUBLIC.CODELIST_ITEM_LABEL (DESCRIPTION, VALID_FROM, VALID_TO, ITEM_ID, LANGUAGE_ID) VALUES('Den samlede værdi for angivelsen skal være over 0.', TO_TIMESTAMP('2020-01-01 00:00:00', 'YYYY-MM-DD HH24:MI:SS'), null, (SELECT id FROM CODELIST_ITEM CI WHERE ITEM_CODE = 'DK11048' AND CODELIST_ID = (SELECT id FROM codelist WHERE CODELIST_KEY = '10080')), 3);</v>
      </c>
      <c r="C385" t="str">
        <v>INSERT INTO PUBLIC.CODELIST_ITEM_LABEL (DESCRIPTION, VALID_FROM, VALID_TO, ITEM_ID, LANGUAGE_ID) VALUES('Data element 5/23: ''Location of Goods - Qualifier of Identification'' must be filled out and must be max. (incl.) 1 letter', TO_TIMESTAMP('2020-01-01 00:00:00', 'YYYY-MM-DD HH24:MI:SS'), null, (SELECT id FROM CODELIST_ITEM CI WHERE ITEM_CODE = 'DK1067' AND CODELIST_ID = (SELECT id FROM codelist WHERE CODELIST_KEY = '10080')), 1);</v>
      </c>
      <c r="D385" t="str">
        <v>INSERT INTO public.codelist_item (item_code, uieditable, valid_from, valid_to, codelist_id) VALUES('DK1067', false, to_timestamp('2020-01-01 00:00:00', 'YYYY-MM-DD HH24:MI:SS'), null, (SELECT id FROM codelist WHERE CODELIST_KEY = '10040')) ON CONFLICT (codelist_id, item_code) DO UPDATE SET valid_from=EXCLUDED.valid_from, valid_to=EXCLUDED.valid_to;</v>
      </c>
      <c r="E385" t="str">
        <v>INSERT INTO PUBLIC.CODELIST_ITEM_LABEL (DESCRIPTION, VALID_FROM, VALID_TO, ITEM_ID, LANGUAGE_ID) VALUES('Dataelement 5/23: ''Varelokation - Lokations kvalificerer'' skal være udfyldt og må ikke være længere end 1 tegn', TO_TIMESTAMP('2020-01-01 00:00:00', 'YYYY-MM-DD HH24:MI:SS'), null, (SELECT id FROM CODELIST_ITEM CI WHERE ITEM_CODE = 'DK1067' AND CODELIST_ID = (SELECT id FROM codelist WHERE CODELIST_KEY = '10040')), 3);</v>
      </c>
      <c r="F385" t="str">
        <v>INSERT INTO PUBLIC.CODELIST_ITEM_LABEL (DESCRIPTION, VALID_FROM, VALID_TO, ITEM_ID, LANGUAGE_ID) VALUES('Data element 5/23: ''Location of Goods - Qualifier of Identification'' must be filled out and must be max. (incl.) 1 letter', TO_TIMESTAMP('2020-01-01 00:00:00', 'YYYY-MM-DD HH24:MI:SS'), null, (SELECT id FROM CODELIST_ITEM CI WHERE ITEM_CODE = 'DK1067' AND CODELIST_ID = (SELECT id FROM codelist WHERE CODELIST_KEY = '10040')), 1);</v>
      </c>
      <c r="G385"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385" t="str">
        <v>INSERT INTO PUBLIC.CODELIST_ITEM_LABEL (DESCRIPTION, VALID_FROM, VALID_TO, ITEM_ID, LANGUAGE_ID) VALUES('Dataelement 5/23: ''Varelokation - Lokations kvalificerer'' skal være udfyldt og må ikke være længere end 1 tegn', TO_TIMESTAMP('2020-01-01 00:00:00', 'YYYY-MM-DD HH24:MI:SS'), null, (SELECT id FROM CODELIST_ITEM CI WHERE ITEM_CODE = 'N/A' AND CODELIST_ID = (SELECT id FROM codelist WHERE CODELIST_KEY = 'N/A')), 3);</v>
      </c>
      <c r="I385" t="str">
        <v>INSERT INTO PUBLIC.CODELIST_ITEM_LABEL (DESCRIPTION, VALID_FROM, VALID_TO, ITEM_ID, LANGUAGE_ID) VALUES('Data element 5/23: ''Location of Goods - Qualifier of Identification'' must be filled out and must be max. (incl.) 1 letter', TO_TIMESTAMP('2020-01-01 00:00:00', 'YYYY-MM-DD HH24:MI:SS'), null, (SELECT id FROM CODELIST_ITEM CI WHERE ITEM_CODE = 'N/A' AND CODELIST_ID = (SELECT id FROM codelist WHERE CODELIST_KEY = 'N/A')), 1);</v>
      </c>
      <c r="J385"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385" t="str">
        <v>INSERT INTO PUBLIC.CODELIST_ITEM_LABEL (DESCRIPTION, VALID_FROM, VALID_TO, ITEM_ID, LANGUAGE_ID) VALUES('Dataelement 5/23: ''Varelokation - Lokations kvalificerer'' skal være udfyldt og må ikke være længere end 1 tegn', TO_TIMESTAMP('2020-01-01 00:00:00', 'YYYY-MM-DD HH24:MI:SS'), null, (SELECT id FROM CODELIST_ITEM CI WHERE ITEM_CODE = 'N/A' AND CODELIST_ID = (SELECT id FROM codelist WHERE CODELIST_KEY = '10040')), 3);</v>
      </c>
      <c r="L385" t="str">
        <v>INSERT INTO PUBLIC.CODELIST_ITEM_LABEL (DESCRIPTION, VALID_FROM, VALID_TO, ITEM_ID, LANGUAGE_ID) VALUES('Data element 5/23: ''Location of Goods - Qualifier of Identification'' must be filled out and must be max. (incl.) 1 letter', TO_TIMESTAMP('2020-01-01 00:00:00', 'YYYY-MM-DD HH24:MI:SS'), null, (SELECT id FROM CODELIST_ITEM CI WHERE ITEM_CODE = 'N/A' AND CODELIST_ID = (SELECT id FROM codelist WHERE CODELIST_KEY = '10040')), 1);</v>
      </c>
      <c r="N385" s="10" t="str">
        <v>INSERT INTO public.codelist_items (itemcode, valid_from, valid_to, codelist_id, extensions_id) VALUES('DK1067', to_timestamp('2020-01-01 00:00:00', 'YYYY-MM-DD HH24:MI:SS'), null, (SELECT id FROM codelists WHERE CODELISTKEY = '10249'), null) ON CONFLICT (codelist_id, itemcode) DO UPDATE SET valid_from=EXCLUDED.valid_from, valid_to=EXCLUDED.valid_to;</v>
      </c>
      <c r="O385" s="10" t="str">
        <v>INSERT INTO PUBLIC.labels_codelist_items (DESCRIPTION, langcode, VALID_FROM, VALID_TO, ITEM_ID) VALUES('Dataelement 5/23: ''Varelokation - Lokations kvalificerer'' skal være udfyldt og må ikke være længere end 1 tegn', 'DA',TO_TIMESTAMP('2020-01-01 00:00:00', 'YYYY-MM-DD HH24:MI:SS'), null, (SELECT id FROM codelist_items CI WHERE ITEMCODE = 'DK1067' AND CODELIST_ID = (SELECT id FROM codelists WHERE CODELISTKEY = '10249'))) ON CONFLICT (item_id, langcode, valid_to) DO UPDATE SET valid_from=EXCLUDED.valid_from, description=EXCLUDED.description;</v>
      </c>
      <c r="P385" s="10" t="str">
        <v>INSERT INTO PUBLIC.labels_codelist_items (DESCRIPTION, langcode, VALID_FROM, VALID_TO, ITEM_ID) VALUES('Data element 5/23: ''Location of Goods - Qualifier of Identification'' must be filled out and must be max. (incl.) 1 letter', 'EN',TO_TIMESTAMP('2020-01-01 00:00:00', 'YYYY-MM-DD HH24:MI:SS'), null, (SELECT id FROM codelist_items CI WHERE ITEMCODE = 'DK1067' AND CODELIST_ID = (SELECT id FROM codelists WHERE CODELISTKEY = '10249'))) ON CONFLICT (item_id, langcode, valid_to) DO UPDATE SET valid_from=EXCLUDED.valid_from, description=EXCLUDED.description;</v>
      </c>
      <c r="Q385"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385" s="10" t="str">
        <v>INSERT INTO PUBLIC.labels_codelist_items (DESCRIPTION, langcode, VALID_FROM, VALID_TO, ITEM_ID) VALUES('Dataelement 5/23: ''Varelokation - Lokations kvalificerer'' skal være udfyldt og må ikke være længere end 1 tegn',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385" s="10" t="str">
        <v>INSERT INTO PUBLIC.labels_codelist_items (DESCRIPTION, langcode, VALID_FROM, VALID_TO, ITEM_ID) VALUES('Data element 5/23: ''Location of Goods - Qualifier of Identification'' must be filled out and must be max. (incl.) 1 letter',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386" spans="1:19" ht="409.5" x14ac:dyDescent="0.25">
      <c r="A386" t="str">
        <v>INSERT INTO public.codelist_item (item_code, uieditable, valid_from, valid_to, codelist_id) VALUES('DK1069', false, to_timestamp('2020-01-01 00:00:00', 'YYYY-MM-DD HH24:MI:SS'), null, (SELECT id FROM codelist WHERE CODELIST_KEY = '10080')) ON CONFLICT (codelist_id, item_code) DO UPDATE SET valid_from=EXCLUDED.valid_from, valid_to=EXCLUDED.valid_to;</v>
      </c>
      <c r="B386" t="str">
        <v>/*INSERT INTO PUBLIC.CODELIST_ITEM_LABEL (DESCRIPTION, VALID_FROM, VALID_TO, ITEM_ID, LANGUAGE_ID) VALUES('Det samlede beløb for afgiftsarten udfyldt i dataelement VIII/8 "Type import- eller eksportafgiftsbeløb" er højere end det udregnede beløb for samme afgiftsart i angivelsen', TO_TIMESTAMP('2020-01-01 00:00:00', 'YYYY-MM-DD HH24:MI:SS'), null, (SELECT id FROM CODELIST_ITEM CI WHERE ITEM_CODE = 'DK2164' AND CODELIST_ID = (SELECT id FROM codelist WHERE CODELIST_KEY = '')), 3);*/</v>
      </c>
      <c r="C386" t="str">
        <v>INSERT INTO PUBLIC.CODELIST_ITEM_LABEL (DESCRIPTION, VALID_FROM, VALID_TO, ITEM_ID, LANGUAGE_ID) VALUES('Data element 5/23: "Location of Goods - Identification of Location" must be filled out and must be max. 35, 8 or 17 characters depending on locationIdentification Type', TO_TIMESTAMP('2020-01-01 00:00:00', 'YYYY-MM-DD HH24:MI:SS'), null, (SELECT id FROM CODELIST_ITEM CI WHERE ITEM_CODE = 'DK1069' AND CODELIST_ID = (SELECT id FROM codelist WHERE CODELIST_KEY = '10080')), 1);</v>
      </c>
      <c r="D386" t="str">
        <v>INSERT INTO public.codelist_item (item_code, uieditable, valid_from, valid_to, codelist_id) VALUES('DK1069', false, to_timestamp('2020-01-01 00:00:00', 'YYYY-MM-DD HH24:MI:SS'), null, (SELECT id FROM codelist WHERE CODELIST_KEY = '10040')) ON CONFLICT (codelist_id, item_code) DO UPDATE SET valid_from=EXCLUDED.valid_from, valid_to=EXCLUDED.valid_to;</v>
      </c>
      <c r="E386" t="str">
        <v>INSERT INTO PUBLIC.CODELIST_ITEM_LABEL (DESCRIPTION, VALID_FROM, VALID_TO, ITEM_ID, LANGUAGE_ID) VALUES('Dataelement 5/23: "Varelokation - Lokations ID" skal være udfyldt og må ikke være længere end 35, 8 eller 17 tegn afhængig af lokations id type', TO_TIMESTAMP('2020-01-01 00:00:00', 'YYYY-MM-DD HH24:MI:SS'), null, (SELECT id FROM CODELIST_ITEM CI WHERE ITEM_CODE = 'DK1069' AND CODELIST_ID = (SELECT id FROM codelist WHERE CODELIST_KEY = '10040')), 3);</v>
      </c>
      <c r="F386" t="str">
        <v>INSERT INTO PUBLIC.CODELIST_ITEM_LABEL (DESCRIPTION, VALID_FROM, VALID_TO, ITEM_ID, LANGUAGE_ID) VALUES('Data element 5/23: "Location of Goods - Identification of Location" must be filled out and must be max. 35, 8 or 17 characters depending on locationIdentification Type', TO_TIMESTAMP('2020-01-01 00:00:00', 'YYYY-MM-DD HH24:MI:SS'), null, (SELECT id FROM CODELIST_ITEM CI WHERE ITEM_CODE = 'DK1069' AND CODELIST_ID = (SELECT id FROM codelist WHERE CODELIST_KEY = '10040')), 1);</v>
      </c>
      <c r="G386"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386" t="str">
        <v>INSERT INTO PUBLIC.CODELIST_ITEM_LABEL (DESCRIPTION, VALID_FROM, VALID_TO, ITEM_ID, LANGUAGE_ID) VALUES('Dataelement 5/23: "Varelokation - Lokations ID" skal være udfyldt og må ikke være længere end 35, 8 eller 17 tegn afhængig af lokations id type', TO_TIMESTAMP('2020-01-01 00:00:00', 'YYYY-MM-DD HH24:MI:SS'), null, (SELECT id FROM CODELIST_ITEM CI WHERE ITEM_CODE = 'N/A' AND CODELIST_ID = (SELECT id FROM codelist WHERE CODELIST_KEY = 'N/A')), 3);</v>
      </c>
      <c r="I386" t="str">
        <v>INSERT INTO PUBLIC.CODELIST_ITEM_LABEL (DESCRIPTION, VALID_FROM, VALID_TO, ITEM_ID, LANGUAGE_ID) VALUES('Data element 5/23: "Location of Goods - Identification of Location" must be filled out and must be max. 35, 8 or 17 characters depending on locationIdentification Type', TO_TIMESTAMP('2020-01-01 00:00:00', 'YYYY-MM-DD HH24:MI:SS'), null, (SELECT id FROM CODELIST_ITEM CI WHERE ITEM_CODE = 'N/A' AND CODELIST_ID = (SELECT id FROM codelist WHERE CODELIST_KEY = 'N/A')), 1);</v>
      </c>
      <c r="J386"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386" t="str">
        <v>INSERT INTO PUBLIC.CODELIST_ITEM_LABEL (DESCRIPTION, VALID_FROM, VALID_TO, ITEM_ID, LANGUAGE_ID) VALUES('Dataelement 5/23: "Varelokation - Lokations ID" skal være udfyldt og må ikke være længere end 35, 8 eller 17 tegn afhængig af lokations id type', TO_TIMESTAMP('2020-01-01 00:00:00', 'YYYY-MM-DD HH24:MI:SS'), null, (SELECT id FROM CODELIST_ITEM CI WHERE ITEM_CODE = 'N/A' AND CODELIST_ID = (SELECT id FROM codelist WHERE CODELIST_KEY = '10040')), 3);</v>
      </c>
      <c r="L386" t="str">
        <v>INSERT INTO PUBLIC.CODELIST_ITEM_LABEL (DESCRIPTION, VALID_FROM, VALID_TO, ITEM_ID, LANGUAGE_ID) VALUES('Data element 5/23: "Location of Goods - Identification of Location" must be filled out and must be max. 35, 8 or 17 characters depending on locationIdentification Type', TO_TIMESTAMP('2020-01-01 00:00:00', 'YYYY-MM-DD HH24:MI:SS'), null, (SELECT id FROM CODELIST_ITEM CI WHERE ITEM_CODE = 'N/A' AND CODELIST_ID = (SELECT id FROM codelist WHERE CODELIST_KEY = '10040')), 1);</v>
      </c>
      <c r="N386" s="10" t="str">
        <v>INSERT INTO public.codelist_items (itemcode, valid_from, valid_to, codelist_id, extensions_id) VALUES('DK1069', to_timestamp('2020-01-01 00:00:00', 'YYYY-MM-DD HH24:MI:SS'), null, (SELECT id FROM codelists WHERE CODELISTKEY = '10249'), null) ON CONFLICT (codelist_id, itemcode) DO UPDATE SET valid_from=EXCLUDED.valid_from, valid_to=EXCLUDED.valid_to;</v>
      </c>
      <c r="O386" s="10" t="str">
        <v>INSERT INTO PUBLIC.labels_codelist_items (DESCRIPTION, langcode, VALID_FROM, VALID_TO, ITEM_ID) VALUES('Dataelement 5/23: "Varelokation - Lokations ID" skal være udfyldt og må ikke være længere end 35, 8 eller 17 tegn afhængig af lokations id type', 'DA',TO_TIMESTAMP('2020-01-01 00:00:00', 'YYYY-MM-DD HH24:MI:SS'), null, (SELECT id FROM codelist_items CI WHERE ITEMCODE = 'DK1069' AND CODELIST_ID = (SELECT id FROM codelists WHERE CODELISTKEY = '10249'))) ON CONFLICT (item_id, langcode, valid_to) DO UPDATE SET valid_from=EXCLUDED.valid_from, description=EXCLUDED.description;</v>
      </c>
      <c r="P386" s="10" t="str">
        <v>INSERT INTO PUBLIC.labels_codelist_items (DESCRIPTION, langcode, VALID_FROM, VALID_TO, ITEM_ID) VALUES('Data element 5/23: "Location of Goods - Identification of Location" must be filled out and must be max. 35, 8 or 17 characters depending on locationIdentification Type', 'EN',TO_TIMESTAMP('2020-01-01 00:00:00', 'YYYY-MM-DD HH24:MI:SS'), null, (SELECT id FROM codelist_items CI WHERE ITEMCODE = 'DK1069' AND CODELIST_ID = (SELECT id FROM codelists WHERE CODELISTKEY = '10249'))) ON CONFLICT (item_id, langcode, valid_to) DO UPDATE SET valid_from=EXCLUDED.valid_from, description=EXCLUDED.description;</v>
      </c>
      <c r="Q386"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386" s="10" t="str">
        <v>INSERT INTO PUBLIC.labels_codelist_items (DESCRIPTION, langcode, VALID_FROM, VALID_TO, ITEM_ID) VALUES('Dataelement 5/23: "Varelokation - Lokations ID" skal være udfyldt og må ikke være længere end 35, 8 eller 17 tegn afhængig af lokations id type',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386" s="10" t="str">
        <v>INSERT INTO PUBLIC.labels_codelist_items (DESCRIPTION, langcode, VALID_FROM, VALID_TO, ITEM_ID) VALUES('Data element 5/23: "Location of Goods - Identification of Location" must be filled out and must be max. 35, 8 or 17 characters depending on locationIdentification Type',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387" spans="1:19" ht="409.5" x14ac:dyDescent="0.25">
      <c r="A387" t="str">
        <v>INSERT INTO public.codelist_item (item_code, uieditable, valid_from, valid_to, codelist_id) VALUES('DK1065', false, to_timestamp('2020-01-01 00:00:00', 'YYYY-MM-DD HH24:MI:SS'), null, (SELECT id FROM codelist WHERE CODELIST_KEY = '10080')) ON CONFLICT (codelist_id, item_code) DO UPDATE SET valid_from=EXCLUDED.valid_from, valid_to=EXCLUDED.valid_to;</v>
      </c>
      <c r="B387" t="str">
        <v>INSERT INTO PUBLIC.CODELIST_ITEM_LABEL (DESCRIPTION, VALID_FROM, VALID_TO, ITEM_ID, LANGUAGE_ID) VALUES('Den angivne landekode eksisterer ikke i referencelisten over mulige landekoder.', TO_TIMESTAMP('2020-01-01 00:00:00', 'YYYY-MM-DD HH24:MI:SS'), null, (SELECT id FROM CODELIST_ITEM CI WHERE ITEM_CODE = 'DK1076' AND CODELIST_ID = (SELECT id FROM codelist WHERE CODELIST_KEY = '10080')), 3);</v>
      </c>
      <c r="C387" t="str">
        <v>INSERT INTO PUBLIC.CODELIST_ITEM_LABEL (DESCRIPTION, VALID_FROM, VALID_TO, ITEM_ID, LANGUAGE_ID) VALUES('Data element 5/23: "Location of Goods - Additional Identifier" must be filled out and must be max. (incl.) 4 characters', TO_TIMESTAMP('2020-01-01 00:00:00', 'YYYY-MM-DD HH24:MI:SS'), null, (SELECT id FROM CODELIST_ITEM CI WHERE ITEM_CODE = 'DK1065' AND CODELIST_ID = (SELECT id FROM codelist WHERE CODELIST_KEY = '10080')), 1);</v>
      </c>
      <c r="D387" t="str">
        <v>INSERT INTO public.codelist_item (item_code, uieditable, valid_from, valid_to, codelist_id) VALUES('DK1065', false, to_timestamp('2020-01-01 00:00:00', 'YYYY-MM-DD HH24:MI:SS'), null, (SELECT id FROM codelist WHERE CODELIST_KEY = '10040')) ON CONFLICT (codelist_id, item_code) DO UPDATE SET valid_from=EXCLUDED.valid_from, valid_to=EXCLUDED.valid_to;</v>
      </c>
      <c r="E387" t="str">
        <v>INSERT INTO PUBLIC.CODELIST_ITEM_LABEL (DESCRIPTION, VALID_FROM, VALID_TO, ITEM_ID, LANGUAGE_ID) VALUES('Dataelement 5/23: "Varelokation - Ekstra ID" skal være udfyldt og må ikke være længere end 4 tegn', TO_TIMESTAMP('2020-01-01 00:00:00', 'YYYY-MM-DD HH24:MI:SS'), null, (SELECT id FROM CODELIST_ITEM CI WHERE ITEM_CODE = 'DK1065' AND CODELIST_ID = (SELECT id FROM codelist WHERE CODELIST_KEY = '10040')), 3);</v>
      </c>
      <c r="F387" t="str">
        <v>INSERT INTO PUBLIC.CODELIST_ITEM_LABEL (DESCRIPTION, VALID_FROM, VALID_TO, ITEM_ID, LANGUAGE_ID) VALUES('Data element 5/23: "Location of Goods - Additional Identifier" must be filled out and must be max. (incl.) 4 characters', TO_TIMESTAMP('2020-01-01 00:00:00', 'YYYY-MM-DD HH24:MI:SS'), null, (SELECT id FROM CODELIST_ITEM CI WHERE ITEM_CODE = 'DK1065' AND CODELIST_ID = (SELECT id FROM codelist WHERE CODELIST_KEY = '10040')), 1);</v>
      </c>
      <c r="G387"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387" t="str">
        <v>INSERT INTO PUBLIC.CODELIST_ITEM_LABEL (DESCRIPTION, VALID_FROM, VALID_TO, ITEM_ID, LANGUAGE_ID) VALUES('Dataelement 5/23: "Varelokation - Ekstra ID" skal være udfyldt og må ikke være længere end 4 tegn', TO_TIMESTAMP('2020-01-01 00:00:00', 'YYYY-MM-DD HH24:MI:SS'), null, (SELECT id FROM CODELIST_ITEM CI WHERE ITEM_CODE = 'N/A' AND CODELIST_ID = (SELECT id FROM codelist WHERE CODELIST_KEY = 'N/A')), 3);</v>
      </c>
      <c r="I387" t="str">
        <v>INSERT INTO PUBLIC.CODELIST_ITEM_LABEL (DESCRIPTION, VALID_FROM, VALID_TO, ITEM_ID, LANGUAGE_ID) VALUES('Data element 5/23: "Location of Goods - Additional Identifier" must be filled out and must be max. (incl.) 4 characters', TO_TIMESTAMP('2020-01-01 00:00:00', 'YYYY-MM-DD HH24:MI:SS'), null, (SELECT id FROM CODELIST_ITEM CI WHERE ITEM_CODE = 'N/A' AND CODELIST_ID = (SELECT id FROM codelist WHERE CODELIST_KEY = 'N/A')), 1);</v>
      </c>
      <c r="J387"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387" t="str">
        <v>INSERT INTO PUBLIC.CODELIST_ITEM_LABEL (DESCRIPTION, VALID_FROM, VALID_TO, ITEM_ID, LANGUAGE_ID) VALUES('Dataelement 5/23: "Varelokation - Ekstra ID" skal være udfyldt og må ikke være længere end 4 tegn', TO_TIMESTAMP('2020-01-01 00:00:00', 'YYYY-MM-DD HH24:MI:SS'), null, (SELECT id FROM CODELIST_ITEM CI WHERE ITEM_CODE = 'N/A' AND CODELIST_ID = (SELECT id FROM codelist WHERE CODELIST_KEY = '10040')), 3);</v>
      </c>
      <c r="L387" t="str">
        <v>INSERT INTO PUBLIC.CODELIST_ITEM_LABEL (DESCRIPTION, VALID_FROM, VALID_TO, ITEM_ID, LANGUAGE_ID) VALUES('Data element 5/23: "Location of Goods - Additional Identifier" must be filled out and must be max. (incl.) 4 characters', TO_TIMESTAMP('2020-01-01 00:00:00', 'YYYY-MM-DD HH24:MI:SS'), null, (SELECT id FROM CODELIST_ITEM CI WHERE ITEM_CODE = 'N/A' AND CODELIST_ID = (SELECT id FROM codelist WHERE CODELIST_KEY = '10040')), 1);</v>
      </c>
      <c r="N387" s="10" t="str">
        <v>INSERT INTO public.codelist_items (itemcode, valid_from, valid_to, codelist_id, extensions_id) VALUES('DK1065', to_timestamp('2020-01-01 00:00:00', 'YYYY-MM-DD HH24:MI:SS'), null, (SELECT id FROM codelists WHERE CODELISTKEY = '10249'), null) ON CONFLICT (codelist_id, itemcode) DO UPDATE SET valid_from=EXCLUDED.valid_from, valid_to=EXCLUDED.valid_to;</v>
      </c>
      <c r="O387" s="10" t="str">
        <v>INSERT INTO PUBLIC.labels_codelist_items (DESCRIPTION, langcode, VALID_FROM, VALID_TO, ITEM_ID) VALUES('Dataelement 5/23: "Varelokation - Ekstra ID" skal være udfyldt og må ikke være længere end 4 tegn', 'DA',TO_TIMESTAMP('2020-01-01 00:00:00', 'YYYY-MM-DD HH24:MI:SS'), null, (SELECT id FROM codelist_items CI WHERE ITEMCODE = 'DK1065' AND CODELIST_ID = (SELECT id FROM codelists WHERE CODELISTKEY = '10249'))) ON CONFLICT (item_id, langcode, valid_to) DO UPDATE SET valid_from=EXCLUDED.valid_from, description=EXCLUDED.description;</v>
      </c>
      <c r="P387" s="10" t="str">
        <v>INSERT INTO PUBLIC.labels_codelist_items (DESCRIPTION, langcode, VALID_FROM, VALID_TO, ITEM_ID) VALUES('Data element 5/23: "Location of Goods - Additional Identifier" must be filled out and must be max. (incl.) 4 characters', 'EN',TO_TIMESTAMP('2020-01-01 00:00:00', 'YYYY-MM-DD HH24:MI:SS'), null, (SELECT id FROM codelist_items CI WHERE ITEMCODE = 'DK1065' AND CODELIST_ID = (SELECT id FROM codelists WHERE CODELISTKEY = '10249'))) ON CONFLICT (item_id, langcode, valid_to) DO UPDATE SET valid_from=EXCLUDED.valid_from, description=EXCLUDED.description;</v>
      </c>
      <c r="Q387"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387" s="10" t="str">
        <v>INSERT INTO PUBLIC.labels_codelist_items (DESCRIPTION, langcode, VALID_FROM, VALID_TO, ITEM_ID) VALUES('Dataelement 5/23: "Varelokation - Ekstra ID" skal være udfyldt og må ikke være længere end 4 tegn',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387" s="10" t="str">
        <v>INSERT INTO PUBLIC.labels_codelist_items (DESCRIPTION, langcode, VALID_FROM, VALID_TO, ITEM_ID) VALUES('Data element 5/23: "Location of Goods - Additional Identifier" must be filled out and must be max. (incl.) 4 characters',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388" spans="1:19" ht="409.5" x14ac:dyDescent="0.25">
      <c r="A388" t="str">
        <v>INSERT INTO public.codelist_item (item_code, uieditable, valid_from, valid_to, codelist_id) VALUES('DK1072', false, to_timestamp('2020-01-01 00:00:00', 'YYYY-MM-DD HH24:MI:SS'), null, (SELECT id FROM codelist WHERE CODELIST_KEY = '10080')) ON CONFLICT (codelist_id, item_code) DO UPDATE SET valid_from=EXCLUDED.valid_from, valid_to=EXCLUDED.valid_to;</v>
      </c>
      <c r="B388" t="str">
        <v>INSERT INTO PUBLIC.CODELIST_ITEM_LABEL (DESCRIPTION, VALID_FROM, VALID_TO, ITEM_ID, LANGUAGE_ID) VALUES('Den referede angivelsen skal være enten accepteret eller frigivet', TO_TIMESTAMP('2020-01-01 00:00:00', 'YYYY-MM-DD HH24:MI:SS'), null, (SELECT id FROM CODELIST_ITEM CI WHERE ITEM_CODE = 'CWM10019' AND CODELIST_ID = (SELECT id FROM codelist WHERE CODELIST_KEY = '10080')), 3);</v>
      </c>
      <c r="C388" t="str">
        <v>INSERT INTO PUBLIC.CODELIST_ITEM_LABEL (DESCRIPTION, VALID_FROM, VALID_TO, ITEM_ID, LANGUAGE_ID) VALUES('Data element 5/23: "Address: CountryCode" must be 2 letters if Address is filled out', TO_TIMESTAMP('2020-01-01 00:00:00', 'YYYY-MM-DD HH24:MI:SS'), null, (SELECT id FROM CODELIST_ITEM CI WHERE ITEM_CODE = 'DK1072' AND CODELIST_ID = (SELECT id FROM codelist WHERE CODELIST_KEY = '10080')), 1);</v>
      </c>
      <c r="D388" t="str">
        <v>INSERT INTO public.codelist_item (item_code, uieditable, valid_from, valid_to, codelist_id) VALUES('DK1072', false, to_timestamp('2020-01-01 00:00:00', 'YYYY-MM-DD HH24:MI:SS'), null, (SELECT id FROM codelist WHERE CODELIST_KEY = '10040')) ON CONFLICT (codelist_id, item_code) DO UPDATE SET valid_from=EXCLUDED.valid_from, valid_to=EXCLUDED.valid_to;</v>
      </c>
      <c r="E388" t="str">
        <v>INSERT INTO PUBLIC.CODELIST_ITEM_LABEL (DESCRIPTION, VALID_FROM, VALID_TO, ITEM_ID, LANGUAGE_ID) VALUES('Data element 5/23: "Adresse: Landekode" skal være to bogstaver hvis Adresse er udfyldt', TO_TIMESTAMP('2020-01-01 00:00:00', 'YYYY-MM-DD HH24:MI:SS'), null, (SELECT id FROM CODELIST_ITEM CI WHERE ITEM_CODE = 'DK1072' AND CODELIST_ID = (SELECT id FROM codelist WHERE CODELIST_KEY = '10040')), 3);</v>
      </c>
      <c r="F388" t="str">
        <v>INSERT INTO PUBLIC.CODELIST_ITEM_LABEL (DESCRIPTION, VALID_FROM, VALID_TO, ITEM_ID, LANGUAGE_ID) VALUES('Data element 5/23: "Address: CountryCode" must be 2 letters if Address is filled out', TO_TIMESTAMP('2020-01-01 00:00:00', 'YYYY-MM-DD HH24:MI:SS'), null, (SELECT id FROM CODELIST_ITEM CI WHERE ITEM_CODE = 'DK1072' AND CODELIST_ID = (SELECT id FROM codelist WHERE CODELIST_KEY = '10040')), 1);</v>
      </c>
      <c r="G388"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388" t="str">
        <v>INSERT INTO PUBLIC.CODELIST_ITEM_LABEL (DESCRIPTION, VALID_FROM, VALID_TO, ITEM_ID, LANGUAGE_ID) VALUES('Data element 5/23: "Adresse: Landekode" skal være to bogstaver hvis Adresse er udfyldt', TO_TIMESTAMP('2020-01-01 00:00:00', 'YYYY-MM-DD HH24:MI:SS'), null, (SELECT id FROM CODELIST_ITEM CI WHERE ITEM_CODE = 'N/A' AND CODELIST_ID = (SELECT id FROM codelist WHERE CODELIST_KEY = 'N/A')), 3);</v>
      </c>
      <c r="I388" t="str">
        <v>INSERT INTO PUBLIC.CODELIST_ITEM_LABEL (DESCRIPTION, VALID_FROM, VALID_TO, ITEM_ID, LANGUAGE_ID) VALUES('Data element 5/23: "Address: CountryCode" must be 2 letters if Address is filled out', TO_TIMESTAMP('2020-01-01 00:00:00', 'YYYY-MM-DD HH24:MI:SS'), null, (SELECT id FROM CODELIST_ITEM CI WHERE ITEM_CODE = 'N/A' AND CODELIST_ID = (SELECT id FROM codelist WHERE CODELIST_KEY = 'N/A')), 1);</v>
      </c>
      <c r="J388"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388" t="str">
        <v>INSERT INTO PUBLIC.CODELIST_ITEM_LABEL (DESCRIPTION, VALID_FROM, VALID_TO, ITEM_ID, LANGUAGE_ID) VALUES('Data element 5/23: "Adresse: Landekode" skal være to bogstaver hvis Adresse er udfyldt', TO_TIMESTAMP('2020-01-01 00:00:00', 'YYYY-MM-DD HH24:MI:SS'), null, (SELECT id FROM CODELIST_ITEM CI WHERE ITEM_CODE = 'N/A' AND CODELIST_ID = (SELECT id FROM codelist WHERE CODELIST_KEY = '10040')), 3);</v>
      </c>
      <c r="L388" t="str">
        <v>INSERT INTO PUBLIC.CODELIST_ITEM_LABEL (DESCRIPTION, VALID_FROM, VALID_TO, ITEM_ID, LANGUAGE_ID) VALUES('Data element 5/23: "Address: CountryCode" must be 2 letters if Address is filled out', TO_TIMESTAMP('2020-01-01 00:00:00', 'YYYY-MM-DD HH24:MI:SS'), null, (SELECT id FROM CODELIST_ITEM CI WHERE ITEM_CODE = 'N/A' AND CODELIST_ID = (SELECT id FROM codelist WHERE CODELIST_KEY = '10040')), 1);</v>
      </c>
      <c r="N388" s="10" t="str">
        <v>INSERT INTO public.codelist_items (itemcode, valid_from, valid_to, codelist_id, extensions_id) VALUES('DK1072', to_timestamp('2020-01-01 00:00:00', 'YYYY-MM-DD HH24:MI:SS'), null, (SELECT id FROM codelists WHERE CODELISTKEY = '10249'), null) ON CONFLICT (codelist_id, itemcode) DO UPDATE SET valid_from=EXCLUDED.valid_from, valid_to=EXCLUDED.valid_to;</v>
      </c>
      <c r="O388" s="10" t="str">
        <v>INSERT INTO PUBLIC.labels_codelist_items (DESCRIPTION, langcode, VALID_FROM, VALID_TO, ITEM_ID) VALUES('Data element 5/23: "Adresse: Landekode" skal være to bogstaver hvis Adresse er udfyldt', 'DA',TO_TIMESTAMP('2020-01-01 00:00:00', 'YYYY-MM-DD HH24:MI:SS'), null, (SELECT id FROM codelist_items CI WHERE ITEMCODE = 'DK1072' AND CODELIST_ID = (SELECT id FROM codelists WHERE CODELISTKEY = '10249'))) ON CONFLICT (item_id, langcode, valid_to) DO UPDATE SET valid_from=EXCLUDED.valid_from, description=EXCLUDED.description;</v>
      </c>
      <c r="P388" s="10" t="str">
        <v>INSERT INTO PUBLIC.labels_codelist_items (DESCRIPTION, langcode, VALID_FROM, VALID_TO, ITEM_ID) VALUES('Data element 5/23: "Address: CountryCode" must be 2 letters if Address is filled out', 'EN',TO_TIMESTAMP('2020-01-01 00:00:00', 'YYYY-MM-DD HH24:MI:SS'), null, (SELECT id FROM codelist_items CI WHERE ITEMCODE = 'DK1072' AND CODELIST_ID = (SELECT id FROM codelists WHERE CODELISTKEY = '10249'))) ON CONFLICT (item_id, langcode, valid_to) DO UPDATE SET valid_from=EXCLUDED.valid_from, description=EXCLUDED.description;</v>
      </c>
      <c r="Q388"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388" s="10" t="str">
        <v>INSERT INTO PUBLIC.labels_codelist_items (DESCRIPTION, langcode, VALID_FROM, VALID_TO, ITEM_ID) VALUES('Data element 5/23: "Adresse: Landekode" skal være to bogstaver hvis Adresse er udfyldt',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388" s="10" t="str">
        <v>INSERT INTO PUBLIC.labels_codelist_items (DESCRIPTION, langcode, VALID_FROM, VALID_TO, ITEM_ID) VALUES('Data element 5/23: "Address: CountryCode" must be 2 letters if Address is filled out',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389" spans="1:19" ht="409.5" x14ac:dyDescent="0.25">
      <c r="A389" t="str">
        <v>INSERT INTO public.codelist_item (item_code, uieditable, valid_from, valid_to, codelist_id) VALUES('DK1071', false, to_timestamp('2020-01-01 00:00:00', 'YYYY-MM-DD HH24:MI:SS'), null, (SELECT id FROM codelist WHERE CODELIST_KEY = '10080')) ON CONFLICT (codelist_id, item_code) DO UPDATE SET valid_from=EXCLUDED.valid_from, valid_to=EXCLUDED.valid_to;</v>
      </c>
      <c r="B389" t="str">
        <v>INSERT INTO PUBLIC.CODELIST_ITEM_LABEL (DESCRIPTION, VALID_FROM, VALID_TO, ITEM_ID, LANGUAGE_ID) VALUES('MRN''et på ugyldiggørelsesblanketten skal svare til en standard angivelse, der er accepteret eller varerne er frigivet.', TO_TIMESTAMP('2020-01-01 00:00:00', 'YYYY-MM-DD HH24:MI:SS'), null, (SELECT id FROM CODELIST_ITEM CI WHERE ITEM_CODE = 'DK2157' AND CODELIST_ID = (SELECT id FROM codelist WHERE CODELIST_KEY = '10080')), 3);</v>
      </c>
      <c r="C389" t="str">
        <v>INSERT INTO PUBLIC.CODELIST_ITEM_LABEL (DESCRIPTION, VALID_FROM, VALID_TO, ITEM_ID, LANGUAGE_ID) VALUES('Data element 5/23: "Address - PostCode" must be filled out and must be max. (incl.) 17 letter', TO_TIMESTAMP('2020-01-01 00:00:00', 'YYYY-MM-DD HH24:MI:SS'), null, (SELECT id FROM CODELIST_ITEM CI WHERE ITEM_CODE = 'DK1071' AND CODELIST_ID = (SELECT id FROM codelist WHERE CODELIST_KEY = '10080')), 1);</v>
      </c>
      <c r="D389" t="str">
        <v>INSERT INTO public.codelist_item (item_code, uieditable, valid_from, valid_to, codelist_id) VALUES('DK1071', false, to_timestamp('2020-01-01 00:00:00', 'YYYY-MM-DD HH24:MI:SS'), null, (SELECT id FROM codelist WHERE CODELIST_KEY = '10040')) ON CONFLICT (codelist_id, item_code) DO UPDATE SET valid_from=EXCLUDED.valid_from, valid_to=EXCLUDED.valid_to;</v>
      </c>
      <c r="E389" t="str">
        <v>INSERT INTO PUBLIC.CODELIST_ITEM_LABEL (DESCRIPTION, VALID_FROM, VALID_TO, ITEM_ID, LANGUAGE_ID) VALUES('Dataelement 5/23: "Adresse - Postnummer" skal være udfyldt og må ikke være længere end 17 tegn', TO_TIMESTAMP('2020-01-01 00:00:00', 'YYYY-MM-DD HH24:MI:SS'), null, (SELECT id FROM CODELIST_ITEM CI WHERE ITEM_CODE = 'DK1071' AND CODELIST_ID = (SELECT id FROM codelist WHERE CODELIST_KEY = '10040')), 3);</v>
      </c>
      <c r="F389" t="str">
        <v>INSERT INTO PUBLIC.CODELIST_ITEM_LABEL (DESCRIPTION, VALID_FROM, VALID_TO, ITEM_ID, LANGUAGE_ID) VALUES('Data element 5/23: "Address - PostCode" must be filled out and must be max. (incl.) 17 letter', TO_TIMESTAMP('2020-01-01 00:00:00', 'YYYY-MM-DD HH24:MI:SS'), null, (SELECT id FROM CODELIST_ITEM CI WHERE ITEM_CODE = 'DK1071' AND CODELIST_ID = (SELECT id FROM codelist WHERE CODELIST_KEY = '10040')), 1);</v>
      </c>
      <c r="G389"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389" t="str">
        <v>INSERT INTO PUBLIC.CODELIST_ITEM_LABEL (DESCRIPTION, VALID_FROM, VALID_TO, ITEM_ID, LANGUAGE_ID) VALUES('Dataelement 5/23: "Adresse - Postnummer" skal være udfyldt og må ikke være længere end 17 tegn', TO_TIMESTAMP('2020-01-01 00:00:00', 'YYYY-MM-DD HH24:MI:SS'), null, (SELECT id FROM CODELIST_ITEM CI WHERE ITEM_CODE = 'N/A' AND CODELIST_ID = (SELECT id FROM codelist WHERE CODELIST_KEY = 'N/A')), 3);</v>
      </c>
      <c r="I389" t="str">
        <v>INSERT INTO PUBLIC.CODELIST_ITEM_LABEL (DESCRIPTION, VALID_FROM, VALID_TO, ITEM_ID, LANGUAGE_ID) VALUES('Data element 5/23: "Address - PostCode" must be filled out and must be max. (incl.) 17 letter', TO_TIMESTAMP('2020-01-01 00:00:00', 'YYYY-MM-DD HH24:MI:SS'), null, (SELECT id FROM CODELIST_ITEM CI WHERE ITEM_CODE = 'N/A' AND CODELIST_ID = (SELECT id FROM codelist WHERE CODELIST_KEY = 'N/A')), 1);</v>
      </c>
      <c r="J389"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389" t="str">
        <v>INSERT INTO PUBLIC.CODELIST_ITEM_LABEL (DESCRIPTION, VALID_FROM, VALID_TO, ITEM_ID, LANGUAGE_ID) VALUES('Dataelement 5/23: "Adresse - Postnummer" skal være udfyldt og må ikke være længere end 17 tegn', TO_TIMESTAMP('2020-01-01 00:00:00', 'YYYY-MM-DD HH24:MI:SS'), null, (SELECT id FROM CODELIST_ITEM CI WHERE ITEM_CODE = 'N/A' AND CODELIST_ID = (SELECT id FROM codelist WHERE CODELIST_KEY = '10040')), 3);</v>
      </c>
      <c r="L389" t="str">
        <v>INSERT INTO PUBLIC.CODELIST_ITEM_LABEL (DESCRIPTION, VALID_FROM, VALID_TO, ITEM_ID, LANGUAGE_ID) VALUES('Data element 5/23: "Address - PostCode" must be filled out and must be max. (incl.) 17 letter', TO_TIMESTAMP('2020-01-01 00:00:00', 'YYYY-MM-DD HH24:MI:SS'), null, (SELECT id FROM CODELIST_ITEM CI WHERE ITEM_CODE = 'N/A' AND CODELIST_ID = (SELECT id FROM codelist WHERE CODELIST_KEY = '10040')), 1);</v>
      </c>
      <c r="N389" s="10" t="str">
        <v>INSERT INTO public.codelist_items (itemcode, valid_from, valid_to, codelist_id, extensions_id) VALUES('DK1071', to_timestamp('2020-01-01 00:00:00', 'YYYY-MM-DD HH24:MI:SS'), null, (SELECT id FROM codelists WHERE CODELISTKEY = '10249'), null) ON CONFLICT (codelist_id, itemcode) DO UPDATE SET valid_from=EXCLUDED.valid_from, valid_to=EXCLUDED.valid_to;</v>
      </c>
      <c r="O389" s="10" t="str">
        <v>INSERT INTO PUBLIC.labels_codelist_items (DESCRIPTION, langcode, VALID_FROM, VALID_TO, ITEM_ID) VALUES('Dataelement 5/23: "Adresse - Postnummer" skal være udfyldt og må ikke være længere end 17 tegn', 'DA',TO_TIMESTAMP('2020-01-01 00:00:00', 'YYYY-MM-DD HH24:MI:SS'), null, (SELECT id FROM codelist_items CI WHERE ITEMCODE = 'DK1071' AND CODELIST_ID = (SELECT id FROM codelists WHERE CODELISTKEY = '10249'))) ON CONFLICT (item_id, langcode, valid_to) DO UPDATE SET valid_from=EXCLUDED.valid_from, description=EXCLUDED.description;</v>
      </c>
      <c r="P389" s="10" t="str">
        <v>INSERT INTO PUBLIC.labels_codelist_items (DESCRIPTION, langcode, VALID_FROM, VALID_TO, ITEM_ID) VALUES('Data element 5/23: "Address - PostCode" must be filled out and must be max. (incl.) 17 letter', 'EN',TO_TIMESTAMP('2020-01-01 00:00:00', 'YYYY-MM-DD HH24:MI:SS'), null, (SELECT id FROM codelist_items CI WHERE ITEMCODE = 'DK1071' AND CODELIST_ID = (SELECT id FROM codelists WHERE CODELISTKEY = '10249'))) ON CONFLICT (item_id, langcode, valid_to) DO UPDATE SET valid_from=EXCLUDED.valid_from, description=EXCLUDED.description;</v>
      </c>
      <c r="Q389"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389" s="10" t="str">
        <v>INSERT INTO PUBLIC.labels_codelist_items (DESCRIPTION, langcode, VALID_FROM, VALID_TO, ITEM_ID) VALUES('Dataelement 5/23: "Adresse - Postnummer" skal være udfyldt og må ikke være længere end 17 tegn',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389" s="10" t="str">
        <v>INSERT INTO PUBLIC.labels_codelist_items (DESCRIPTION, langcode, VALID_FROM, VALID_TO, ITEM_ID) VALUES('Data element 5/23: "Address - PostCode" must be filled out and must be max. (incl.) 17 letter',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390" spans="1:19" ht="409.5" x14ac:dyDescent="0.25">
      <c r="A390" t="str">
        <v>INSERT INTO public.codelist_item (item_code, uieditable, valid_from, valid_to, codelist_id) VALUES('DK1306', false, to_timestamp('2020-01-01 00:00:00', 'YYYY-MM-DD HH24:MI:SS'), null, (SELECT id FROM codelist WHERE CODELIST_KEY = '10080')) ON CONFLICT (codelist_id, item_code) DO UPDATE SET valid_from=EXCLUDED.valid_from, valid_to=EXCLUDED.valid_to;</v>
      </c>
      <c r="B390" t="str">
        <v>/*INSERT INTO PUBLIC.CODELIST_ITEM_LABEL (DESCRIPTION, VALID_FROM, VALID_TO, ITEM_ID, LANGUAGE_ID) VALUES('Afgiftsarten udfyldt i dataelement VIII/8 "Type import- eller eksportafgiftsbeløb" stemmer ikke overens med nogen af afgiftsarterne på angivelsen', TO_TIMESTAMP('2020-01-01 00:00:00', 'YYYY-MM-DD HH24:MI:SS'), null, (SELECT id FROM CODELIST_ITEM CI WHERE ITEM_CODE = 'DK2165' AND CODELIST_ID = (SELECT id FROM codelist WHERE CODELIST_KEY = '')), 3);*/</v>
      </c>
      <c r="C390" t="str">
        <v>INSERT INTO PUBLIC.CODELIST_ITEM_LABEL (DESCRIPTION, VALID_FROM, VALID_TO, ITEM_ID, LANGUAGE_ID) VALUES('Data element 12 12 080 000 "Authorisation - Holder of the Authorisation" must be filled out and must be the same as 13 05 017 "Declarant - Identification Number"', TO_TIMESTAMP('2020-01-01 00:00:00', 'YYYY-MM-DD HH24:MI:SS'), null, (SELECT id FROM CODELIST_ITEM CI WHERE ITEM_CODE = 'DK1306' AND CODELIST_ID = (SELECT id FROM codelist WHERE CODELIST_KEY = '10080')), 1);</v>
      </c>
      <c r="D390" t="str">
        <v>INSERT INTO public.codelist_item (item_code, uieditable, valid_from, valid_to, codelist_id) VALUES('DK1306', false, to_timestamp('2020-01-01 00:00:00', 'YYYY-MM-DD HH24:MI:SS'), null, (SELECT id FROM codelist WHERE CODELIST_KEY = '10040')) ON CONFLICT (codelist_id, item_code) DO UPDATE SET valid_from=EXCLUDED.valid_from, valid_to=EXCLUDED.valid_to;</v>
      </c>
      <c r="E390" t="str">
        <v>INSERT INTO PUBLIC.CODELIST_ITEM_LABEL (DESCRIPTION, VALID_FROM, VALID_TO, ITEM_ID, LANGUAGE_ID) VALUES('Data element 12 12 080 080 "Bevilling - Bevillingshaver" skal være udfyldt og skal være det samme som 13 05 017 "Klarerer - Identifikationsnummer"', TO_TIMESTAMP('2020-01-01 00:00:00', 'YYYY-MM-DD HH24:MI:SS'), null, (SELECT id FROM CODELIST_ITEM CI WHERE ITEM_CODE = 'DK1306' AND CODELIST_ID = (SELECT id FROM codelist WHERE CODELIST_KEY = '10040')), 3);</v>
      </c>
      <c r="F390" t="str">
        <v>INSERT INTO PUBLIC.CODELIST_ITEM_LABEL (DESCRIPTION, VALID_FROM, VALID_TO, ITEM_ID, LANGUAGE_ID) VALUES('Data element 12 12 080 000 "Authorisation - Holder of the Authorisation" must be filled out and must be the same as 13 05 017 "Declarant - Identification Number"', TO_TIMESTAMP('2020-01-01 00:00:00', 'YYYY-MM-DD HH24:MI:SS'), null, (SELECT id FROM CODELIST_ITEM CI WHERE ITEM_CODE = 'DK1306' AND CODELIST_ID = (SELECT id FROM codelist WHERE CODELIST_KEY = '10040')), 1);</v>
      </c>
      <c r="G390" t="str">
        <v>INSERT INTO public.codelist_item (item_code, uieditable, valid_from, valid_to, codelist_id) VALUES('DKW1306', false, to_timestamp('2020-01-01 00:00:00', 'YYYY-MM-DD HH24:MI:SS'), null, (SELECT id FROM codelist WHERE CODELIST_KEY = '10075')) ON CONFLICT (codelist_id, item_code) DO UPDATE SET valid_from=EXCLUDED.valid_from, valid_to=EXCLUDED.valid_to;</v>
      </c>
      <c r="H390" t="str">
        <v>INSERT INTO PUBLIC.CODELIST_ITEM_LABEL (DESCRIPTION, VALID_FROM, VALID_TO, ITEM_ID, LANGUAGE_ID) VALUES('Data element 12 12 080 080 "Bevilling - Bevillingshaver" skal være udfyldt og skal være det samme som 13 05 017 "Klarerer - Identifikationsnummer"', TO_TIMESTAMP('2020-01-01 00:00:00', 'YYYY-MM-DD HH24:MI:SS'), null, (SELECT id FROM CODELIST_ITEM CI WHERE ITEM_CODE = 'DKW1306' AND CODELIST_ID = (SELECT id FROM codelist WHERE CODELIST_KEY = '10075')), 3);</v>
      </c>
      <c r="I390" t="str">
        <v>INSERT INTO PUBLIC.CODELIST_ITEM_LABEL (DESCRIPTION, VALID_FROM, VALID_TO, ITEM_ID, LANGUAGE_ID) VALUES('Data element 12 12 080 000 "Authorisation - Holder of the Authorisation" must be filled out and must be the same as 13 05 017 "Declarant - Identification Number"', TO_TIMESTAMP('2020-01-01 00:00:00', 'YYYY-MM-DD HH24:MI:SS'), null, (SELECT id FROM CODELIST_ITEM CI WHERE ITEM_CODE = 'DKW1306' AND CODELIST_ID = (SELECT id FROM codelist WHERE CODELIST_KEY = '10075')), 1);</v>
      </c>
      <c r="J390" t="str">
        <v>INSERT INTO public.codelist_item (item_code, uieditable, valid_from, valid_to, codelist_id) VALUES('DKW1306', false, to_timestamp('2020-01-01 00:00:00', 'YYYY-MM-DD HH24:MI:SS'), null, (SELECT id FROM codelist WHERE CODELIST_KEY = '10040')) ON CONFLICT (codelist_id, item_code) DO UPDATE SET valid_from=EXCLUDED.valid_from, valid_to=EXCLUDED.valid_to;</v>
      </c>
      <c r="K390" t="str">
        <v>INSERT INTO PUBLIC.CODELIST_ITEM_LABEL (DESCRIPTION, VALID_FROM, VALID_TO, ITEM_ID, LANGUAGE_ID) VALUES('Data element 12 12 080 080 "Bevilling - Bevillingshaver" skal være udfyldt og skal være det samme som 13 05 017 "Klarerer - Identifikationsnummer"', TO_TIMESTAMP('2020-01-01 00:00:00', 'YYYY-MM-DD HH24:MI:SS'), null, (SELECT id FROM CODELIST_ITEM CI WHERE ITEM_CODE = 'DKW1306' AND CODELIST_ID = (SELECT id FROM codelist WHERE CODELIST_KEY = '10040')), 3);</v>
      </c>
      <c r="L390" t="str">
        <v>INSERT INTO PUBLIC.CODELIST_ITEM_LABEL (DESCRIPTION, VALID_FROM, VALID_TO, ITEM_ID, LANGUAGE_ID) VALUES('Data element 12 12 080 000 "Authorisation - Holder of the Authorisation" must be filled out and must be the same as 13 05 017 "Declarant - Identification Number"', TO_TIMESTAMP('2020-01-01 00:00:00', 'YYYY-MM-DD HH24:MI:SS'), null, (SELECT id FROM CODELIST_ITEM CI WHERE ITEM_CODE = 'DKW1306' AND CODELIST_ID = (SELECT id FROM codelist WHERE CODELIST_KEY = '10040')), 1);</v>
      </c>
      <c r="N390" s="10" t="str">
        <v>INSERT INTO public.codelist_items (itemcode, valid_from, valid_to, codelist_id, extensions_id) VALUES('DK1306', to_timestamp('2020-01-01 00:00:00', 'YYYY-MM-DD HH24:MI:SS'), null, (SELECT id FROM codelists WHERE CODELISTKEY = '10249'), null) ON CONFLICT (codelist_id, itemcode) DO UPDATE SET valid_from=EXCLUDED.valid_from, valid_to=EXCLUDED.valid_to;</v>
      </c>
      <c r="O390" s="10" t="str">
        <v>INSERT INTO PUBLIC.labels_codelist_items (DESCRIPTION, langcode, VALID_FROM, VALID_TO, ITEM_ID) VALUES('Data element 12 12 080 080 "Bevilling - Bevillingshaver" skal være udfyldt og skal være det samme som 13 05 017 "Klarerer - Identifikationsnummer"', 'DA',TO_TIMESTAMP('2020-01-01 00:00:00', 'YYYY-MM-DD HH24:MI:SS'), null, (SELECT id FROM codelist_items CI WHERE ITEMCODE = 'DK1306' AND CODELIST_ID = (SELECT id FROM codelists WHERE CODELISTKEY = '10249'))) ON CONFLICT (item_id, langcode, valid_to) DO UPDATE SET valid_from=EXCLUDED.valid_from, description=EXCLUDED.description;</v>
      </c>
      <c r="P390" s="10" t="str">
        <v>INSERT INTO PUBLIC.labels_codelist_items (DESCRIPTION, langcode, VALID_FROM, VALID_TO, ITEM_ID) VALUES('Data element 12 12 080 000 "Authorisation - Holder of the Authorisation" must be filled out and must be the same as 13 05 017 "Declarant - Identification Number"', 'EN',TO_TIMESTAMP('2020-01-01 00:00:00', 'YYYY-MM-DD HH24:MI:SS'), null, (SELECT id FROM codelist_items CI WHERE ITEMCODE = 'DK1306' AND CODELIST_ID = (SELECT id FROM codelists WHERE CODELISTKEY = '10249'))) ON CONFLICT (item_id, langcode, valid_to) DO UPDATE SET valid_from=EXCLUDED.valid_from, description=EXCLUDED.description;</v>
      </c>
      <c r="Q390" s="10" t="str">
        <v>INSERT INTO public.codelist_items (itemcode, valid_from, valid_to, codelist_id, extensions_id) VALUES('DKW1306', to_timestamp('2020-01-01 00:00:00', 'YYYY-MM-DD HH24:MI:SS'), null, (SELECT id FROM codelists WHERE CODELISTKEY = '10249'), null) ON CONFLICT (codelist_id, itemcode) DO UPDATE SET valid_from=EXCLUDED.valid_from, valid_to=EXCLUDED.valid_to;</v>
      </c>
      <c r="R390" s="10" t="str">
        <v>INSERT INTO PUBLIC.labels_codelist_items (DESCRIPTION, langcode, VALID_FROM, VALID_TO, ITEM_ID) VALUES('Data element 12 12 080 080 "Bevilling - Bevillingshaver" skal være udfyldt og skal være det samme som 13 05 017 "Klarerer - Identifikationsnummer"', 'DA',TO_TIMESTAMP('2020-01-01 00:00:00', 'YYYY-MM-DD HH24:MI:SS'), null, (SELECT id FROM codelist_items CI WHERE ITEMCODE = 'DKW1306' AND CODELIST_ID = (SELECT id FROM codelists WHERE CODELISTKEY = '10249'))) ON CONFLICT (item_id, langcode, valid_to) DO UPDATE SET valid_from=EXCLUDED.valid_from, description=EXCLUDED.description;</v>
      </c>
      <c r="S390" s="10" t="str">
        <v>INSERT INTO PUBLIC.labels_codelist_items (DESCRIPTION, langcode, VALID_FROM, VALID_TO, ITEM_ID) VALUES('Data element 12 12 080 000 "Authorisation - Holder of the Authorisation" must be filled out and must be the same as 13 05 017 "Declarant - Identification Number"', 'EN',TO_TIMESTAMP('2020-01-01 00:00:00', 'YYYY-MM-DD HH24:MI:SS'), null, (SELECT id FROM codelist_items CI WHERE ITEMCODE = 'DKW1306' AND CODELIST_ID = (SELECT id FROM codelists WHERE CODELISTKEY = '10249'))) ON CONFLICT (item_id, langcode, valid_to) DO UPDATE SET valid_from=EXCLUDED.valid_from, description=EXCLUDED.description;</v>
      </c>
    </row>
    <row r="391" spans="1:19" ht="409.5" x14ac:dyDescent="0.25">
      <c r="A391" t="str">
        <v>INSERT INTO public.codelist_item (item_code, uieditable, valid_from, valid_to, codelist_id) VALUES('DK3091', false, to_timestamp('2020-01-01 00:00:00', 'YYYY-MM-DD HH24:MI:SS'), null, (SELECT id FROM codelist WHERE CODELIST_KEY = '10080')) ON CONFLICT (codelist_id, item_code) DO UPDATE SET valid_from=EXCLUDED.valid_from, valid_to=EXCLUDED.valid_to;</v>
      </c>
      <c r="B391" t="str">
        <v>INSERT INTO PUBLIC.CODELIST_ITEM_LABEL (DESCRIPTION, VALID_FROM, VALID_TO, ITEM_ID, LANGUAGE_ID) VALUES('Konverteringen af UN/LOCODE i data element 5/23 // 16 15 er ikke gyldig. Enten er de tidligere felter ikke slettet eller informationen fra felterne er ikke korrekt angivet i lokations id-feltet.', TO_TIMESTAMP('2020-01-01 00:00:00', 'YYYY-MM-DD HH24:MI:SS'), null, (SELECT id FROM CODELIST_ITEM CI WHERE ITEM_CODE = 'DK4004' AND CODELIST_ID = (SELECT id FROM codelist WHERE CODELIST_KEY = '10080')), 3);</v>
      </c>
      <c r="C391" t="str">
        <v>INSERT INTO PUBLIC.CODELIST_ITEM_LABEL (DESCRIPTION, VALID_FROM, VALID_TO, ITEM_ID, LANGUAGE_ID) VALUES('If 12 01 000 000 (Previous Document) is filled out, then 12 01 001 000 (refrence number), 12 01 002 000 (type), 12 01 003 000 (type of packages), 12 01 004 000 (number of packages) and 12 01 006 000 (Quantity) must be filled out too (At Master Consignment level and Master Consignment Goods Item level', TO_TIMESTAMP('2020-01-01 00:00:00', 'YYYY-MM-DD HH24:MI:SS'), null, (SELECT id FROM CODELIST_ITEM CI WHERE ITEM_CODE = 'DK3091' AND CODELIST_ID = (SELECT id FROM codelist WHERE CODELIST_KEY = '10080')), 1);</v>
      </c>
      <c r="D391" t="str">
        <v>INSERT INTO public.codelist_item (item_code, uieditable, valid_from, valid_to, codelist_id) VALUES('DK3091', false, to_timestamp('2020-01-01 00:00:00', 'YYYY-MM-DD HH24:MI:SS'), null, (SELECT id FROM codelist WHERE CODELIST_KEY = '10040')) ON CONFLICT (codelist_id, item_code) DO UPDATE SET valid_from=EXCLUDED.valid_from, valid_to=EXCLUDED.valid_to;</v>
      </c>
      <c r="E391" t="str">
        <v>INSERT INTO PUBLIC.CODELIST_ITEM_LABEL (DESCRIPTION, VALID_FROM, VALID_TO, ITEM_ID, LANGUAGE_ID) VALUES('Hvis 12 01 000 000 (tidligere dokument) er udfyldt, så 12 01 001 000 (referencenummer), 12 01 002 000 (type), 12 01 003 000 (type pakker), 12 01 004 00 (antal pakker) og 12 01 006 000 (Mængde) skal også udfyldes (På Master Consignment-niveau og Master Consignment Goods Item-niveau', TO_TIMESTAMP('2020-01-01 00:00:00', 'YYYY-MM-DD HH24:MI:SS'), null, (SELECT id FROM CODELIST_ITEM CI WHERE ITEM_CODE = 'DK3091' AND CODELIST_ID = (SELECT id FROM codelist WHERE CODELIST_KEY = '10040')), 3);</v>
      </c>
      <c r="F391" t="str">
        <v>INSERT INTO PUBLIC.CODELIST_ITEM_LABEL (DESCRIPTION, VALID_FROM, VALID_TO, ITEM_ID, LANGUAGE_ID) VALUES('If 12 01 000 000 (Previous Document) is filled out, then 12 01 001 000 (refrence number), 12 01 002 000 (type), 12 01 003 000 (type of packages), 12 01 004 000 (number of packages) and 12 01 006 000 (Quantity) must be filled out too (At Master Consignment level and Master Consignment Goods Item level', TO_TIMESTAMP('2020-01-01 00:00:00', 'YYYY-MM-DD HH24:MI:SS'), null, (SELECT id FROM CODELIST_ITEM CI WHERE ITEM_CODE = 'DK3091' AND CODELIST_ID = (SELECT id FROM codelist WHERE CODELIST_KEY = '10040')), 1);</v>
      </c>
      <c r="G39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91" t="str">
        <v>/*INSERT INTO PUBLIC.CODELIST_ITEM_LABEL (DESCRIPTION, VALID_FROM, VALID_TO, ITEM_ID, LANGUAGE_ID) VALUES('Hvis 12 01 000 000 (tidligere dokument) er udfyldt, så 12 01 001 000 (referencenummer), 12 01 002 000 (type), 12 01 003 000 (type pakker), 12 01 004 00 (antal pakker) og 12 01 006 000 (Mængde) skal også udfyldes (På Master Consignment-niveau og Master Consignment Goods Item-niveau', TO_TIMESTAMP('2020-01-01 00:00:00', 'YYYY-MM-DD HH24:MI:SS'), null, (SELECT id FROM CODELIST_ITEM CI WHERE ITEM_CODE = '' AND CODELIST_ID = (SELECT id FROM codelist WHERE CODELIST_KEY = '')), 3);*/</v>
      </c>
      <c r="I391" t="str">
        <v>/*INSERT INTO PUBLIC.CODELIST_ITEM_LABEL (DESCRIPTION, VALID_FROM, VALID_TO, ITEM_ID, LANGUAGE_ID) VALUES('If 12 01 000 000 (Previous Document) is filled out, then 12 01 001 000 (refrence number), 12 01 002 000 (type), 12 01 003 000 (type of packages), 12 01 004 000 (number of packages) and 12 01 006 000 (Quantity) must be filled out too (At Master Consignment level and Master Consignment Goods Item level', TO_TIMESTAMP('2020-01-01 00:00:00', 'YYYY-MM-DD HH24:MI:SS'), null, (SELECT id FROM CODELIST_ITEM CI WHERE ITEM_CODE = '' AND CODELIST_ID = (SELECT id FROM codelist WHERE CODELIST_KEY = '')), 1);*/</v>
      </c>
      <c r="J39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91" t="str">
        <v>/*INSERT INTO PUBLIC.CODELIST_ITEM_LABEL (DESCRIPTION, VALID_FROM, VALID_TO, ITEM_ID, LANGUAGE_ID) VALUES('Hvis 12 01 000 000 (tidligere dokument) er udfyldt, så 12 01 001 000 (referencenummer), 12 01 002 000 (type), 12 01 003 000 (type pakker), 12 01 004 00 (antal pakker) og 12 01 006 000 (Mængde) skal også udfyldes (På Master Consignment-niveau og Master Consignment Goods Item-niveau', TO_TIMESTAMP('2020-01-01 00:00:00', 'YYYY-MM-DD HH24:MI:SS'), null, (SELECT id FROM CODELIST_ITEM CI WHERE ITEM_CODE = '' AND CODELIST_ID = (SELECT id FROM codelist WHERE CODELIST_KEY = '10040')), 3);*/</v>
      </c>
      <c r="L391" t="str">
        <v>/*INSERT INTO PUBLIC.CODELIST_ITEM_LABEL (DESCRIPTION, VALID_FROM, VALID_TO, ITEM_ID, LANGUAGE_ID) VALUES('If 12 01 000 000 (Previous Document) is filled out, then 12 01 001 000 (refrence number), 12 01 002 000 (type), 12 01 003 000 (type of packages), 12 01 004 000 (number of packages) and 12 01 006 000 (Quantity) must be filled out too (At Master Consignment level and Master Consignment Goods Item level', TO_TIMESTAMP('2020-01-01 00:00:00', 'YYYY-MM-DD HH24:MI:SS'), null, (SELECT id FROM CODELIST_ITEM CI WHERE ITEM_CODE = '' AND CODELIST_ID = (SELECT id FROM codelist WHERE CODELIST_KEY = '10040')), 1);*/</v>
      </c>
      <c r="N391" s="10" t="str">
        <v>INSERT INTO public.codelist_items (itemcode, valid_from, valid_to, codelist_id, extensions_id) VALUES('DK3091', to_timestamp('2020-01-01 00:00:00', 'YYYY-MM-DD HH24:MI:SS'), null, (SELECT id FROM codelists WHERE CODELISTKEY = '10249'), null) ON CONFLICT (codelist_id, itemcode) DO UPDATE SET valid_from=EXCLUDED.valid_from, valid_to=EXCLUDED.valid_to;</v>
      </c>
      <c r="O391" s="10" t="str">
        <v>INSERT INTO PUBLIC.labels_codelist_items (DESCRIPTION, langcode, VALID_FROM, VALID_TO, ITEM_ID) VALUES('Hvis 12 01 000 000 (tidligere dokument) er udfyldt, så 12 01 001 000 (referencenummer), 12 01 002 000 (type), 12 01 003 000 (type pakker), 12 01 004 00 (antal pakker) og 12 01 006 000 (Mængde) skal også udfyldes (På Master Consignment-niveau og Master Consignment Goods Item-niveau', 'DA',TO_TIMESTAMP('2020-01-01 00:00:00', 'YYYY-MM-DD HH24:MI:SS'), null, (SELECT id FROM codelist_items CI WHERE ITEMCODE = 'DK3091' AND CODELIST_ID = (SELECT id FROM codelists WHERE CODELISTKEY = '10249'))) ON CONFLICT (item_id, langcode, valid_to) DO UPDATE SET valid_from=EXCLUDED.valid_from, description=EXCLUDED.description;</v>
      </c>
      <c r="P391" s="10" t="str">
        <v>INSERT INTO PUBLIC.labels_codelist_items (DESCRIPTION, langcode, VALID_FROM, VALID_TO, ITEM_ID) VALUES('If 12 01 000 000 (Previous Document) is filled out, then 12 01 001 000 (refrence number), 12 01 002 000 (type), 12 01 003 000 (type of packages), 12 01 004 000 (number of packages) and 12 01 006 000 (Quantity) must be filled out too (At Master Consignment level and Master Consignment Goods Item level', 'EN',TO_TIMESTAMP('2020-01-01 00:00:00', 'YYYY-MM-DD HH24:MI:SS'), null, (SELECT id FROM codelist_items CI WHERE ITEMCODE = 'DK3091' AND CODELIST_ID = (SELECT id FROM codelists WHERE CODELISTKEY = '10249'))) ON CONFLICT (item_id, langcode, valid_to) DO UPDATE SET valid_from=EXCLUDED.valid_from, description=EXCLUDED.description;</v>
      </c>
      <c r="Q39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91" s="10" t="str">
        <v>/*INSERT INTO PUBLIC.labels_codelist_items (DESCRIPTION, langcode, VALID_FROM, VALID_TO, ITEM_ID) VALUES('Hvis 12 01 000 000 (tidligere dokument) er udfyldt, så 12 01 001 000 (referencenummer), 12 01 002 000 (type), 12 01 003 000 (type pakker), 12 01 004 00 (antal pakker) og 12 01 006 000 (Mængde) skal også udfyldes (På Master Consignment-niveau og Master Consignment Goods Item-niveau',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91" s="10" t="str">
        <v>/*INSERT INTO PUBLIC.labels_codelist_items (DESCRIPTION, langcode, VALID_FROM, VALID_TO, ITEM_ID) VALUES('If 12 01 000 000 (Previous Document) is filled out, then 12 01 001 000 (refrence number), 12 01 002 000 (type), 12 01 003 000 (type of packages), 12 01 004 000 (number of packages) and 12 01 006 000 (Quantity) must be filled out too (At Master Consignment level and Master Consignment Goods Item level',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92" spans="1:19" ht="409.5" x14ac:dyDescent="0.25">
      <c r="A392" t="str">
        <v>INSERT INTO public.codelist_item (item_code, uieditable, valid_from, valid_to, codelist_id) VALUES('DK3092', false, to_timestamp('2020-01-01 00:00:00', 'YYYY-MM-DD HH24:MI:SS'), null, (SELECT id FROM codelist WHERE CODELIST_KEY = '10080')) ON CONFLICT (codelist_id, item_code) DO UPDATE SET valid_from=EXCLUDED.valid_from, valid_to=EXCLUDED.valid_to;</v>
      </c>
      <c r="B392" t="str">
        <v>INSERT INTO PUBLIC.CODELIST_ITEM_LABEL (DESCRIPTION, VALID_FROM, VALID_TO, ITEM_ID, LANGUAGE_ID) VALUES('Konverteringen af toldstedskoden i data element 5/23 // 16 15 er ikke gyldig. Enten er de tidligere felter ikke slettet eller informationen fra felterne er ikke korrekt angivet i toldstedskode-feltet.', TO_TIMESTAMP('2020-01-01 00:00:00', 'YYYY-MM-DD HH24:MI:SS'), null, (SELECT id FROM CODELIST_ITEM CI WHERE ITEM_CODE = 'DK4003' AND CODELIST_ID = (SELECT id FROM codelist WHERE CODELIST_KEY = '10080')), 3);</v>
      </c>
      <c r="C392" t="str">
        <v>INSERT INTO PUBLIC.CODELIST_ITEM_LABEL (DESCRIPTION, VALID_FROM, VALID_TO, ITEM_ID, LANGUAGE_ID) VALUES('If 13 05 074 016 (name) is provided, either 13 05 074 075 (phone number) or 13 05 074 076 (e-mail address) must be provided, or both (for Declaration/Declarant/Contact)', TO_TIMESTAMP('2020-01-01 00:00:00', 'YYYY-MM-DD HH24:MI:SS'), null, (SELECT id FROM CODELIST_ITEM CI WHERE ITEM_CODE = 'DK3092' AND CODELIST_ID = (SELECT id FROM codelist WHERE CODELIST_KEY = '10080')), 1);</v>
      </c>
      <c r="D392" t="str">
        <v>INSERT INTO public.codelist_item (item_code, uieditable, valid_from, valid_to, codelist_id) VALUES('DK3092', false, to_timestamp('2020-01-01 00:00:00', 'YYYY-MM-DD HH24:MI:SS'), null, (SELECT id FROM codelist WHERE CODELIST_KEY = '10040')) ON CONFLICT (codelist_id, item_code) DO UPDATE SET valid_from=EXCLUDED.valid_from, valid_to=EXCLUDED.valid_to;</v>
      </c>
      <c r="E392" t="str">
        <v>INSERT INTO PUBLIC.CODELIST_ITEM_LABEL (DESCRIPTION, VALID_FROM, VALID_TO, ITEM_ID, LANGUAGE_ID) VALUES('Hvis 13 05 074 016 (navn) er angivet, skal enten 13 05 074 075 (telefonnummer) eller 13 05 074 076 (e-mail-adresse) oplyses, eller begge dele (til erklæring/oplyser/kontakt)', TO_TIMESTAMP('2020-01-01 00:00:00', 'YYYY-MM-DD HH24:MI:SS'), null, (SELECT id FROM CODELIST_ITEM CI WHERE ITEM_CODE = 'DK3092' AND CODELIST_ID = (SELECT id FROM codelist WHERE CODELIST_KEY = '10040')), 3);</v>
      </c>
      <c r="F392" t="str">
        <v>INSERT INTO PUBLIC.CODELIST_ITEM_LABEL (DESCRIPTION, VALID_FROM, VALID_TO, ITEM_ID, LANGUAGE_ID) VALUES('If 13 05 074 016 (name) is provided, either 13 05 074 075 (phone number) or 13 05 074 076 (e-mail address) must be provided, or both (for Declaration/Declarant/Contact)', TO_TIMESTAMP('2020-01-01 00:00:00', 'YYYY-MM-DD HH24:MI:SS'), null, (SELECT id FROM CODELIST_ITEM CI WHERE ITEM_CODE = 'DK3092' AND CODELIST_ID = (SELECT id FROM codelist WHERE CODELIST_KEY = '10040')), 1);</v>
      </c>
      <c r="G39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92" t="str">
        <v>/*INSERT INTO PUBLIC.CODELIST_ITEM_LABEL (DESCRIPTION, VALID_FROM, VALID_TO, ITEM_ID, LANGUAGE_ID) VALUES('Hvis 13 05 074 016 (navn) er angivet, skal enten 13 05 074 075 (telefonnummer) eller 13 05 074 076 (e-mail-adresse) oplyses, eller begge dele (til erklæring/oplyser/kontakt)', TO_TIMESTAMP('2020-01-01 00:00:00', 'YYYY-MM-DD HH24:MI:SS'), null, (SELECT id FROM CODELIST_ITEM CI WHERE ITEM_CODE = '' AND CODELIST_ID = (SELECT id FROM codelist WHERE CODELIST_KEY = '')), 3);*/</v>
      </c>
      <c r="I392" t="str">
        <v>/*INSERT INTO PUBLIC.CODELIST_ITEM_LABEL (DESCRIPTION, VALID_FROM, VALID_TO, ITEM_ID, LANGUAGE_ID) VALUES('If 13 05 074 016 (name) is provided, either 13 05 074 075 (phone number) or 13 05 074 076 (e-mail address) must be provided, or both (for Declaration/Declarant/Contact)', TO_TIMESTAMP('2020-01-01 00:00:00', 'YYYY-MM-DD HH24:MI:SS'), null, (SELECT id FROM CODELIST_ITEM CI WHERE ITEM_CODE = '' AND CODELIST_ID = (SELECT id FROM codelist WHERE CODELIST_KEY = '')), 1);*/</v>
      </c>
      <c r="J39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92" t="str">
        <v>/*INSERT INTO PUBLIC.CODELIST_ITEM_LABEL (DESCRIPTION, VALID_FROM, VALID_TO, ITEM_ID, LANGUAGE_ID) VALUES('Hvis 13 05 074 016 (navn) er angivet, skal enten 13 05 074 075 (telefonnummer) eller 13 05 074 076 (e-mail-adresse) oplyses, eller begge dele (til erklæring/oplyser/kontakt)', TO_TIMESTAMP('2020-01-01 00:00:00', 'YYYY-MM-DD HH24:MI:SS'), null, (SELECT id FROM CODELIST_ITEM CI WHERE ITEM_CODE = '' AND CODELIST_ID = (SELECT id FROM codelist WHERE CODELIST_KEY = '10040')), 3);*/</v>
      </c>
      <c r="L392" t="str">
        <v>/*INSERT INTO PUBLIC.CODELIST_ITEM_LABEL (DESCRIPTION, VALID_FROM, VALID_TO, ITEM_ID, LANGUAGE_ID) VALUES('If 13 05 074 016 (name) is provided, either 13 05 074 075 (phone number) or 13 05 074 076 (e-mail address) must be provided, or both (for Declaration/Declarant/Contact)', TO_TIMESTAMP('2020-01-01 00:00:00', 'YYYY-MM-DD HH24:MI:SS'), null, (SELECT id FROM CODELIST_ITEM CI WHERE ITEM_CODE = '' AND CODELIST_ID = (SELECT id FROM codelist WHERE CODELIST_KEY = '10040')), 1);*/</v>
      </c>
      <c r="N392" s="10" t="str">
        <v>INSERT INTO public.codelist_items (itemcode, valid_from, valid_to, codelist_id, extensions_id) VALUES('DK3092', to_timestamp('2020-01-01 00:00:00', 'YYYY-MM-DD HH24:MI:SS'), null, (SELECT id FROM codelists WHERE CODELISTKEY = '10249'), null) ON CONFLICT (codelist_id, itemcode) DO UPDATE SET valid_from=EXCLUDED.valid_from, valid_to=EXCLUDED.valid_to;</v>
      </c>
      <c r="O392" s="10" t="str">
        <v>INSERT INTO PUBLIC.labels_codelist_items (DESCRIPTION, langcode, VALID_FROM, VALID_TO, ITEM_ID) VALUES('Hvis 13 05 074 016 (navn) er angivet, skal enten 13 05 074 075 (telefonnummer) eller 13 05 074 076 (e-mail-adresse) oplyses, eller begge dele (til erklæring/oplyser/kontakt)', 'DA',TO_TIMESTAMP('2020-01-01 00:00:00', 'YYYY-MM-DD HH24:MI:SS'), null, (SELECT id FROM codelist_items CI WHERE ITEMCODE = 'DK3092' AND CODELIST_ID = (SELECT id FROM codelists WHERE CODELISTKEY = '10249'))) ON CONFLICT (item_id, langcode, valid_to) DO UPDATE SET valid_from=EXCLUDED.valid_from, description=EXCLUDED.description;</v>
      </c>
      <c r="P392" s="10" t="str">
        <v>INSERT INTO PUBLIC.labels_codelist_items (DESCRIPTION, langcode, VALID_FROM, VALID_TO, ITEM_ID) VALUES('If 13 05 074 016 (name) is provided, either 13 05 074 075 (phone number) or 13 05 074 076 (e-mail address) must be provided, or both (for Declaration/Declarant/Contact)', 'EN',TO_TIMESTAMP('2020-01-01 00:00:00', 'YYYY-MM-DD HH24:MI:SS'), null, (SELECT id FROM codelist_items CI WHERE ITEMCODE = 'DK3092' AND CODELIST_ID = (SELECT id FROM codelists WHERE CODELISTKEY = '10249'))) ON CONFLICT (item_id, langcode, valid_to) DO UPDATE SET valid_from=EXCLUDED.valid_from, description=EXCLUDED.description;</v>
      </c>
      <c r="Q39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92" s="10" t="str">
        <v>/*INSERT INTO PUBLIC.labels_codelist_items (DESCRIPTION, langcode, VALID_FROM, VALID_TO, ITEM_ID) VALUES('Hvis 13 05 074 016 (navn) er angivet, skal enten 13 05 074 075 (telefonnummer) eller 13 05 074 076 (e-mail-adresse) oplyses, eller begge dele (til erklæring/oplyser/kontakt)',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92" s="10" t="str">
        <v>/*INSERT INTO PUBLIC.labels_codelist_items (DESCRIPTION, langcode, VALID_FROM, VALID_TO, ITEM_ID) VALUES('If 13 05 074 016 (name) is provided, either 13 05 074 075 (phone number) or 13 05 074 076 (e-mail address) must be provided, or both (for Declaration/Declarant/Contact)',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93" spans="1:19" ht="409.5" x14ac:dyDescent="0.25">
      <c r="A393" t="str">
        <v>INSERT INTO public.codelist_item (item_code, uieditable, valid_from, valid_to, codelist_id) VALUES('DK3093', false, to_timestamp('2020-01-01 00:00:00', 'YYYY-MM-DD HH24:MI:SS'), null, (SELECT id FROM codelist WHERE CODELIST_KEY = '10080')) ON CONFLICT (codelist_id, item_code) DO UPDATE SET valid_from=EXCLUDED.valid_from, valid_to=EXCLUDED.valid_to;</v>
      </c>
      <c r="B393" t="str">
        <v>INSERT INTO PUBLIC.CODELIST_ITEM_LABEL (DESCRIPTION, VALID_FROM, VALID_TO, ITEM_ID, LANGUAGE_ID) VALUES('Konverteringen af autorisationsnummer i data element 5/23 // 16 15 er ikke gyldig. Enten er de tidligere felter ikke slettet eller informationen fra felterne er ikke korrekt angivet i autorisationsnummer-feltet.', TO_TIMESTAMP('2020-01-01 00:00:00', 'YYYY-MM-DD HH24:MI:SS'), null, (SELECT id FROM CODELIST_ITEM CI WHERE ITEM_CODE = 'DK4005' AND CODELIST_ID = (SELECT id FROM codelist WHERE CODELIST_KEY = '10080')), 3);</v>
      </c>
      <c r="C393" t="str">
        <v>INSERT INTO PUBLIC.CODELIST_ITEM_LABEL (DESCRIPTION, VALID_FROM, VALID_TO, ITEM_ID, LANGUAGE_ID) VALUES('If 13 06 074 016 (name) is provided, either 13 06 074 075 (phone number) or 13 06 074 076 (e-mail address) must be provided, or both (for Declaration/Agent/Contact)', TO_TIMESTAMP('2020-01-01 00:00:00', 'YYYY-MM-DD HH24:MI:SS'), null, (SELECT id FROM CODELIST_ITEM CI WHERE ITEM_CODE = 'DK3093' AND CODELIST_ID = (SELECT id FROM codelist WHERE CODELIST_KEY = '10080')), 1);</v>
      </c>
      <c r="D393" t="str">
        <v>INSERT INTO public.codelist_item (item_code, uieditable, valid_from, valid_to, codelist_id) VALUES('DK3093', false, to_timestamp('2020-01-01 00:00:00', 'YYYY-MM-DD HH24:MI:SS'), null, (SELECT id FROM codelist WHERE CODELIST_KEY = '10040')) ON CONFLICT (codelist_id, item_code) DO UPDATE SET valid_from=EXCLUDED.valid_from, valid_to=EXCLUDED.valid_to;</v>
      </c>
      <c r="E393" t="str">
        <v>INSERT INTO PUBLIC.CODELIST_ITEM_LABEL (DESCRIPTION, VALID_FROM, VALID_TO, ITEM_ID, LANGUAGE_ID) VALUES('Hvis 13 06 074 016 (navn) er angivet, skal enten 13 06 074 075 (telefonnummer) eller 13 06 074 076 (e-mailadresse) oplyses, eller begge dele (til erklæring/agent/kontakt)', TO_TIMESTAMP('2020-01-01 00:00:00', 'YYYY-MM-DD HH24:MI:SS'), null, (SELECT id FROM CODELIST_ITEM CI WHERE ITEM_CODE = 'DK3093' AND CODELIST_ID = (SELECT id FROM codelist WHERE CODELIST_KEY = '10040')), 3);</v>
      </c>
      <c r="F393" t="str">
        <v>INSERT INTO PUBLIC.CODELIST_ITEM_LABEL (DESCRIPTION, VALID_FROM, VALID_TO, ITEM_ID, LANGUAGE_ID) VALUES('If 13 06 074 016 (name) is provided, either 13 06 074 075 (phone number) or 13 06 074 076 (e-mail address) must be provided, or both (for Declaration/Agent/Contact)', TO_TIMESTAMP('2020-01-01 00:00:00', 'YYYY-MM-DD HH24:MI:SS'), null, (SELECT id FROM CODELIST_ITEM CI WHERE ITEM_CODE = 'DK3093' AND CODELIST_ID = (SELECT id FROM codelist WHERE CODELIST_KEY = '10040')), 1);</v>
      </c>
      <c r="G39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93" t="str">
        <v>/*INSERT INTO PUBLIC.CODELIST_ITEM_LABEL (DESCRIPTION, VALID_FROM, VALID_TO, ITEM_ID, LANGUAGE_ID) VALUES('Hvis 13 06 074 016 (navn) er angivet, skal enten 13 06 074 075 (telefonnummer) eller 13 06 074 076 (e-mailadresse) oplyses, eller begge dele (til erklæring/agent/kontakt)', TO_TIMESTAMP('2020-01-01 00:00:00', 'YYYY-MM-DD HH24:MI:SS'), null, (SELECT id FROM CODELIST_ITEM CI WHERE ITEM_CODE = '' AND CODELIST_ID = (SELECT id FROM codelist WHERE CODELIST_KEY = '')), 3);*/</v>
      </c>
      <c r="I393" t="str">
        <v>/*INSERT INTO PUBLIC.CODELIST_ITEM_LABEL (DESCRIPTION, VALID_FROM, VALID_TO, ITEM_ID, LANGUAGE_ID) VALUES('If 13 06 074 016 (name) is provided, either 13 06 074 075 (phone number) or 13 06 074 076 (e-mail address) must be provided, or both (for Declaration/Agent/Contact)', TO_TIMESTAMP('2020-01-01 00:00:00', 'YYYY-MM-DD HH24:MI:SS'), null, (SELECT id FROM CODELIST_ITEM CI WHERE ITEM_CODE = '' AND CODELIST_ID = (SELECT id FROM codelist WHERE CODELIST_KEY = '')), 1);*/</v>
      </c>
      <c r="J39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93" t="str">
        <v>/*INSERT INTO PUBLIC.CODELIST_ITEM_LABEL (DESCRIPTION, VALID_FROM, VALID_TO, ITEM_ID, LANGUAGE_ID) VALUES('Hvis 13 06 074 016 (navn) er angivet, skal enten 13 06 074 075 (telefonnummer) eller 13 06 074 076 (e-mailadresse) oplyses, eller begge dele (til erklæring/agent/kontakt)', TO_TIMESTAMP('2020-01-01 00:00:00', 'YYYY-MM-DD HH24:MI:SS'), null, (SELECT id FROM CODELIST_ITEM CI WHERE ITEM_CODE = '' AND CODELIST_ID = (SELECT id FROM codelist WHERE CODELIST_KEY = '10040')), 3);*/</v>
      </c>
      <c r="L393" t="str">
        <v>/*INSERT INTO PUBLIC.CODELIST_ITEM_LABEL (DESCRIPTION, VALID_FROM, VALID_TO, ITEM_ID, LANGUAGE_ID) VALUES('If 13 06 074 016 (name) is provided, either 13 06 074 075 (phone number) or 13 06 074 076 (e-mail address) must be provided, or both (for Declaration/Agent/Contact)', TO_TIMESTAMP('2020-01-01 00:00:00', 'YYYY-MM-DD HH24:MI:SS'), null, (SELECT id FROM CODELIST_ITEM CI WHERE ITEM_CODE = '' AND CODELIST_ID = (SELECT id FROM codelist WHERE CODELIST_KEY = '10040')), 1);*/</v>
      </c>
      <c r="N393" s="10" t="str">
        <v>INSERT INTO public.codelist_items (itemcode, valid_from, valid_to, codelist_id, extensions_id) VALUES('DK3093', to_timestamp('2020-01-01 00:00:00', 'YYYY-MM-DD HH24:MI:SS'), null, (SELECT id FROM codelists WHERE CODELISTKEY = '10249'), null) ON CONFLICT (codelist_id, itemcode) DO UPDATE SET valid_from=EXCLUDED.valid_from, valid_to=EXCLUDED.valid_to;</v>
      </c>
      <c r="O393" s="10" t="str">
        <v>INSERT INTO PUBLIC.labels_codelist_items (DESCRIPTION, langcode, VALID_FROM, VALID_TO, ITEM_ID) VALUES('Hvis 13 06 074 016 (navn) er angivet, skal enten 13 06 074 075 (telefonnummer) eller 13 06 074 076 (e-mailadresse) oplyses, eller begge dele (til erklæring/agent/kontakt)', 'DA',TO_TIMESTAMP('2020-01-01 00:00:00', 'YYYY-MM-DD HH24:MI:SS'), null, (SELECT id FROM codelist_items CI WHERE ITEMCODE = 'DK3093' AND CODELIST_ID = (SELECT id FROM codelists WHERE CODELISTKEY = '10249'))) ON CONFLICT (item_id, langcode, valid_to) DO UPDATE SET valid_from=EXCLUDED.valid_from, description=EXCLUDED.description;</v>
      </c>
      <c r="P393" s="10" t="str">
        <v>INSERT INTO PUBLIC.labels_codelist_items (DESCRIPTION, langcode, VALID_FROM, VALID_TO, ITEM_ID) VALUES('If 13 06 074 016 (name) is provided, either 13 06 074 075 (phone number) or 13 06 074 076 (e-mail address) must be provided, or both (for Declaration/Agent/Contact)', 'EN',TO_TIMESTAMP('2020-01-01 00:00:00', 'YYYY-MM-DD HH24:MI:SS'), null, (SELECT id FROM codelist_items CI WHERE ITEMCODE = 'DK3093' AND CODELIST_ID = (SELECT id FROM codelists WHERE CODELISTKEY = '10249'))) ON CONFLICT (item_id, langcode, valid_to) DO UPDATE SET valid_from=EXCLUDED.valid_from, description=EXCLUDED.description;</v>
      </c>
      <c r="Q39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93" s="10" t="str">
        <v>/*INSERT INTO PUBLIC.labels_codelist_items (DESCRIPTION, langcode, VALID_FROM, VALID_TO, ITEM_ID) VALUES('Hvis 13 06 074 016 (navn) er angivet, skal enten 13 06 074 075 (telefonnummer) eller 13 06 074 076 (e-mailadresse) oplyses, eller begge dele (til erklæring/agent/kontakt)',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93" s="10" t="str">
        <v>/*INSERT INTO PUBLIC.labels_codelist_items (DESCRIPTION, langcode, VALID_FROM, VALID_TO, ITEM_ID) VALUES('If 13 06 074 016 (name) is provided, either 13 06 074 075 (phone number) or 13 06 074 076 (e-mail address) must be provided, or both (for Declaration/Agent/Contact)',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94" spans="1:19" ht="409.5" x14ac:dyDescent="0.25">
      <c r="A394" t="str">
        <v>INSERT INTO public.codelist_item (item_code, uieditable, valid_from, valid_to, codelist_id) VALUES('DK3094', false, to_timestamp('2020-01-01 00:00:00', 'YYYY-MM-DD HH24:MI:SS'), null, (SELECT id FROM codelist WHERE CODELIST_KEY = '10080')) ON CONFLICT (codelist_id, item_code) DO UPDATE SET valid_from=EXCLUDED.valid_from, valid_to=EXCLUDED.valid_to;</v>
      </c>
      <c r="B394" t="str">
        <v>INSERT INTO PUBLIC.CODELIST_ITEM_LABEL (DESCRIPTION, VALID_FROM, VALID_TO, ITEM_ID, LANGUAGE_ID) VALUES('Fejl i ''Varekode'' (18 09 000 000) varekoden er ikke tilladt for den angivne supplerende procedure', TO_TIMESTAMP('2020-01-01 00:00:00', 'YYYY-MM-DD HH24:MI:SS'), null, (SELECT id FROM CODELIST_ITEM CI WHERE ITEM_CODE = 'DK11064' AND CODELIST_ID = (SELECT id FROM codelist WHERE CODELIST_KEY = '10080')), 3);</v>
      </c>
      <c r="C394" t="str">
        <v>INSERT INTO PUBLIC.CODELIST_ITEM_LABEL (DESCRIPTION, VALID_FROM, VALID_TO, ITEM_ID, LANGUAGE_ID) VALUES('If 13 12 074 016 (name) is provided, either 13 12 074 075 (phone number) or 13 12 074 076 (e-mail address) must be provided, or both (for Declaration/Consignment/Carrier/Contact)', TO_TIMESTAMP('2020-01-01 00:00:00', 'YYYY-MM-DD HH24:MI:SS'), null, (SELECT id FROM CODELIST_ITEM CI WHERE ITEM_CODE = 'DK3094' AND CODELIST_ID = (SELECT id FROM codelist WHERE CODELIST_KEY = '10080')), 1);</v>
      </c>
      <c r="D394" t="str">
        <v>INSERT INTO public.codelist_item (item_code, uieditable, valid_from, valid_to, codelist_id) VALUES('DK3094', false, to_timestamp('2020-01-01 00:00:00', 'YYYY-MM-DD HH24:MI:SS'), null, (SELECT id FROM codelist WHERE CODELIST_KEY = '10040')) ON CONFLICT (codelist_id, item_code) DO UPDATE SET valid_from=EXCLUDED.valid_from, valid_to=EXCLUDED.valid_to;</v>
      </c>
      <c r="E394" t="str">
        <v>INSERT INTO PUBLIC.CODELIST_ITEM_LABEL (DESCRIPTION, VALID_FROM, VALID_TO, ITEM_ID, LANGUAGE_ID) VALUES('Hvis 13 12 074 016 (navn) er angivet, skal enten 13 12 074 075 (telefonnummer) eller 13 12 074 076 (e-mailadresse) oplyses, eller begge dele (til erklæring/forsendelse/fragtfører/kontakt)', TO_TIMESTAMP('2020-01-01 00:00:00', 'YYYY-MM-DD HH24:MI:SS'), null, (SELECT id FROM CODELIST_ITEM CI WHERE ITEM_CODE = 'DK3094' AND CODELIST_ID = (SELECT id FROM codelist WHERE CODELIST_KEY = '10040')), 3);</v>
      </c>
      <c r="F394" t="str">
        <v>INSERT INTO PUBLIC.CODELIST_ITEM_LABEL (DESCRIPTION, VALID_FROM, VALID_TO, ITEM_ID, LANGUAGE_ID) VALUES('If 13 12 074 016 (name) is provided, either 13 12 074 075 (phone number) or 13 12 074 076 (e-mail address) must be provided, or both (for Declaration/Consignment/Carrier/Contact)', TO_TIMESTAMP('2020-01-01 00:00:00', 'YYYY-MM-DD HH24:MI:SS'), null, (SELECT id FROM CODELIST_ITEM CI WHERE ITEM_CODE = 'DK3094' AND CODELIST_ID = (SELECT id FROM codelist WHERE CODELIST_KEY = '10040')), 1);</v>
      </c>
      <c r="G39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94" t="str">
        <v>/*INSERT INTO PUBLIC.CODELIST_ITEM_LABEL (DESCRIPTION, VALID_FROM, VALID_TO, ITEM_ID, LANGUAGE_ID) VALUES('Hvis 13 12 074 016 (navn) er angivet, skal enten 13 12 074 075 (telefonnummer) eller 13 12 074 076 (e-mailadresse) oplyses, eller begge dele (til erklæring/forsendelse/fragtfører/kontakt)', TO_TIMESTAMP('2020-01-01 00:00:00', 'YYYY-MM-DD HH24:MI:SS'), null, (SELECT id FROM CODELIST_ITEM CI WHERE ITEM_CODE = '' AND CODELIST_ID = (SELECT id FROM codelist WHERE CODELIST_KEY = '')), 3);*/</v>
      </c>
      <c r="I394" t="str">
        <v>/*INSERT INTO PUBLIC.CODELIST_ITEM_LABEL (DESCRIPTION, VALID_FROM, VALID_TO, ITEM_ID, LANGUAGE_ID) VALUES('If 13 12 074 016 (name) is provided, either 13 12 074 075 (phone number) or 13 12 074 076 (e-mail address) must be provided, or both (for Declaration/Consignment/Carrier/Contact)', TO_TIMESTAMP('2020-01-01 00:00:00', 'YYYY-MM-DD HH24:MI:SS'), null, (SELECT id FROM CODELIST_ITEM CI WHERE ITEM_CODE = '' AND CODELIST_ID = (SELECT id FROM codelist WHERE CODELIST_KEY = '')), 1);*/</v>
      </c>
      <c r="J39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94" t="str">
        <v>/*INSERT INTO PUBLIC.CODELIST_ITEM_LABEL (DESCRIPTION, VALID_FROM, VALID_TO, ITEM_ID, LANGUAGE_ID) VALUES('Hvis 13 12 074 016 (navn) er angivet, skal enten 13 12 074 075 (telefonnummer) eller 13 12 074 076 (e-mailadresse) oplyses, eller begge dele (til erklæring/forsendelse/fragtfører/kontakt)', TO_TIMESTAMP('2020-01-01 00:00:00', 'YYYY-MM-DD HH24:MI:SS'), null, (SELECT id FROM CODELIST_ITEM CI WHERE ITEM_CODE = '' AND CODELIST_ID = (SELECT id FROM codelist WHERE CODELIST_KEY = '10040')), 3);*/</v>
      </c>
      <c r="L394" t="str">
        <v>/*INSERT INTO PUBLIC.CODELIST_ITEM_LABEL (DESCRIPTION, VALID_FROM, VALID_TO, ITEM_ID, LANGUAGE_ID) VALUES('If 13 12 074 016 (name) is provided, either 13 12 074 075 (phone number) or 13 12 074 076 (e-mail address) must be provided, or both (for Declaration/Consignment/Carrier/Contact)', TO_TIMESTAMP('2020-01-01 00:00:00', 'YYYY-MM-DD HH24:MI:SS'), null, (SELECT id FROM CODELIST_ITEM CI WHERE ITEM_CODE = '' AND CODELIST_ID = (SELECT id FROM codelist WHERE CODELIST_KEY = '10040')), 1);*/</v>
      </c>
      <c r="N394" s="10" t="str">
        <v>INSERT INTO public.codelist_items (itemcode, valid_from, valid_to, codelist_id, extensions_id) VALUES('DK3094', to_timestamp('2020-01-01 00:00:00', 'YYYY-MM-DD HH24:MI:SS'), null, (SELECT id FROM codelists WHERE CODELISTKEY = '10249'), null) ON CONFLICT (codelist_id, itemcode) DO UPDATE SET valid_from=EXCLUDED.valid_from, valid_to=EXCLUDED.valid_to;</v>
      </c>
      <c r="O394" s="10" t="str">
        <v>INSERT INTO PUBLIC.labels_codelist_items (DESCRIPTION, langcode, VALID_FROM, VALID_TO, ITEM_ID) VALUES('Hvis 13 12 074 016 (navn) er angivet, skal enten 13 12 074 075 (telefonnummer) eller 13 12 074 076 (e-mailadresse) oplyses, eller begge dele (til erklæring/forsendelse/fragtfører/kontakt)', 'DA',TO_TIMESTAMP('2020-01-01 00:00:00', 'YYYY-MM-DD HH24:MI:SS'), null, (SELECT id FROM codelist_items CI WHERE ITEMCODE = 'DK3094' AND CODELIST_ID = (SELECT id FROM codelists WHERE CODELISTKEY = '10249'))) ON CONFLICT (item_id, langcode, valid_to) DO UPDATE SET valid_from=EXCLUDED.valid_from, description=EXCLUDED.description;</v>
      </c>
      <c r="P394" s="10" t="str">
        <v>INSERT INTO PUBLIC.labels_codelist_items (DESCRIPTION, langcode, VALID_FROM, VALID_TO, ITEM_ID) VALUES('If 13 12 074 016 (name) is provided, either 13 12 074 075 (phone number) or 13 12 074 076 (e-mail address) must be provided, or both (for Declaration/Consignment/Carrier/Contact)', 'EN',TO_TIMESTAMP('2020-01-01 00:00:00', 'YYYY-MM-DD HH24:MI:SS'), null, (SELECT id FROM codelist_items CI WHERE ITEMCODE = 'DK3094' AND CODELIST_ID = (SELECT id FROM codelists WHERE CODELISTKEY = '10249'))) ON CONFLICT (item_id, langcode, valid_to) DO UPDATE SET valid_from=EXCLUDED.valid_from, description=EXCLUDED.description;</v>
      </c>
      <c r="Q39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94" s="10" t="str">
        <v>/*INSERT INTO PUBLIC.labels_codelist_items (DESCRIPTION, langcode, VALID_FROM, VALID_TO, ITEM_ID) VALUES('Hvis 13 12 074 016 (navn) er angivet, skal enten 13 12 074 075 (telefonnummer) eller 13 12 074 076 (e-mailadresse) oplyses, eller begge dele (til erklæring/forsendelse/fragtfører/kontakt)',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94" s="10" t="str">
        <v>/*INSERT INTO PUBLIC.labels_codelist_items (DESCRIPTION, langcode, VALID_FROM, VALID_TO, ITEM_ID) VALUES('If 13 12 074 016 (name) is provided, either 13 12 074 075 (phone number) or 13 12 074 076 (e-mail address) must be provided, or both (for Declaration/Consignment/Carrier/Contact)',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95" spans="1:19" ht="409.5" x14ac:dyDescent="0.25">
      <c r="A395" t="str">
        <v>INSERT INTO public.codelist_item (item_code, uieditable, valid_from, valid_to, codelist_id) VALUES('DK3095', false, to_timestamp('2020-01-01 00:00:00', 'YYYY-MM-DD HH24:MI:SS'), null, (SELECT id FROM codelist WHERE CODELIST_KEY = '10080')) ON CONFLICT (codelist_id, item_code) DO UPDATE SET valid_from=EXCLUDED.valid_from, valid_to=EXCLUDED.valid_to;</v>
      </c>
      <c r="B395" t="str">
        <v>INSERT INTO PUBLIC.CODELIST_ITEM_LABEL (DESCRIPTION, VALID_FROM, VALID_TO, ITEM_ID, LANGUAGE_ID) VALUES('Fejl i ''Varekode'' (18 09 000 000) varekoden er ikke tilladt.', TO_TIMESTAMP('2020-01-01 00:00:00', 'YYYY-MM-DD HH24:MI:SS'), null, (SELECT id FROM CODELIST_ITEM CI WHERE ITEM_CODE = 'DK11063' AND CODELIST_ID = (SELECT id FROM codelist WHERE CODELIST_KEY = '10080')), 3);</v>
      </c>
      <c r="C395" t="str">
        <v>INSERT INTO PUBLIC.CODELIST_ITEM_LABEL (DESCRIPTION, VALID_FROM, VALID_TO, ITEM_ID, LANGUAGE_ID) VALUES('If 16 15 074 016 (name) is provided, either 16 15 074 075 (phone number) or 16 15 074 076 (e-mail address) must be provided, or both (in MasterConsignment)', TO_TIMESTAMP('2020-01-01 00:00:00', 'YYYY-MM-DD HH24:MI:SS'), null, (SELECT id FROM CODELIST_ITEM CI WHERE ITEM_CODE = 'DK3095' AND CODELIST_ID = (SELECT id FROM codelist WHERE CODELIST_KEY = '10080')), 1);</v>
      </c>
      <c r="D395" t="str">
        <v>INSERT INTO public.codelist_item (item_code, uieditable, valid_from, valid_to, codelist_id) VALUES('DK3095', false, to_timestamp('2020-01-01 00:00:00', 'YYYY-MM-DD HH24:MI:SS'), null, (SELECT id FROM codelist WHERE CODELIST_KEY = '10040')) ON CONFLICT (codelist_id, item_code) DO UPDATE SET valid_from=EXCLUDED.valid_from, valid_to=EXCLUDED.valid_to;</v>
      </c>
      <c r="E395" t="str">
        <v>INSERT INTO PUBLIC.CODELIST_ITEM_LABEL (DESCRIPTION, VALID_FROM, VALID_TO, ITEM_ID, LANGUAGE_ID) VALUES('Hvis 16 15 074 016 (navn) er oplyst, skal enten 16 15 074 075 (telefonnummer) eller 16 15 074 076 (e-mailadresse) oplyses, eller begge dele (i MasterConsignment)', TO_TIMESTAMP('2020-01-01 00:00:00', 'YYYY-MM-DD HH24:MI:SS'), null, (SELECT id FROM CODELIST_ITEM CI WHERE ITEM_CODE = 'DK3095' AND CODELIST_ID = (SELECT id FROM codelist WHERE CODELIST_KEY = '10040')), 3);</v>
      </c>
      <c r="F395" t="str">
        <v>INSERT INTO PUBLIC.CODELIST_ITEM_LABEL (DESCRIPTION, VALID_FROM, VALID_TO, ITEM_ID, LANGUAGE_ID) VALUES('If 16 15 074 016 (name) is provided, either 16 15 074 075 (phone number) or 16 15 074 076 (e-mail address) must be provided, or both (in MasterConsignment)', TO_TIMESTAMP('2020-01-01 00:00:00', 'YYYY-MM-DD HH24:MI:SS'), null, (SELECT id FROM CODELIST_ITEM CI WHERE ITEM_CODE = 'DK3095' AND CODELIST_ID = (SELECT id FROM codelist WHERE CODELIST_KEY = '10040')), 1);</v>
      </c>
      <c r="G39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95" t="str">
        <v>/*INSERT INTO PUBLIC.CODELIST_ITEM_LABEL (DESCRIPTION, VALID_FROM, VALID_TO, ITEM_ID, LANGUAGE_ID) VALUES('Hvis 16 15 074 016 (navn) er oplyst, skal enten 16 15 074 075 (telefonnummer) eller 16 15 074 076 (e-mailadresse) oplyses, eller begge dele (i MasterConsignment)', TO_TIMESTAMP('2020-01-01 00:00:00', 'YYYY-MM-DD HH24:MI:SS'), null, (SELECT id FROM CODELIST_ITEM CI WHERE ITEM_CODE = '' AND CODELIST_ID = (SELECT id FROM codelist WHERE CODELIST_KEY = '')), 3);*/</v>
      </c>
      <c r="I395" t="str">
        <v>/*INSERT INTO PUBLIC.CODELIST_ITEM_LABEL (DESCRIPTION, VALID_FROM, VALID_TO, ITEM_ID, LANGUAGE_ID) VALUES('If 16 15 074 016 (name) is provided, either 16 15 074 075 (phone number) or 16 15 074 076 (e-mail address) must be provided, or both (in MasterConsignment)', TO_TIMESTAMP('2020-01-01 00:00:00', 'YYYY-MM-DD HH24:MI:SS'), null, (SELECT id FROM CODELIST_ITEM CI WHERE ITEM_CODE = '' AND CODELIST_ID = (SELECT id FROM codelist WHERE CODELIST_KEY = '')), 1);*/</v>
      </c>
      <c r="J39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95" t="str">
        <v>/*INSERT INTO PUBLIC.CODELIST_ITEM_LABEL (DESCRIPTION, VALID_FROM, VALID_TO, ITEM_ID, LANGUAGE_ID) VALUES('Hvis 16 15 074 016 (navn) er oplyst, skal enten 16 15 074 075 (telefonnummer) eller 16 15 074 076 (e-mailadresse) oplyses, eller begge dele (i MasterConsignment)', TO_TIMESTAMP('2020-01-01 00:00:00', 'YYYY-MM-DD HH24:MI:SS'), null, (SELECT id FROM CODELIST_ITEM CI WHERE ITEM_CODE = '' AND CODELIST_ID = (SELECT id FROM codelist WHERE CODELIST_KEY = '10040')), 3);*/</v>
      </c>
      <c r="L395" t="str">
        <v>/*INSERT INTO PUBLIC.CODELIST_ITEM_LABEL (DESCRIPTION, VALID_FROM, VALID_TO, ITEM_ID, LANGUAGE_ID) VALUES('If 16 15 074 016 (name) is provided, either 16 15 074 075 (phone number) or 16 15 074 076 (e-mail address) must be provided, or both (in MasterConsignment)', TO_TIMESTAMP('2020-01-01 00:00:00', 'YYYY-MM-DD HH24:MI:SS'), null, (SELECT id FROM CODELIST_ITEM CI WHERE ITEM_CODE = '' AND CODELIST_ID = (SELECT id FROM codelist WHERE CODELIST_KEY = '10040')), 1);*/</v>
      </c>
      <c r="N395" s="10" t="str">
        <v>INSERT INTO public.codelist_items (itemcode, valid_from, valid_to, codelist_id, extensions_id) VALUES('DK3095', to_timestamp('2020-01-01 00:00:00', 'YYYY-MM-DD HH24:MI:SS'), null, (SELECT id FROM codelists WHERE CODELISTKEY = '10249'), null) ON CONFLICT (codelist_id, itemcode) DO UPDATE SET valid_from=EXCLUDED.valid_from, valid_to=EXCLUDED.valid_to;</v>
      </c>
      <c r="O395" s="10" t="str">
        <v>INSERT INTO PUBLIC.labels_codelist_items (DESCRIPTION, langcode, VALID_FROM, VALID_TO, ITEM_ID) VALUES('Hvis 16 15 074 016 (navn) er oplyst, skal enten 16 15 074 075 (telefonnummer) eller 16 15 074 076 (e-mailadresse) oplyses, eller begge dele (i MasterConsignment)', 'DA',TO_TIMESTAMP('2020-01-01 00:00:00', 'YYYY-MM-DD HH24:MI:SS'), null, (SELECT id FROM codelist_items CI WHERE ITEMCODE = 'DK3095' AND CODELIST_ID = (SELECT id FROM codelists WHERE CODELISTKEY = '10249'))) ON CONFLICT (item_id, langcode, valid_to) DO UPDATE SET valid_from=EXCLUDED.valid_from, description=EXCLUDED.description;</v>
      </c>
      <c r="P395" s="10" t="str">
        <v>INSERT INTO PUBLIC.labels_codelist_items (DESCRIPTION, langcode, VALID_FROM, VALID_TO, ITEM_ID) VALUES('If 16 15 074 016 (name) is provided, either 16 15 074 075 (phone number) or 16 15 074 076 (e-mail address) must be provided, or both (in MasterConsignment)', 'EN',TO_TIMESTAMP('2020-01-01 00:00:00', 'YYYY-MM-DD HH24:MI:SS'), null, (SELECT id FROM codelist_items CI WHERE ITEMCODE = 'DK3095' AND CODELIST_ID = (SELECT id FROM codelists WHERE CODELISTKEY = '10249'))) ON CONFLICT (item_id, langcode, valid_to) DO UPDATE SET valid_from=EXCLUDED.valid_from, description=EXCLUDED.description;</v>
      </c>
      <c r="Q39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95" s="10" t="str">
        <v>/*INSERT INTO PUBLIC.labels_codelist_items (DESCRIPTION, langcode, VALID_FROM, VALID_TO, ITEM_ID) VALUES('Hvis 16 15 074 016 (navn) er oplyst, skal enten 16 15 074 075 (telefonnummer) eller 16 15 074 076 (e-mailadresse) oplyses, eller begge dele (i MasterConsignment)',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95" s="10" t="str">
        <v>/*INSERT INTO PUBLIC.labels_codelist_items (DESCRIPTION, langcode, VALID_FROM, VALID_TO, ITEM_ID) VALUES('If 16 15 074 016 (name) is provided, either 16 15 074 075 (phone number) or 16 15 074 076 (e-mail address) must be provided, or both (in MasterConsignment)',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96" spans="1:19" ht="409.5" x14ac:dyDescent="0.25">
      <c r="A396" t="str">
        <v>INSERT INTO public.codelist_item (item_code, uieditable, valid_from, valid_to, codelist_id) VALUES('DK3096', false, to_timestamp('2020-01-01 00:00:00', 'YYYY-MM-DD HH24:MI:SS'), null, (SELECT id FROM codelist WHERE CODELIST_KEY = '10080')) ON CONFLICT (codelist_id, item_code) DO UPDATE SET valid_from=EXCLUDED.valid_from, valid_to=EXCLUDED.valid_to;</v>
      </c>
      <c r="B396" t="str">
        <v>INSERT INTO PUBLIC.CODELIST_ITEM_LABEL (DESCRIPTION, VALID_FROM, VALID_TO, ITEM_ID, LANGUAGE_ID) VALUES('Kommentarfeltet er obligatorisk og skal være mindst 10 alfanumeriske tegn for den valgte årsag til ugyldiggørelse.', TO_TIMESTAMP('2020-01-01 00:00:00', 'YYYY-MM-DD HH24:MI:SS'), null, (SELECT id FROM CODELIST_ITEM CI WHERE ITEM_CODE = 'DK2156' AND CODELIST_ID = (SELECT id FROM codelist WHERE CODELIST_KEY = '10080')), 3);</v>
      </c>
      <c r="C396" t="str">
        <v>INSERT INTO PUBLIC.CODELIST_ITEM_LABEL (DESCRIPTION, VALID_FROM, VALID_TO, ITEM_ID, LANGUAGE_ID) VALUES('If 19 01 001 000 (Transport means type code) is 1 then the D.Es in 19 07 000 000 (Transport equipment) is mandatory', TO_TIMESTAMP('2020-01-01 00:00:00', 'YYYY-MM-DD HH24:MI:SS'), null, (SELECT id FROM CODELIST_ITEM CI WHERE ITEM_CODE = 'DK3096' AND CODELIST_ID = (SELECT id FROM codelist WHERE CODELIST_KEY = '10080')), 1);</v>
      </c>
      <c r="D396" t="str">
        <v>INSERT INTO public.codelist_item (item_code, uieditable, valid_from, valid_to, codelist_id) VALUES('DK3096', false, to_timestamp('2020-01-01 00:00:00', 'YYYY-MM-DD HH24:MI:SS'), null, (SELECT id FROM codelist WHERE CODELIST_KEY = '10040')) ON CONFLICT (codelist_id, item_code) DO UPDATE SET valid_from=EXCLUDED.valid_from, valid_to=EXCLUDED.valid_to;</v>
      </c>
      <c r="E396" t="str">
        <v>INSERT INTO PUBLIC.CODELIST_ITEM_LABEL (DESCRIPTION, VALID_FROM, VALID_TO, ITEM_ID, LANGUAGE_ID) VALUES('Hvis 19 01 001 000 (Transport betyder typekode) er 1, er D.E''erne i 19 07 000 000 (Transportudstyr) obligatoriske', TO_TIMESTAMP('2020-01-01 00:00:00', 'YYYY-MM-DD HH24:MI:SS'), null, (SELECT id FROM CODELIST_ITEM CI WHERE ITEM_CODE = 'DK3096' AND CODELIST_ID = (SELECT id FROM codelist WHERE CODELIST_KEY = '10040')), 3);</v>
      </c>
      <c r="F396" t="str">
        <v>INSERT INTO PUBLIC.CODELIST_ITEM_LABEL (DESCRIPTION, VALID_FROM, VALID_TO, ITEM_ID, LANGUAGE_ID) VALUES('If 19 01 001 000 (Transport means type code) is 1 then the D.Es in 19 07 000 000 (Transport equipment) is mandatory', TO_TIMESTAMP('2020-01-01 00:00:00', 'YYYY-MM-DD HH24:MI:SS'), null, (SELECT id FROM CODELIST_ITEM CI WHERE ITEM_CODE = 'DK3096' AND CODELIST_ID = (SELECT id FROM codelist WHERE CODELIST_KEY = '10040')), 1);</v>
      </c>
      <c r="G39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96" t="str">
        <v>/*INSERT INTO PUBLIC.CODELIST_ITEM_LABEL (DESCRIPTION, VALID_FROM, VALID_TO, ITEM_ID, LANGUAGE_ID) VALUES('Hvis 19 01 001 000 (Transport betyder typekode) er 1, er D.E''erne i 19 07 000 000 (Transportudstyr) obligatoriske', TO_TIMESTAMP('2020-01-01 00:00:00', 'YYYY-MM-DD HH24:MI:SS'), null, (SELECT id FROM CODELIST_ITEM CI WHERE ITEM_CODE = '' AND CODELIST_ID = (SELECT id FROM codelist WHERE CODELIST_KEY = '')), 3);*/</v>
      </c>
      <c r="I396" t="str">
        <v>/*INSERT INTO PUBLIC.CODELIST_ITEM_LABEL (DESCRIPTION, VALID_FROM, VALID_TO, ITEM_ID, LANGUAGE_ID) VALUES('If 19 01 001 000 (Transport means type code) is 1 then the D.Es in 19 07 000 000 (Transport equipment) is mandatory', TO_TIMESTAMP('2020-01-01 00:00:00', 'YYYY-MM-DD HH24:MI:SS'), null, (SELECT id FROM CODELIST_ITEM CI WHERE ITEM_CODE = '' AND CODELIST_ID = (SELECT id FROM codelist WHERE CODELIST_KEY = '')), 1);*/</v>
      </c>
      <c r="J39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96" t="str">
        <v>/*INSERT INTO PUBLIC.CODELIST_ITEM_LABEL (DESCRIPTION, VALID_FROM, VALID_TO, ITEM_ID, LANGUAGE_ID) VALUES('Hvis 19 01 001 000 (Transport betyder typekode) er 1, er D.E''erne i 19 07 000 000 (Transportudstyr) obligatoriske', TO_TIMESTAMP('2020-01-01 00:00:00', 'YYYY-MM-DD HH24:MI:SS'), null, (SELECT id FROM CODELIST_ITEM CI WHERE ITEM_CODE = '' AND CODELIST_ID = (SELECT id FROM codelist WHERE CODELIST_KEY = '10040')), 3);*/</v>
      </c>
      <c r="L396" t="str">
        <v>/*INSERT INTO PUBLIC.CODELIST_ITEM_LABEL (DESCRIPTION, VALID_FROM, VALID_TO, ITEM_ID, LANGUAGE_ID) VALUES('If 19 01 001 000 (Transport means type code) is 1 then the D.Es in 19 07 000 000 (Transport equipment) is mandatory', TO_TIMESTAMP('2020-01-01 00:00:00', 'YYYY-MM-DD HH24:MI:SS'), null, (SELECT id FROM CODELIST_ITEM CI WHERE ITEM_CODE = '' AND CODELIST_ID = (SELECT id FROM codelist WHERE CODELIST_KEY = '10040')), 1);*/</v>
      </c>
      <c r="N396" s="10" t="str">
        <v>INSERT INTO public.codelist_items (itemcode, valid_from, valid_to, codelist_id, extensions_id) VALUES('DK3096', to_timestamp('2020-01-01 00:00:00', 'YYYY-MM-DD HH24:MI:SS'), null, (SELECT id FROM codelists WHERE CODELISTKEY = '10249'), null) ON CONFLICT (codelist_id, itemcode) DO UPDATE SET valid_from=EXCLUDED.valid_from, valid_to=EXCLUDED.valid_to;</v>
      </c>
      <c r="O396" s="10" t="str">
        <v>INSERT INTO PUBLIC.labels_codelist_items (DESCRIPTION, langcode, VALID_FROM, VALID_TO, ITEM_ID) VALUES('Hvis 19 01 001 000 (Transport betyder typekode) er 1, er D.E''erne i 19 07 000 000 (Transportudstyr) obligatoriske', 'DA',TO_TIMESTAMP('2020-01-01 00:00:00', 'YYYY-MM-DD HH24:MI:SS'), null, (SELECT id FROM codelist_items CI WHERE ITEMCODE = 'DK3096' AND CODELIST_ID = (SELECT id FROM codelists WHERE CODELISTKEY = '10249'))) ON CONFLICT (item_id, langcode, valid_to) DO UPDATE SET valid_from=EXCLUDED.valid_from, description=EXCLUDED.description;</v>
      </c>
      <c r="P396" s="10" t="str">
        <v>INSERT INTO PUBLIC.labels_codelist_items (DESCRIPTION, langcode, VALID_FROM, VALID_TO, ITEM_ID) VALUES('If 19 01 001 000 (Transport means type code) is 1 then the D.Es in 19 07 000 000 (Transport equipment) is mandatory', 'EN',TO_TIMESTAMP('2020-01-01 00:00:00', 'YYYY-MM-DD HH24:MI:SS'), null, (SELECT id FROM codelist_items CI WHERE ITEMCODE = 'DK3096' AND CODELIST_ID = (SELECT id FROM codelists WHERE CODELISTKEY = '10249'))) ON CONFLICT (item_id, langcode, valid_to) DO UPDATE SET valid_from=EXCLUDED.valid_from, description=EXCLUDED.description;</v>
      </c>
      <c r="Q39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96" s="10" t="str">
        <v>/*INSERT INTO PUBLIC.labels_codelist_items (DESCRIPTION, langcode, VALID_FROM, VALID_TO, ITEM_ID) VALUES('Hvis 19 01 001 000 (Transport betyder typekode) er 1, er D.E''erne i 19 07 000 000 (Transportudstyr) obligatoriske',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96" s="10" t="str">
        <v>/*INSERT INTO PUBLIC.labels_codelist_items (DESCRIPTION, langcode, VALID_FROM, VALID_TO, ITEM_ID) VALUES('If 19 01 001 000 (Transport means type code) is 1 then the D.Es in 19 07 000 000 (Transport equipment) is mandatory',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97" spans="1:19" ht="409.5" x14ac:dyDescent="0.25">
      <c r="A397" t="str">
        <v>INSERT INTO public.codelist_item (item_code, uieditable, valid_from, valid_to, codelist_id) VALUES('DK3086', false, to_timestamp('2020-01-01 00:00:00', 'YYYY-MM-DD HH24:MI:SS'), null, (SELECT id FROM codelist WHERE CODELIST_KEY = '10080')) ON CONFLICT (codelist_id, item_code) DO UPDATE SET valid_from=EXCLUDED.valid_from, valid_to=EXCLUDED.valid_to;</v>
      </c>
      <c r="B397" t="str">
        <v>INSERT INTO PUBLIC.CODELIST_ITEM_LABEL (DESCRIPTION, VALID_FROM, VALID_TO, ITEM_ID, LANGUAGE_ID) VALUES('Ændringsanmodningen indeholder ændringer til data elementer i 5/23 // 16 15, som ikke må ændres i forbindelse med en konvertering af angivelsen.', TO_TIMESTAMP('2020-01-01 00:00:00', 'YYYY-MM-DD HH24:MI:SS'), null, (SELECT id FROM CODELIST_ITEM CI WHERE ITEM_CODE = 'DK4002' AND CODELIST_ID = (SELECT id FROM codelist WHERE CODELIST_KEY = '10080')), 3);</v>
      </c>
      <c r="C397" t="str">
        <v>INSERT INTO PUBLIC.CODELIST_ITEM_LABEL (DESCRIPTION, VALID_FROM, VALID_TO, ITEM_ID, LANGUAGE_ID) VALUES('Country of routing of consignment - Country (16 12 020 000) must be filled and cannot be empty ', TO_TIMESTAMP('2020-01-01 00:00:00', 'YYYY-MM-DD HH24:MI:SS'), null, (SELECT id FROM CODELIST_ITEM CI WHERE ITEM_CODE = 'DK3086' AND CODELIST_ID = (SELECT id FROM codelist WHERE CODELIST_KEY = '10080')), 1);</v>
      </c>
      <c r="D397" t="str">
        <v>INSERT INTO public.codelist_item (item_code, uieditable, valid_from, valid_to, codelist_id) VALUES('DK3086', false, to_timestamp('2020-01-01 00:00:00', 'YYYY-MM-DD HH24:MI:SS'), null, (SELECT id FROM codelist WHERE CODELIST_KEY = '10040')) ON CONFLICT (codelist_id, item_code) DO UPDATE SET valid_from=EXCLUDED.valid_from, valid_to=EXCLUDED.valid_to;</v>
      </c>
      <c r="E397" t="str">
        <v>INSERT INTO PUBLIC.CODELIST_ITEM_LABEL (DESCRIPTION, VALID_FROM, VALID_TO, ITEM_ID, LANGUAGE_ID) VALUES('Fejl ''Land for sending af forsendelse'' (16 12 020 000) skal være udfyldt og må ikke være tom', TO_TIMESTAMP('2020-01-01 00:00:00', 'YYYY-MM-DD HH24:MI:SS'), null, (SELECT id FROM CODELIST_ITEM CI WHERE ITEM_CODE = 'DK3086' AND CODELIST_ID = (SELECT id FROM codelist WHERE CODELIST_KEY = '10040')), 3);</v>
      </c>
      <c r="F397" t="str">
        <v>INSERT INTO PUBLIC.CODELIST_ITEM_LABEL (DESCRIPTION, VALID_FROM, VALID_TO, ITEM_ID, LANGUAGE_ID) VALUES('Country of routing of consignment - Country (16 12 020 000) must be filled and cannot be empty ', TO_TIMESTAMP('2020-01-01 00:00:00', 'YYYY-MM-DD HH24:MI:SS'), null, (SELECT id FROM CODELIST_ITEM CI WHERE ITEM_CODE = 'DK3086' AND CODELIST_ID = (SELECT id FROM codelist WHERE CODELIST_KEY = '10040')), 1);</v>
      </c>
      <c r="G39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97" t="str">
        <v>/*INSERT INTO PUBLIC.CODELIST_ITEM_LABEL (DESCRIPTION, VALID_FROM, VALID_TO, ITEM_ID, LANGUAGE_ID) VALUES('Fejl ''Land for sending af forsendelse'' (16 12 020 000) skal være udfyldt og må ikke være tom', TO_TIMESTAMP('2020-01-01 00:00:00', 'YYYY-MM-DD HH24:MI:SS'), null, (SELECT id FROM CODELIST_ITEM CI WHERE ITEM_CODE = '' AND CODELIST_ID = (SELECT id FROM codelist WHERE CODELIST_KEY = '')), 3);*/</v>
      </c>
      <c r="I397" t="str">
        <v>/*INSERT INTO PUBLIC.CODELIST_ITEM_LABEL (DESCRIPTION, VALID_FROM, VALID_TO, ITEM_ID, LANGUAGE_ID) VALUES('Country of routing of consignment - Country (16 12 020 000) must be filled and cannot be empty ', TO_TIMESTAMP('2020-01-01 00:00:00', 'YYYY-MM-DD HH24:MI:SS'), null, (SELECT id FROM CODELIST_ITEM CI WHERE ITEM_CODE = '' AND CODELIST_ID = (SELECT id FROM codelist WHERE CODELIST_KEY = '')), 1);*/</v>
      </c>
      <c r="J39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97" t="str">
        <v>/*INSERT INTO PUBLIC.CODELIST_ITEM_LABEL (DESCRIPTION, VALID_FROM, VALID_TO, ITEM_ID, LANGUAGE_ID) VALUES('Fejl ''Land for sending af forsendelse'' (16 12 020 000) skal være udfyldt og må ikke være tom', TO_TIMESTAMP('2020-01-01 00:00:00', 'YYYY-MM-DD HH24:MI:SS'), null, (SELECT id FROM CODELIST_ITEM CI WHERE ITEM_CODE = '' AND CODELIST_ID = (SELECT id FROM codelist WHERE CODELIST_KEY = '10040')), 3);*/</v>
      </c>
      <c r="L397" t="str">
        <v>/*INSERT INTO PUBLIC.CODELIST_ITEM_LABEL (DESCRIPTION, VALID_FROM, VALID_TO, ITEM_ID, LANGUAGE_ID) VALUES('Country of routing of consignment - Country (16 12 020 000) must be filled and cannot be empty ', TO_TIMESTAMP('2020-01-01 00:00:00', 'YYYY-MM-DD HH24:MI:SS'), null, (SELECT id FROM CODELIST_ITEM CI WHERE ITEM_CODE = '' AND CODELIST_ID = (SELECT id FROM codelist WHERE CODELIST_KEY = '10040')), 1);*/</v>
      </c>
      <c r="N397" s="10" t="str">
        <v>INSERT INTO public.codelist_items (itemcode, valid_from, valid_to, codelist_id, extensions_id) VALUES('DK3086', to_timestamp('2020-01-01 00:00:00', 'YYYY-MM-DD HH24:MI:SS'), null, (SELECT id FROM codelists WHERE CODELISTKEY = '10249'), null) ON CONFLICT (codelist_id, itemcode) DO UPDATE SET valid_from=EXCLUDED.valid_from, valid_to=EXCLUDED.valid_to;</v>
      </c>
      <c r="O397" s="10" t="str">
        <v>INSERT INTO PUBLIC.labels_codelist_items (DESCRIPTION, langcode, VALID_FROM, VALID_TO, ITEM_ID) VALUES('Fejl ''Land for sending af forsendelse'' (16 12 020 000) skal være udfyldt og må ikke være tom', 'DA',TO_TIMESTAMP('2020-01-01 00:00:00', 'YYYY-MM-DD HH24:MI:SS'), null, (SELECT id FROM codelist_items CI WHERE ITEMCODE = 'DK3086' AND CODELIST_ID = (SELECT id FROM codelists WHERE CODELISTKEY = '10249'))) ON CONFLICT (item_id, langcode, valid_to) DO UPDATE SET valid_from=EXCLUDED.valid_from, description=EXCLUDED.description;</v>
      </c>
      <c r="P397" s="10" t="str">
        <v>INSERT INTO PUBLIC.labels_codelist_items (DESCRIPTION, langcode, VALID_FROM, VALID_TO, ITEM_ID) VALUES('Country of routing of consignment - Country (16 12 020 000) must be filled and cannot be empty ', 'EN',TO_TIMESTAMP('2020-01-01 00:00:00', 'YYYY-MM-DD HH24:MI:SS'), null, (SELECT id FROM codelist_items CI WHERE ITEMCODE = 'DK3086' AND CODELIST_ID = (SELECT id FROM codelists WHERE CODELISTKEY = '10249'))) ON CONFLICT (item_id, langcode, valid_to) DO UPDATE SET valid_from=EXCLUDED.valid_from, description=EXCLUDED.description;</v>
      </c>
      <c r="Q39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97" s="10" t="str">
        <v>/*INSERT INTO PUBLIC.labels_codelist_items (DESCRIPTION, langcode, VALID_FROM, VALID_TO, ITEM_ID) VALUES('Fejl ''Land for sending af forsendelse'' (16 12 020 000) skal være udfyldt og må ikke være tom',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97" s="10" t="str">
        <v>/*INSERT INTO PUBLIC.labels_codelist_items (DESCRIPTION, langcode, VALID_FROM, VALID_TO, ITEM_ID) VALUES('Country of routing of consignment - Country (16 12 020 000) must be filled and cannot be empty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98" spans="1:19" ht="409.5" x14ac:dyDescent="0.25">
      <c r="A398" t="str">
        <v>INSERT INTO public.codelist_item (item_code, uieditable, valid_from, valid_to, codelist_id) VALUES('DK11070', false, to_timestamp('2020-01-01 00:00:00', 'YYYY-MM-DD HH24:MI:SS'), null, (SELECT id FROM codelist WHERE CODELIST_KEY = '10080')) ON CONFLICT (codelist_id, item_code) DO UPDATE SET valid_from=EXCLUDED.valid_from, valid_to=EXCLUDED.valid_to;</v>
      </c>
      <c r="B398" t="str">
        <v>/*INSERT INTO PUBLIC.CODELIST_ITEM_LABEL (DESCRIPTION, VALID_FROM, VALID_TO, ITEM_ID, LANGUAGE_ID) VALUES('Statistisk værdi pr. supplerende enhed synes for lav', TO_TIMESTAMP('2020-01-01 00:00:00', 'YYYY-MM-DD HH24:MI:SS'), null, (SELECT id FROM CODELIST_ITEM CI WHERE ITEM_CODE = '' AND CODELIST_ID = (SELECT id FROM codelist WHERE CODELIST_KEY = '')), 3);*/</v>
      </c>
      <c r="C398" t="str">
        <v>INSERT INTO PUBLIC.CODELIST_ITEM_LABEL (DESCRIPTION, VALID_FROM, VALID_TO, ITEM_ID, LANGUAGE_ID) VALUES('Country of Preferential Origin not Valid', TO_TIMESTAMP('2020-01-01 00:00:00', 'YYYY-MM-DD HH24:MI:SS'), null, (SELECT id FROM CODELIST_ITEM CI WHERE ITEM_CODE = 'DK11070' AND CODELIST_ID = (SELECT id FROM codelist WHERE CODELIST_KEY = '10080')), 1);</v>
      </c>
      <c r="D398" t="str">
        <v>INSERT INTO public.codelist_item (item_code, uieditable, valid_from, valid_to, codelist_id) VALUES('DK11070', false, to_timestamp('2020-01-01 00:00:00', 'YYYY-MM-DD HH24:MI:SS'), null, (SELECT id FROM codelist WHERE CODELIST_KEY = '10040')) ON CONFLICT (codelist_id, item_code) DO UPDATE SET valid_from=EXCLUDED.valid_from, valid_to=EXCLUDED.valid_to;</v>
      </c>
      <c r="E398" t="str">
        <v>INSERT INTO PUBLIC.CODELIST_ITEM_LABEL (DESCRIPTION, VALID_FROM, VALID_TO, ITEM_ID, LANGUAGE_ID) VALUES('Præferenceland  ikke valid', TO_TIMESTAMP('2020-01-01 00:00:00', 'YYYY-MM-DD HH24:MI:SS'), null, (SELECT id FROM CODELIST_ITEM CI WHERE ITEM_CODE = 'DK11070' AND CODELIST_ID = (SELECT id FROM codelist WHERE CODELIST_KEY = '10040')), 3);</v>
      </c>
      <c r="F398" t="str">
        <v>INSERT INTO PUBLIC.CODELIST_ITEM_LABEL (DESCRIPTION, VALID_FROM, VALID_TO, ITEM_ID, LANGUAGE_ID) VALUES('Country of Preferential Origin not Valid', TO_TIMESTAMP('2020-01-01 00:00:00', 'YYYY-MM-DD HH24:MI:SS'), null, (SELECT id FROM CODELIST_ITEM CI WHERE ITEM_CODE = 'DK11070' AND CODELIST_ID = (SELECT id FROM codelist WHERE CODELIST_KEY = '10040')), 1);</v>
      </c>
      <c r="G39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98" t="str">
        <v>/*INSERT INTO PUBLIC.CODELIST_ITEM_LABEL (DESCRIPTION, VALID_FROM, VALID_TO, ITEM_ID, LANGUAGE_ID) VALUES('Præferenceland  ikke valid', TO_TIMESTAMP('2020-01-01 00:00:00', 'YYYY-MM-DD HH24:MI:SS'), null, (SELECT id FROM CODELIST_ITEM CI WHERE ITEM_CODE = '' AND CODELIST_ID = (SELECT id FROM codelist WHERE CODELIST_KEY = '')), 3);*/</v>
      </c>
      <c r="I398" t="str">
        <v>/*INSERT INTO PUBLIC.CODELIST_ITEM_LABEL (DESCRIPTION, VALID_FROM, VALID_TO, ITEM_ID, LANGUAGE_ID) VALUES('Country of Preferential Origin not Valid', TO_TIMESTAMP('2020-01-01 00:00:00', 'YYYY-MM-DD HH24:MI:SS'), null, (SELECT id FROM CODELIST_ITEM CI WHERE ITEM_CODE = '' AND CODELIST_ID = (SELECT id FROM codelist WHERE CODELIST_KEY = '')), 1);*/</v>
      </c>
      <c r="J39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98" t="str">
        <v>/*INSERT INTO PUBLIC.CODELIST_ITEM_LABEL (DESCRIPTION, VALID_FROM, VALID_TO, ITEM_ID, LANGUAGE_ID) VALUES('Præferenceland  ikke valid', TO_TIMESTAMP('2020-01-01 00:00:00', 'YYYY-MM-DD HH24:MI:SS'), null, (SELECT id FROM CODELIST_ITEM CI WHERE ITEM_CODE = '' AND CODELIST_ID = (SELECT id FROM codelist WHERE CODELIST_KEY = '10040')), 3);*/</v>
      </c>
      <c r="L398" t="str">
        <v>/*INSERT INTO PUBLIC.CODELIST_ITEM_LABEL (DESCRIPTION, VALID_FROM, VALID_TO, ITEM_ID, LANGUAGE_ID) VALUES('Country of Preferential Origin not Valid', TO_TIMESTAMP('2020-01-01 00:00:00', 'YYYY-MM-DD HH24:MI:SS'), null, (SELECT id FROM CODELIST_ITEM CI WHERE ITEM_CODE = '' AND CODELIST_ID = (SELECT id FROM codelist WHERE CODELIST_KEY = '10040')), 1);*/</v>
      </c>
      <c r="N398" s="10" t="str">
        <v>INSERT INTO public.codelist_items (itemcode, valid_from, valid_to, codelist_id, extensions_id) VALUES('DK11070', to_timestamp('2020-01-01 00:00:00', 'YYYY-MM-DD HH24:MI:SS'), null, (SELECT id FROM codelists WHERE CODELISTKEY = '10249'), null) ON CONFLICT (codelist_id, itemcode) DO UPDATE SET valid_from=EXCLUDED.valid_from, valid_to=EXCLUDED.valid_to;</v>
      </c>
      <c r="O398" s="10" t="str">
        <v>INSERT INTO PUBLIC.labels_codelist_items (DESCRIPTION, langcode, VALID_FROM, VALID_TO, ITEM_ID) VALUES('Præferenceland  ikke valid', 'DA',TO_TIMESTAMP('2020-01-01 00:00:00', 'YYYY-MM-DD HH24:MI:SS'), null, (SELECT id FROM codelist_items CI WHERE ITEMCODE = 'DK11070' AND CODELIST_ID = (SELECT id FROM codelists WHERE CODELISTKEY = '10249'))) ON CONFLICT (item_id, langcode, valid_to) DO UPDATE SET valid_from=EXCLUDED.valid_from, description=EXCLUDED.description;</v>
      </c>
      <c r="P398" s="10" t="str">
        <v>INSERT INTO PUBLIC.labels_codelist_items (DESCRIPTION, langcode, VALID_FROM, VALID_TO, ITEM_ID) VALUES('Country of Preferential Origin not Valid', 'EN',TO_TIMESTAMP('2020-01-01 00:00:00', 'YYYY-MM-DD HH24:MI:SS'), null, (SELECT id FROM codelist_items CI WHERE ITEMCODE = 'DK11070' AND CODELIST_ID = (SELECT id FROM codelists WHERE CODELISTKEY = '10249'))) ON CONFLICT (item_id, langcode, valid_to) DO UPDATE SET valid_from=EXCLUDED.valid_from, description=EXCLUDED.description;</v>
      </c>
      <c r="Q39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98" s="10" t="str">
        <v>/*INSERT INTO PUBLIC.labels_codelist_items (DESCRIPTION, langcode, VALID_FROM, VALID_TO, ITEM_ID) VALUES('Præferenceland  ikke valid',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98" s="10" t="str">
        <v>/*INSERT INTO PUBLIC.labels_codelist_items (DESCRIPTION, langcode, VALID_FROM, VALID_TO, ITEM_ID) VALUES('Country of Preferential Origin not Valid',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99" spans="1:19" ht="409.5" x14ac:dyDescent="0.25">
      <c r="A399" t="str">
        <v>INSERT INTO public.codelist_item (item_code, uieditable, valid_from, valid_to, codelist_id) VALUES('DK11071', false, to_timestamp('2020-01-01 00:00:00', 'YYYY-MM-DD HH24:MI:SS'), null, (SELECT id FROM codelist WHERE CODELIST_KEY = '10080')) ON CONFLICT (codelist_id, item_code) DO UPDATE SET valid_from=EXCLUDED.valid_from, valid_to=EXCLUDED.valid_to;</v>
      </c>
      <c r="B399" t="str">
        <v>/*INSERT INTO PUBLIC.CODELIST_ITEM_LABEL (DESCRIPTION, VALID_FROM, VALID_TO, ITEM_ID, LANGUAGE_ID) VALUES('Statistisk værdi pr. supplerende enhed synes for høj', TO_TIMESTAMP('2020-01-01 00:00:00', 'YYYY-MM-DD HH24:MI:SS'), null, (SELECT id FROM CODELIST_ITEM CI WHERE ITEM_CODE = '' AND CODELIST_ID = (SELECT id FROM codelist WHERE CODELIST_KEY = '')), 3);*/</v>
      </c>
      <c r="C399" t="str">
        <v>INSERT INTO PUBLIC.CODELIST_ITEM_LABEL (DESCRIPTION, VALID_FROM, VALID_TO, ITEM_ID, LANGUAGE_ID) VALUES('Country of Dispatch Missing', TO_TIMESTAMP('2020-01-01 00:00:00', 'YYYY-MM-DD HH24:MI:SS'), null, (SELECT id FROM CODELIST_ITEM CI WHERE ITEM_CODE = 'DK11071' AND CODELIST_ID = (SELECT id FROM codelist WHERE CODELIST_KEY = '10080')), 1);</v>
      </c>
      <c r="D399" t="str">
        <v>INSERT INTO public.codelist_item (item_code, uieditable, valid_from, valid_to, codelist_id) VALUES('DK11071', false, to_timestamp('2020-01-01 00:00:00', 'YYYY-MM-DD HH24:MI:SS'), null, (SELECT id FROM codelist WHERE CODELIST_KEY = '10040')) ON CONFLICT (codelist_id, item_code) DO UPDATE SET valid_from=EXCLUDED.valid_from, valid_to=EXCLUDED.valid_to;</v>
      </c>
      <c r="E399" t="str">
        <v>INSERT INTO PUBLIC.CODELIST_ITEM_LABEL (DESCRIPTION, VALID_FROM, VALID_TO, ITEM_ID, LANGUAGE_ID) VALUES('Manglende angivelse af afsendelsesland.', TO_TIMESTAMP('2020-01-01 00:00:00', 'YYYY-MM-DD HH24:MI:SS'), null, (SELECT id FROM CODELIST_ITEM CI WHERE ITEM_CODE = 'DK11071' AND CODELIST_ID = (SELECT id FROM codelist WHERE CODELIST_KEY = '10040')), 3);</v>
      </c>
      <c r="F399" t="str">
        <v>INSERT INTO PUBLIC.CODELIST_ITEM_LABEL (DESCRIPTION, VALID_FROM, VALID_TO, ITEM_ID, LANGUAGE_ID) VALUES('Country of Dispatch Missing', TO_TIMESTAMP('2020-01-01 00:00:00', 'YYYY-MM-DD HH24:MI:SS'), null, (SELECT id FROM CODELIST_ITEM CI WHERE ITEM_CODE = 'DK11071' AND CODELIST_ID = (SELECT id FROM codelist WHERE CODELIST_KEY = '10040')), 1);</v>
      </c>
      <c r="G399" t="str">
        <v>/*INSERT INTO public.codelist_item (item_code, uieditable, valid_from, valid_to, codelist_id) VALUES('DKW11071', false, to_timestamp('2020-01-01 00:00:00', 'YYYY-MM-DD HH24:MI:SS'), null, (SELECT id FROM codelist WHERE CODELIST_KEY = '')) ON CONFLICT (codelist_id, item_code) DO UPDATE SET valid_from=EXCLUDED.valid_from, valid_to=EXCLUDED.valid_to;*/</v>
      </c>
      <c r="H399" t="str">
        <v>/*INSERT INTO PUBLIC.CODELIST_ITEM_LABEL (DESCRIPTION, VALID_FROM, VALID_TO, ITEM_ID, LANGUAGE_ID) VALUES('Manglende angivelse af afsendelsesland.', TO_TIMESTAMP('2020-01-01 00:00:00', 'YYYY-MM-DD HH24:MI:SS'), null, (SELECT id FROM CODELIST_ITEM CI WHERE ITEM_CODE = 'DKW11071' AND CODELIST_ID = (SELECT id FROM codelist WHERE CODELIST_KEY = '')), 3);*/</v>
      </c>
      <c r="I399" t="str">
        <v>/*INSERT INTO PUBLIC.CODELIST_ITEM_LABEL (DESCRIPTION, VALID_FROM, VALID_TO, ITEM_ID, LANGUAGE_ID) VALUES('Country of Dispatch Missing', TO_TIMESTAMP('2020-01-01 00:00:00', 'YYYY-MM-DD HH24:MI:SS'), null, (SELECT id FROM CODELIST_ITEM CI WHERE ITEM_CODE = 'DKW11071' AND CODELIST_ID = (SELECT id FROM codelist WHERE CODELIST_KEY = '')), 1);*/</v>
      </c>
      <c r="J399" t="str">
        <v>/*INSERT INTO public.codelist_item (item_code, uieditable, valid_from, valid_to, codelist_id) VALUES('DKW11071', false, to_timestamp('2020-01-01 00:00:00', 'YYYY-MM-DD HH24:MI:SS'), null, (SELECT id FROM codelist WHERE CODELIST_KEY = '10040')) ON CONFLICT (codelist_id, item_code) DO UPDATE SET valid_from=EXCLUDED.valid_from, valid_to=EXCLUDED.valid_to;*/</v>
      </c>
      <c r="K399" t="str">
        <v>/*INSERT INTO PUBLIC.CODELIST_ITEM_LABEL (DESCRIPTION, VALID_FROM, VALID_TO, ITEM_ID, LANGUAGE_ID) VALUES('Manglende angivelse af afsendelsesland.', TO_TIMESTAMP('2020-01-01 00:00:00', 'YYYY-MM-DD HH24:MI:SS'), null, (SELECT id FROM CODELIST_ITEM CI WHERE ITEM_CODE = 'DKW11071' AND CODELIST_ID = (SELECT id FROM codelist WHERE CODELIST_KEY = '10040')), 3);*/</v>
      </c>
      <c r="L399" t="str">
        <v>/*INSERT INTO PUBLIC.CODELIST_ITEM_LABEL (DESCRIPTION, VALID_FROM, VALID_TO, ITEM_ID, LANGUAGE_ID) VALUES('Country of Dispatch Missing', TO_TIMESTAMP('2020-01-01 00:00:00', 'YYYY-MM-DD HH24:MI:SS'), null, (SELECT id FROM CODELIST_ITEM CI WHERE ITEM_CODE = 'DKW11071' AND CODELIST_ID = (SELECT id FROM codelist WHERE CODELIST_KEY = '10040')), 1);*/</v>
      </c>
      <c r="N399" s="10" t="str">
        <v>INSERT INTO public.codelist_items (itemcode, valid_from, valid_to, codelist_id, extensions_id) VALUES('DK11071', to_timestamp('2020-01-01 00:00:00', 'YYYY-MM-DD HH24:MI:SS'), null, (SELECT id FROM codelists WHERE CODELISTKEY = '10249'), null) ON CONFLICT (codelist_id, itemcode) DO UPDATE SET valid_from=EXCLUDED.valid_from, valid_to=EXCLUDED.valid_to;</v>
      </c>
      <c r="O399" s="10" t="str">
        <v>INSERT INTO PUBLIC.labels_codelist_items (DESCRIPTION, langcode, VALID_FROM, VALID_TO, ITEM_ID) VALUES('Manglende angivelse af afsendelsesland.', 'DA',TO_TIMESTAMP('2020-01-01 00:00:00', 'YYYY-MM-DD HH24:MI:SS'), null, (SELECT id FROM codelist_items CI WHERE ITEMCODE = 'DK11071' AND CODELIST_ID = (SELECT id FROM codelists WHERE CODELISTKEY = '10249'))) ON CONFLICT (item_id, langcode, valid_to) DO UPDATE SET valid_from=EXCLUDED.valid_from, description=EXCLUDED.description;</v>
      </c>
      <c r="P399" s="10" t="str">
        <v>INSERT INTO PUBLIC.labels_codelist_items (DESCRIPTION, langcode, VALID_FROM, VALID_TO, ITEM_ID) VALUES('Country of Dispatch Missing', 'EN',TO_TIMESTAMP('2020-01-01 00:00:00', 'YYYY-MM-DD HH24:MI:SS'), null, (SELECT id FROM codelist_items CI WHERE ITEMCODE = 'DK11071' AND CODELIST_ID = (SELECT id FROM codelists WHERE CODELISTKEY = '10249'))) ON CONFLICT (item_id, langcode, valid_to) DO UPDATE SET valid_from=EXCLUDED.valid_from, description=EXCLUDED.description;</v>
      </c>
      <c r="Q399" s="10" t="str">
        <v>/*INSERT INTO public.codelist_items (itemcode, valid_from, valid_to, codelist_id, extensions_id) VALUES('DKW11071', to_timestamp('2020-01-01 00:00:00', 'YYYY-MM-DD HH24:MI:SS'), null, (SELECT id FROM codelists WHERE CODELISTKEY = '10249'), null) ON CONFLICT (codelist_id, itemcode) DO UPDATE SET valid_from=EXCLUDED.valid_from, valid_to=EXCLUDED.valid_to;*/</v>
      </c>
      <c r="R399" s="10" t="str">
        <v>/*INSERT INTO PUBLIC.labels_codelist_items (DESCRIPTION, langcode, VALID_FROM, VALID_TO, ITEM_ID) VALUES('Manglende angivelse af afsendelsesland.', 'DA',TO_TIMESTAMP('2020-01-01 00:00:00', 'YYYY-MM-DD HH24:MI:SS'), null, (SELECT id FROM codelist_items CI WHERE ITEMCODE = 'DKW11071' AND CODELIST_ID = (SELECT id FROM codelists WHERE CODELISTKEY = '10249'))) ON CONFLICT (item_id, langcode, valid_to) DO UPDATE SET valid_from=EXCLUDED.valid_from, description=EXCLUDED.description;*/</v>
      </c>
      <c r="S399" s="10" t="str">
        <v>/*INSERT INTO PUBLIC.labels_codelist_items (DESCRIPTION, langcode, VALID_FROM, VALID_TO, ITEM_ID) VALUES('Country of Dispatch Missing', 'EN',TO_TIMESTAMP('2020-01-01 00:00:00', 'YYYY-MM-DD HH24:MI:SS'), null, (SELECT id FROM codelist_items CI WHERE ITEMCODE = 'DKW11071' AND CODELIST_ID = (SELECT id FROM codelists WHERE CODELISTKEY = '10249'))) ON CONFLICT (item_id, langcode, valid_to) DO UPDATE SET valid_from=EXCLUDED.valid_from, description=EXCLUDED.description;*/</v>
      </c>
    </row>
    <row r="400" spans="1:19" ht="409.5" x14ac:dyDescent="0.25">
      <c r="A400" t="str">
        <v>/*INSERT INTO public.codelist_item (item_code, uieditable, valid_from, valid_to, codelist_id) VALUES('DK1240', false, to_timestamp('2020-01-01 00:00:00', 'YYYY-MM-DD HH24:MI:SS'), null, (SELECT id FROM codelist WHERE CODELIST_KEY = '')) ON CONFLICT (codelist_id, item_code) DO UPDATE SET valid_from=EXCLUDED.valid_from, valid_to=EXCLUDED.valid_to;*/</v>
      </c>
      <c r="B400" t="str">
        <v>/*INSERT INTO PUBLIC.CODELIST_ITEM_LABEL (DESCRIPTION, VALID_FROM, VALID_TO, ITEM_ID, LANGUAGE_ID) VALUES('Statistisk værdi pr. kg nettovægt synes for høj', TO_TIMESTAMP('2020-01-01 00:00:00', 'YYYY-MM-DD HH24:MI:SS'), null, (SELECT id FROM CODELIST_ITEM CI WHERE ITEM_CODE = '' AND CODELIST_ID = (SELECT id FROM codelist WHERE CODELIST_KEY = '')), 3);*/</v>
      </c>
      <c r="C400" t="str">
        <v>/*INSERT INTO PUBLIC.CODELIST_ITEM_LABEL (DESCRIPTION, VALID_FROM, VALID_TO, ITEM_ID, LANGUAGE_ID) VALUES('Correction reason must be chosen and must be a valid reason', TO_TIMESTAMP('2020-01-01 00:00:00', 'YYYY-MM-DD HH24:MI:SS'), null, (SELECT id FROM CODELIST_ITEM CI WHERE ITEM_CODE = 'DK1240' AND CODELIST_ID = (SELECT id FROM codelist WHERE CODELIST_KEY = '')), 1);*/</v>
      </c>
      <c r="D400" t="str">
        <v>/*INSERT INTO public.codelist_item (item_code, uieditable, valid_from, valid_to, codelist_id) VALUES('DK1240', false, to_timestamp('2020-01-01 00:00:00', 'YYYY-MM-DD HH24:MI:SS'), null, (SELECT id FROM codelist WHERE CODELIST_KEY = '10040')) ON CONFLICT (codelist_id, item_code) DO UPDATE SET valid_from=EXCLUDED.valid_from, valid_to=EXCLUDED.valid_to;*/</v>
      </c>
      <c r="E400" t="str">
        <v>/*INSERT INTO PUBLIC.CODELIST_ITEM_LABEL (DESCRIPTION, VALID_FROM, VALID_TO, ITEM_ID, LANGUAGE_ID) VALUES('Rettelses årsag skal være udfyldt og skal være en gyldig årsag', TO_TIMESTAMP('2020-01-01 00:00:00', 'YYYY-MM-DD HH24:MI:SS'), null, (SELECT id FROM CODELIST_ITEM CI WHERE ITEM_CODE = 'DK1240' AND CODELIST_ID = (SELECT id FROM codelist WHERE CODELIST_KEY = '10040')), 3);*/</v>
      </c>
      <c r="F400" t="str">
        <v>/*INSERT INTO PUBLIC.CODELIST_ITEM_LABEL (DESCRIPTION, VALID_FROM, VALID_TO, ITEM_ID, LANGUAGE_ID) VALUES('Correction reason must be chosen and must be a valid reason', TO_TIMESTAMP('2020-01-01 00:00:00', 'YYYY-MM-DD HH24:MI:SS'), null, (SELECT id FROM CODELIST_ITEM CI WHERE ITEM_CODE = 'DK1240' AND CODELIST_ID = (SELECT id FROM codelist WHERE CODELIST_KEY = '10040')), 1);*/</v>
      </c>
      <c r="G40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00" t="str">
        <v>/*INSERT INTO PUBLIC.CODELIST_ITEM_LABEL (DESCRIPTION, VALID_FROM, VALID_TO, ITEM_ID, LANGUAGE_ID) VALUES('Rettelses årsag skal være udfyldt og skal være en gyldig årsag', TO_TIMESTAMP('2020-01-01 00:00:00', 'YYYY-MM-DD HH24:MI:SS'), null, (SELECT id FROM CODELIST_ITEM CI WHERE ITEM_CODE = '' AND CODELIST_ID = (SELECT id FROM codelist WHERE CODELIST_KEY = '')), 3);*/</v>
      </c>
      <c r="I400" t="str">
        <v>/*INSERT INTO PUBLIC.CODELIST_ITEM_LABEL (DESCRIPTION, VALID_FROM, VALID_TO, ITEM_ID, LANGUAGE_ID) VALUES('Correction reason must be chosen and must be a valid reason', TO_TIMESTAMP('2020-01-01 00:00:00', 'YYYY-MM-DD HH24:MI:SS'), null, (SELECT id FROM CODELIST_ITEM CI WHERE ITEM_CODE = '' AND CODELIST_ID = (SELECT id FROM codelist WHERE CODELIST_KEY = '')), 1);*/</v>
      </c>
      <c r="J40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00" t="str">
        <v>/*INSERT INTO PUBLIC.CODELIST_ITEM_LABEL (DESCRIPTION, VALID_FROM, VALID_TO, ITEM_ID, LANGUAGE_ID) VALUES('Rettelses årsag skal være udfyldt og skal være en gyldig årsag', TO_TIMESTAMP('2020-01-01 00:00:00', 'YYYY-MM-DD HH24:MI:SS'), null, (SELECT id FROM CODELIST_ITEM CI WHERE ITEM_CODE = '' AND CODELIST_ID = (SELECT id FROM codelist WHERE CODELIST_KEY = '10040')), 3);*/</v>
      </c>
      <c r="L400" t="str">
        <v>/*INSERT INTO PUBLIC.CODELIST_ITEM_LABEL (DESCRIPTION, VALID_FROM, VALID_TO, ITEM_ID, LANGUAGE_ID) VALUES('Correction reason must be chosen and must be a valid reason', TO_TIMESTAMP('2020-01-01 00:00:00', 'YYYY-MM-DD HH24:MI:SS'), null, (SELECT id FROM CODELIST_ITEM CI WHERE ITEM_CODE = '' AND CODELIST_ID = (SELECT id FROM codelist WHERE CODELIST_KEY = '10040')), 1);*/</v>
      </c>
      <c r="N400" s="10" t="str">
        <v>/*INSERT INTO public.codelist_items (itemcode, valid_from, valid_to, codelist_id, extensions_id) VALUES('DK1240', to_timestamp('2020-01-01 00:00:00', 'YYYY-MM-DD HH24:MI:SS'), null, (SELECT id FROM codelists WHERE CODELISTKEY = '10249'), null) ON CONFLICT (codelist_id, itemcode) DO UPDATE SET valid_from=EXCLUDED.valid_from, valid_to=EXCLUDED.valid_to;*/</v>
      </c>
      <c r="O400" s="10" t="str">
        <v>/*INSERT INTO PUBLIC.labels_codelist_items (DESCRIPTION, langcode, VALID_FROM, VALID_TO, ITEM_ID) VALUES('Rettelses årsag skal være udfyldt og skal være en gyldig årsag', 'DA',TO_TIMESTAMP('2020-01-01 00:00:00', 'YYYY-MM-DD HH24:MI:SS'), null, (SELECT id FROM codelist_items CI WHERE ITEMCODE = 'DK1240' AND CODELIST_ID = (SELECT id FROM codelists WHERE CODELISTKEY = '10249'))) ON CONFLICT (item_id, langcode, valid_to) DO UPDATE SET valid_from=EXCLUDED.valid_from, description=EXCLUDED.description;*/</v>
      </c>
      <c r="P400" s="10" t="str">
        <v>/*INSERT INTO PUBLIC.labels_codelist_items (DESCRIPTION, langcode, VALID_FROM, VALID_TO, ITEM_ID) VALUES('Correction reason must be chosen and must be a valid reason', 'EN',TO_TIMESTAMP('2020-01-01 00:00:00', 'YYYY-MM-DD HH24:MI:SS'), null, (SELECT id FROM codelist_items CI WHERE ITEMCODE = 'DK1240' AND CODELIST_ID = (SELECT id FROM codelists WHERE CODELISTKEY = '10249'))) ON CONFLICT (item_id, langcode, valid_to) DO UPDATE SET valid_from=EXCLUDED.valid_from, description=EXCLUDED.description;*/</v>
      </c>
      <c r="Q40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00" s="10" t="str">
        <v>/*INSERT INTO PUBLIC.labels_codelist_items (DESCRIPTION, langcode, VALID_FROM, VALID_TO, ITEM_ID) VALUES('Rettelses årsag skal være udfyldt og skal være en gyldig årsag',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00" s="10" t="str">
        <v>/*INSERT INTO PUBLIC.labels_codelist_items (DESCRIPTION, langcode, VALID_FROM, VALID_TO, ITEM_ID) VALUES('Correction reason must be chosen and must be a valid reason',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01" spans="1:19" ht="409.5" x14ac:dyDescent="0.25">
      <c r="A401" t="str">
        <v>INSERT INTO public.codelist_item (item_code, uieditable, valid_from, valid_to, codelist_id) VALUES('DK11104', false, to_timestamp('2020-01-01 00:00:00', 'YYYY-MM-DD HH24:MI:SS'), null, (SELECT id FROM codelist WHERE CODELIST_KEY = '10080')) ON CONFLICT (codelist_id, item_code) DO UPDATE SET valid_from=EXCLUDED.valid_from, valid_to=EXCLUDED.valid_to;</v>
      </c>
      <c r="B401" t="str">
        <v>/*INSERT INTO PUBLIC.CODELIST_ITEM_LABEL (DESCRIPTION, VALID_FROM, VALID_TO, ITEM_ID, LANGUAGE_ID) VALUES('Statistisk værdi'' er nødvendig når ''faktureret beløb for vareposten'' ikke er givet.', TO_TIMESTAMP('2020-01-01 00:00:00', 'YYYY-MM-DD HH24:MI:SS'), null, (SELECT id FROM CODELIST_ITEM CI WHERE ITEM_CODE = '' AND CODELIST_ID = (SELECT id FROM codelist WHERE CODELIST_KEY = '')), 3);*/</v>
      </c>
      <c r="C401" t="str">
        <v>INSERT INTO PUBLIC.CODELIST_ITEM_LABEL (DESCRIPTION, VALID_FROM, VALID_TO, ITEM_ID, LANGUAGE_ID) VALUES('Conflicting Documents Prevent Calculation', TO_TIMESTAMP('2020-01-01 00:00:00', 'YYYY-MM-DD HH24:MI:SS'), null, (SELECT id FROM CODELIST_ITEM CI WHERE ITEM_CODE = 'DK11104' AND CODELIST_ID = (SELECT id FROM codelist WHERE CODELIST_KEY = '10080')), 1);</v>
      </c>
      <c r="D401" t="str">
        <v>INSERT INTO public.codelist_item (item_code, uieditable, valid_from, valid_to, codelist_id) VALUES('DK11104', false, to_timestamp('2020-01-01 00:00:00', 'YYYY-MM-DD HH24:MI:SS'), null, (SELECT id FROM codelist WHERE CODELIST_KEY = '10040')) ON CONFLICT (codelist_id, item_code) DO UPDATE SET valid_from=EXCLUDED.valid_from, valid_to=EXCLUDED.valid_to;</v>
      </c>
      <c r="E401" t="str">
        <v>INSERT INTO PUBLIC.CODELIST_ITEM_LABEL (DESCRIPTION, VALID_FROM, VALID_TO, ITEM_ID, LANGUAGE_ID) VALUES('Fejl i dokumenter (12 03 002 000) de angivne dokumenter konflikter(reserve)', TO_TIMESTAMP('2020-01-01 00:00:00', 'YYYY-MM-DD HH24:MI:SS'), null, (SELECT id FROM CODELIST_ITEM CI WHERE ITEM_CODE = 'DK11104' AND CODELIST_ID = (SELECT id FROM codelist WHERE CODELIST_KEY = '10040')), 3);</v>
      </c>
      <c r="F401" t="str">
        <v>INSERT INTO PUBLIC.CODELIST_ITEM_LABEL (DESCRIPTION, VALID_FROM, VALID_TO, ITEM_ID, LANGUAGE_ID) VALUES('Conflicting Documents Prevent Calculation', TO_TIMESTAMP('2020-01-01 00:00:00', 'YYYY-MM-DD HH24:MI:SS'), null, (SELECT id FROM CODELIST_ITEM CI WHERE ITEM_CODE = 'DK11104' AND CODELIST_ID = (SELECT id FROM codelist WHERE CODELIST_KEY = '10040')), 1);</v>
      </c>
      <c r="G40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01" t="str">
        <v>/*INSERT INTO PUBLIC.CODELIST_ITEM_LABEL (DESCRIPTION, VALID_FROM, VALID_TO, ITEM_ID, LANGUAGE_ID) VALUES('Fejl i dokumenter (12 03 002 000) de angivne dokumenter konflikter(reserve)', TO_TIMESTAMP('2020-01-01 00:00:00', 'YYYY-MM-DD HH24:MI:SS'), null, (SELECT id FROM CODELIST_ITEM CI WHERE ITEM_CODE = '' AND CODELIST_ID = (SELECT id FROM codelist WHERE CODELIST_KEY = '')), 3);*/</v>
      </c>
      <c r="I401" t="str">
        <v>/*INSERT INTO PUBLIC.CODELIST_ITEM_LABEL (DESCRIPTION, VALID_FROM, VALID_TO, ITEM_ID, LANGUAGE_ID) VALUES('Conflicting Documents Prevent Calculation', TO_TIMESTAMP('2020-01-01 00:00:00', 'YYYY-MM-DD HH24:MI:SS'), null, (SELECT id FROM CODELIST_ITEM CI WHERE ITEM_CODE = '' AND CODELIST_ID = (SELECT id FROM codelist WHERE CODELIST_KEY = '')), 1);*/</v>
      </c>
      <c r="J40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01" t="str">
        <v>/*INSERT INTO PUBLIC.CODELIST_ITEM_LABEL (DESCRIPTION, VALID_FROM, VALID_TO, ITEM_ID, LANGUAGE_ID) VALUES('Fejl i dokumenter (12 03 002 000) de angivne dokumenter konflikter(reserve)', TO_TIMESTAMP('2020-01-01 00:00:00', 'YYYY-MM-DD HH24:MI:SS'), null, (SELECT id FROM CODELIST_ITEM CI WHERE ITEM_CODE = '' AND CODELIST_ID = (SELECT id FROM codelist WHERE CODELIST_KEY = '10040')), 3);*/</v>
      </c>
      <c r="L401" t="str">
        <v>/*INSERT INTO PUBLIC.CODELIST_ITEM_LABEL (DESCRIPTION, VALID_FROM, VALID_TO, ITEM_ID, LANGUAGE_ID) VALUES('Conflicting Documents Prevent Calculation', TO_TIMESTAMP('2020-01-01 00:00:00', 'YYYY-MM-DD HH24:MI:SS'), null, (SELECT id FROM CODELIST_ITEM CI WHERE ITEM_CODE = '' AND CODELIST_ID = (SELECT id FROM codelist WHERE CODELIST_KEY = '10040')), 1);*/</v>
      </c>
      <c r="N401" s="10" t="str">
        <v>INSERT INTO public.codelist_items (itemcode, valid_from, valid_to, codelist_id, extensions_id) VALUES('DK11104', to_timestamp('2020-01-01 00:00:00', 'YYYY-MM-DD HH24:MI:SS'), null, (SELECT id FROM codelists WHERE CODELISTKEY = '10249'), null) ON CONFLICT (codelist_id, itemcode) DO UPDATE SET valid_from=EXCLUDED.valid_from, valid_to=EXCLUDED.valid_to;</v>
      </c>
      <c r="O401" s="10" t="str">
        <v>INSERT INTO PUBLIC.labels_codelist_items (DESCRIPTION, langcode, VALID_FROM, VALID_TO, ITEM_ID) VALUES('Fejl i dokumenter (12 03 002 000) de angivne dokumenter konflikter(reserve)', 'DA',TO_TIMESTAMP('2020-01-01 00:00:00', 'YYYY-MM-DD HH24:MI:SS'), null, (SELECT id FROM codelist_items CI WHERE ITEMCODE = 'DK11104' AND CODELIST_ID = (SELECT id FROM codelists WHERE CODELISTKEY = '10249'))) ON CONFLICT (item_id, langcode, valid_to) DO UPDATE SET valid_from=EXCLUDED.valid_from, description=EXCLUDED.description;</v>
      </c>
      <c r="P401" s="10" t="str">
        <v>INSERT INTO PUBLIC.labels_codelist_items (DESCRIPTION, langcode, VALID_FROM, VALID_TO, ITEM_ID) VALUES('Conflicting Documents Prevent Calculation', 'EN',TO_TIMESTAMP('2020-01-01 00:00:00', 'YYYY-MM-DD HH24:MI:SS'), null, (SELECT id FROM codelist_items CI WHERE ITEMCODE = 'DK11104' AND CODELIST_ID = (SELECT id FROM codelists WHERE CODELISTKEY = '10249'))) ON CONFLICT (item_id, langcode, valid_to) DO UPDATE SET valid_from=EXCLUDED.valid_from, description=EXCLUDED.description;</v>
      </c>
      <c r="Q40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01" s="10" t="str">
        <v>/*INSERT INTO PUBLIC.labels_codelist_items (DESCRIPTION, langcode, VALID_FROM, VALID_TO, ITEM_ID) VALUES('Fejl i dokumenter (12 03 002 000) de angivne dokumenter konflikter(reserve)',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01" s="10" t="str">
        <v>/*INSERT INTO PUBLIC.labels_codelist_items (DESCRIPTION, langcode, VALID_FROM, VALID_TO, ITEM_ID) VALUES('Conflicting Documents Prevent Calculation',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02" spans="1:19" ht="409.5" x14ac:dyDescent="0.25">
      <c r="A402" t="str">
        <v>INSERT INTO public.codelist_item (item_code, uieditable, valid_from, valid_to, codelist_id) VALUES('DK11107', false, to_timestamp('2020-01-01 00:00:00', 'YYYY-MM-DD HH24:MI:SS'), null, (SELECT id FROM codelist WHERE CODELIST_KEY = '10080')) ON CONFLICT (codelist_id, item_code) DO UPDATE SET valid_from=EXCLUDED.valid_from, valid_to=EXCLUDED.valid_to;</v>
      </c>
      <c r="B402" t="str">
        <v>INSERT INTO PUBLIC.CODELIST_ITEM_LABEL (DESCRIPTION, VALID_FROM, VALID_TO, ITEM_ID, LANGUAGE_ID) VALUES('', TO_TIMESTAMP('2020-01-01 00:00:00', 'YYYY-MM-DD HH24:MI:SS'), null, (SELECT id FROM CODELIST_ITEM CI WHERE ITEM_CODE = 'DK10050' AND CODELIST_ID = (SELECT id FROM codelist WHERE CODELIST_KEY = '10080')), 3);</v>
      </c>
      <c r="C402" t="str">
        <v>INSERT INTO PUBLIC.CODELIST_ITEM_LABEL (DESCRIPTION, VALID_FROM, VALID_TO, ITEM_ID, LANGUAGE_ID) VALUES('Conflicting Document', TO_TIMESTAMP('2020-01-01 00:00:00', 'YYYY-MM-DD HH24:MI:SS'), null, (SELECT id FROM CODELIST_ITEM CI WHERE ITEM_CODE = 'DK11107' AND CODELIST_ID = (SELECT id FROM codelist WHERE CODELIST_KEY = '10080')), 1);</v>
      </c>
      <c r="D402" t="str">
        <v>INSERT INTO public.codelist_item (item_code, uieditable, valid_from, valid_to, codelist_id) VALUES('DK11107', false, to_timestamp('2020-01-01 00:00:00', 'YYYY-MM-DD HH24:MI:SS'), null, (SELECT id FROM codelist WHERE CODELIST_KEY = '10040')) ON CONFLICT (codelist_id, item_code) DO UPDATE SET valid_from=EXCLUDED.valid_from, valid_to=EXCLUDED.valid_to;</v>
      </c>
      <c r="E402" t="str">
        <v>INSERT INTO PUBLIC.CODELIST_ITEM_LABEL (DESCRIPTION, VALID_FROM, VALID_TO, ITEM_ID, LANGUAGE_ID) VALUES('Fejl i ''vedlagte dokumenter'' (12 03 002 000) de angivne   dokumenter konflikter', TO_TIMESTAMP('2020-01-01 00:00:00', 'YYYY-MM-DD HH24:MI:SS'), null, (SELECT id FROM CODELIST_ITEM CI WHERE ITEM_CODE = 'DK11107' AND CODELIST_ID = (SELECT id FROM codelist WHERE CODELIST_KEY = '10040')), 3);</v>
      </c>
      <c r="F402" t="str">
        <v>INSERT INTO PUBLIC.CODELIST_ITEM_LABEL (DESCRIPTION, VALID_FROM, VALID_TO, ITEM_ID, LANGUAGE_ID) VALUES('Conflicting Document', TO_TIMESTAMP('2020-01-01 00:00:00', 'YYYY-MM-DD HH24:MI:SS'), null, (SELECT id FROM CODELIST_ITEM CI WHERE ITEM_CODE = 'DK11107' AND CODELIST_ID = (SELECT id FROM codelist WHERE CODELIST_KEY = '10040')), 1);</v>
      </c>
      <c r="G40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02" t="str">
        <v>/*INSERT INTO PUBLIC.CODELIST_ITEM_LABEL (DESCRIPTION, VALID_FROM, VALID_TO, ITEM_ID, LANGUAGE_ID) VALUES('Fejl i ''vedlagte dokumenter'' (12 03 002 000) de angivne   dokumenter konflikter', TO_TIMESTAMP('2020-01-01 00:00:00', 'YYYY-MM-DD HH24:MI:SS'), null, (SELECT id FROM CODELIST_ITEM CI WHERE ITEM_CODE = '' AND CODELIST_ID = (SELECT id FROM codelist WHERE CODELIST_KEY = '')), 3);*/</v>
      </c>
      <c r="I402" t="str">
        <v>/*INSERT INTO PUBLIC.CODELIST_ITEM_LABEL (DESCRIPTION, VALID_FROM, VALID_TO, ITEM_ID, LANGUAGE_ID) VALUES('Conflicting Document', TO_TIMESTAMP('2020-01-01 00:00:00', 'YYYY-MM-DD HH24:MI:SS'), null, (SELECT id FROM CODELIST_ITEM CI WHERE ITEM_CODE = '' AND CODELIST_ID = (SELECT id FROM codelist WHERE CODELIST_KEY = '')), 1);*/</v>
      </c>
      <c r="J40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02" t="str">
        <v>/*INSERT INTO PUBLIC.CODELIST_ITEM_LABEL (DESCRIPTION, VALID_FROM, VALID_TO, ITEM_ID, LANGUAGE_ID) VALUES('Fejl i ''vedlagte dokumenter'' (12 03 002 000) de angivne   dokumenter konflikter', TO_TIMESTAMP('2020-01-01 00:00:00', 'YYYY-MM-DD HH24:MI:SS'), null, (SELECT id FROM CODELIST_ITEM CI WHERE ITEM_CODE = '' AND CODELIST_ID = (SELECT id FROM codelist WHERE CODELIST_KEY = '10040')), 3);*/</v>
      </c>
      <c r="L402" t="str">
        <v>/*INSERT INTO PUBLIC.CODELIST_ITEM_LABEL (DESCRIPTION, VALID_FROM, VALID_TO, ITEM_ID, LANGUAGE_ID) VALUES('Conflicting Document', TO_TIMESTAMP('2020-01-01 00:00:00', 'YYYY-MM-DD HH24:MI:SS'), null, (SELECT id FROM CODELIST_ITEM CI WHERE ITEM_CODE = '' AND CODELIST_ID = (SELECT id FROM codelist WHERE CODELIST_KEY = '10040')), 1);*/</v>
      </c>
      <c r="N402" s="10" t="str">
        <v>INSERT INTO public.codelist_items (itemcode, valid_from, valid_to, codelist_id, extensions_id) VALUES('DK11107', to_timestamp('2020-01-01 00:00:00', 'YYYY-MM-DD HH24:MI:SS'), null, (SELECT id FROM codelists WHERE CODELISTKEY = '10249'), null) ON CONFLICT (codelist_id, itemcode) DO UPDATE SET valid_from=EXCLUDED.valid_from, valid_to=EXCLUDED.valid_to;</v>
      </c>
      <c r="O402" s="10" t="str">
        <v>INSERT INTO PUBLIC.labels_codelist_items (DESCRIPTION, langcode, VALID_FROM, VALID_TO, ITEM_ID) VALUES('Fejl i ''vedlagte dokumenter'' (12 03 002 000) de angivne   dokumenter konflikter', 'DA',TO_TIMESTAMP('2020-01-01 00:00:00', 'YYYY-MM-DD HH24:MI:SS'), null, (SELECT id FROM codelist_items CI WHERE ITEMCODE = 'DK11107' AND CODELIST_ID = (SELECT id FROM codelists WHERE CODELISTKEY = '10249'))) ON CONFLICT (item_id, langcode, valid_to) DO UPDATE SET valid_from=EXCLUDED.valid_from, description=EXCLUDED.description;</v>
      </c>
      <c r="P402" s="10" t="str">
        <v>INSERT INTO PUBLIC.labels_codelist_items (DESCRIPTION, langcode, VALID_FROM, VALID_TO, ITEM_ID) VALUES('Conflicting Document', 'EN',TO_TIMESTAMP('2020-01-01 00:00:00', 'YYYY-MM-DD HH24:MI:SS'), null, (SELECT id FROM codelist_items CI WHERE ITEMCODE = 'DK11107' AND CODELIST_ID = (SELECT id FROM codelists WHERE CODELISTKEY = '10249'))) ON CONFLICT (item_id, langcode, valid_to) DO UPDATE SET valid_from=EXCLUDED.valid_from, description=EXCLUDED.description;</v>
      </c>
      <c r="Q40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02" s="10" t="str">
        <v>/*INSERT INTO PUBLIC.labels_codelist_items (DESCRIPTION, langcode, VALID_FROM, VALID_TO, ITEM_ID) VALUES('Fejl i ''vedlagte dokumenter'' (12 03 002 000) de angivne   dokumenter konflikter',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02" s="10" t="str">
        <v>/*INSERT INTO PUBLIC.labels_codelist_items (DESCRIPTION, langcode, VALID_FROM, VALID_TO, ITEM_ID) VALUES('Conflicting Document',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03" spans="1:19" ht="409.5" x14ac:dyDescent="0.25">
      <c r="A403" t="str">
        <v>INSERT INTO public.codelist_item (item_code, uieditable, valid_from, valid_to, codelist_id) VALUES('DK11105', false, to_timestamp('2020-01-01 00:00:00', 'YYYY-MM-DD HH24:MI:SS'), null, (SELECT id FROM codelist WHERE CODELIST_KEY = '10080')) ON CONFLICT (codelist_id, item_code) DO UPDATE SET valid_from=EXCLUDED.valid_from, valid_to=EXCLUDED.valid_to;</v>
      </c>
      <c r="B403" t="str">
        <v>/*INSERT INTO PUBLIC.CODELIST_ITEM_LABEL (DESCRIPTION, VALID_FROM, VALID_TO, ITEM_ID, LANGUAGE_ID) VALUES('Klarer EORI (13 06 017 000) indeholder et EORI-nummer, som er udløbet eller ikke er gyldigt.', TO_TIMESTAMP('2020-01-01 00:00:00', 'YYYY-MM-DD HH24:MI:SS'), null, (SELECT id FROM CODELIST_ITEM CI WHERE ITEM_CODE = 'DK2162' AND CODELIST_ID = (SELECT id FROM codelist WHERE CODELIST_KEY = '')), 3);*/</v>
      </c>
      <c r="C403" t="str">
        <v>INSERT INTO PUBLIC.CODELIST_ITEM_LABEL (DESCRIPTION, VALID_FROM, VALID_TO, ITEM_ID, LANGUAGE_ID) VALUES('Condition Not Fulfilled', TO_TIMESTAMP('2020-01-01 00:00:00', 'YYYY-MM-DD HH24:MI:SS'), null, (SELECT id FROM CODELIST_ITEM CI WHERE ITEM_CODE = 'DK11105' AND CODELIST_ID = (SELECT id FROM codelist WHERE CODELIST_KEY = '10080')), 1);</v>
      </c>
      <c r="D403" t="str">
        <v>INSERT INTO public.codelist_item (item_code, uieditable, valid_from, valid_to, codelist_id) VALUES('DK11105', false, to_timestamp('2020-01-01 00:00:00', 'YYYY-MM-DD HH24:MI:SS'), null, (SELECT id FROM codelist WHERE CODELIST_KEY = '10040')) ON CONFLICT (codelist_id, item_code) DO UPDATE SET valid_from=EXCLUDED.valid_from, valid_to=EXCLUDED.valid_to;</v>
      </c>
      <c r="E403" t="str">
        <v>INSERT INTO PUBLIC.CODELIST_ITEM_LABEL (DESCRIPTION, VALID_FROM, VALID_TO, ITEM_ID, LANGUAGE_ID) VALUES('Betingelser for import/eksport ikke opfyldt (reserve)', TO_TIMESTAMP('2020-01-01 00:00:00', 'YYYY-MM-DD HH24:MI:SS'), null, (SELECT id FROM CODELIST_ITEM CI WHERE ITEM_CODE = 'DK11105' AND CODELIST_ID = (SELECT id FROM codelist WHERE CODELIST_KEY = '10040')), 3);</v>
      </c>
      <c r="F403" t="str">
        <v>INSERT INTO PUBLIC.CODELIST_ITEM_LABEL (DESCRIPTION, VALID_FROM, VALID_TO, ITEM_ID, LANGUAGE_ID) VALUES('Condition Not Fulfilled', TO_TIMESTAMP('2020-01-01 00:00:00', 'YYYY-MM-DD HH24:MI:SS'), null, (SELECT id FROM CODELIST_ITEM CI WHERE ITEM_CODE = 'DK11105' AND CODELIST_ID = (SELECT id FROM codelist WHERE CODELIST_KEY = '10040')), 1);</v>
      </c>
      <c r="G40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03" t="str">
        <v>/*INSERT INTO PUBLIC.CODELIST_ITEM_LABEL (DESCRIPTION, VALID_FROM, VALID_TO, ITEM_ID, LANGUAGE_ID) VALUES('Betingelser for import/eksport ikke opfyldt (reserve)', TO_TIMESTAMP('2020-01-01 00:00:00', 'YYYY-MM-DD HH24:MI:SS'), null, (SELECT id FROM CODELIST_ITEM CI WHERE ITEM_CODE = '' AND CODELIST_ID = (SELECT id FROM codelist WHERE CODELIST_KEY = '')), 3);*/</v>
      </c>
      <c r="I403" t="str">
        <v>/*INSERT INTO PUBLIC.CODELIST_ITEM_LABEL (DESCRIPTION, VALID_FROM, VALID_TO, ITEM_ID, LANGUAGE_ID) VALUES('Condition Not Fulfilled', TO_TIMESTAMP('2020-01-01 00:00:00', 'YYYY-MM-DD HH24:MI:SS'), null, (SELECT id FROM CODELIST_ITEM CI WHERE ITEM_CODE = '' AND CODELIST_ID = (SELECT id FROM codelist WHERE CODELIST_KEY = '')), 1);*/</v>
      </c>
      <c r="J40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03" t="str">
        <v>/*INSERT INTO PUBLIC.CODELIST_ITEM_LABEL (DESCRIPTION, VALID_FROM, VALID_TO, ITEM_ID, LANGUAGE_ID) VALUES('Betingelser for import/eksport ikke opfyldt (reserve)', TO_TIMESTAMP('2020-01-01 00:00:00', 'YYYY-MM-DD HH24:MI:SS'), null, (SELECT id FROM CODELIST_ITEM CI WHERE ITEM_CODE = '' AND CODELIST_ID = (SELECT id FROM codelist WHERE CODELIST_KEY = '10040')), 3);*/</v>
      </c>
      <c r="L403" t="str">
        <v>/*INSERT INTO PUBLIC.CODELIST_ITEM_LABEL (DESCRIPTION, VALID_FROM, VALID_TO, ITEM_ID, LANGUAGE_ID) VALUES('Condition Not Fulfilled', TO_TIMESTAMP('2020-01-01 00:00:00', 'YYYY-MM-DD HH24:MI:SS'), null, (SELECT id FROM CODELIST_ITEM CI WHERE ITEM_CODE = '' AND CODELIST_ID = (SELECT id FROM codelist WHERE CODELIST_KEY = '10040')), 1);*/</v>
      </c>
      <c r="N403" s="10" t="str">
        <v>INSERT INTO public.codelist_items (itemcode, valid_from, valid_to, codelist_id, extensions_id) VALUES('DK11105', to_timestamp('2020-01-01 00:00:00', 'YYYY-MM-DD HH24:MI:SS'), null, (SELECT id FROM codelists WHERE CODELISTKEY = '10249'), null) ON CONFLICT (codelist_id, itemcode) DO UPDATE SET valid_from=EXCLUDED.valid_from, valid_to=EXCLUDED.valid_to;</v>
      </c>
      <c r="O403" s="10" t="str">
        <v>INSERT INTO PUBLIC.labels_codelist_items (DESCRIPTION, langcode, VALID_FROM, VALID_TO, ITEM_ID) VALUES('Betingelser for import/eksport ikke opfyldt (reserve)', 'DA',TO_TIMESTAMP('2020-01-01 00:00:00', 'YYYY-MM-DD HH24:MI:SS'), null, (SELECT id FROM codelist_items CI WHERE ITEMCODE = 'DK11105' AND CODELIST_ID = (SELECT id FROM codelists WHERE CODELISTKEY = '10249'))) ON CONFLICT (item_id, langcode, valid_to) DO UPDATE SET valid_from=EXCLUDED.valid_from, description=EXCLUDED.description;</v>
      </c>
      <c r="P403" s="10" t="str">
        <v>INSERT INTO PUBLIC.labels_codelist_items (DESCRIPTION, langcode, VALID_FROM, VALID_TO, ITEM_ID) VALUES('Condition Not Fulfilled', 'EN',TO_TIMESTAMP('2020-01-01 00:00:00', 'YYYY-MM-DD HH24:MI:SS'), null, (SELECT id FROM codelist_items CI WHERE ITEMCODE = 'DK11105' AND CODELIST_ID = (SELECT id FROM codelists WHERE CODELISTKEY = '10249'))) ON CONFLICT (item_id, langcode, valid_to) DO UPDATE SET valid_from=EXCLUDED.valid_from, description=EXCLUDED.description;</v>
      </c>
      <c r="Q40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03" s="10" t="str">
        <v>/*INSERT INTO PUBLIC.labels_codelist_items (DESCRIPTION, langcode, VALID_FROM, VALID_TO, ITEM_ID) VALUES('Betingelser for import/eksport ikke opfyldt (reserve)',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03" s="10" t="str">
        <v>/*INSERT INTO PUBLIC.labels_codelist_items (DESCRIPTION, langcode, VALID_FROM, VALID_TO, ITEM_ID) VALUES('Condition Not Fulfilled',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04" spans="1:19" ht="409.5" x14ac:dyDescent="0.25">
      <c r="A404" t="str">
        <v>INSERT INTO public.codelist_item (item_code, uieditable, valid_from, valid_to, codelist_id) VALUES('DK11072', false, to_timestamp('2020-01-01 00:00:00', 'YYYY-MM-DD HH24:MI:SS'), null, (SELECT id FROM codelist WHERE CODELIST_KEY = '10080')) ON CONFLICT (codelist_id, item_code) DO UPDATE SET valid_from=EXCLUDED.valid_from, valid_to=EXCLUDED.valid_to;</v>
      </c>
      <c r="B404" t="str">
        <v>INSERT INTO PUBLIC.CODELIST_ITEM_LABEL (DESCRIPTION, VALID_FROM, VALID_TO, ITEM_ID, LANGUAGE_ID) VALUES('Relief koden er ikke gyldig', TO_TIMESTAMP('2020-01-01 00:00:00', 'YYYY-MM-DD HH24:MI:SS'), null, (SELECT id FROM CODELIST_ITEM CI WHERE ITEM_CODE = 'DK11073' AND CODELIST_ID = (SELECT id FROM codelist WHERE CODELIST_KEY = '10080')), 3);</v>
      </c>
      <c r="C404" t="str">
        <v>INSERT INTO PUBLIC.CODELIST_ITEM_LABEL (DESCRIPTION, VALID_FROM, VALID_TO, ITEM_ID, LANGUAGE_ID) VALUES('Classification Changes for Definitive Measures', TO_TIMESTAMP('2020-01-01 00:00:00', 'YYYY-MM-DD HH24:MI:SS'), null, (SELECT id FROM CODELIST_ITEM CI WHERE ITEM_CODE = 'DK11072' AND CODELIST_ID = (SELECT id FROM codelist WHERE CODELIST_KEY = '10080')), 1);</v>
      </c>
      <c r="D404" t="str">
        <v>INSERT INTO public.codelist_item (item_code, uieditable, valid_from, valid_to, codelist_id) VALUES('DK11072', false, to_timestamp('2020-01-01 00:00:00', 'YYYY-MM-DD HH24:MI:SS'), null, (SELECT id FROM codelist WHERE CODELIST_KEY = '10040')) ON CONFLICT (codelist_id, item_code) DO UPDATE SET valid_from=EXCLUDED.valid_from, valid_to=EXCLUDED.valid_to;</v>
      </c>
      <c r="E404" t="str">
        <v>INSERT INTO PUBLIC.CODELIST_ITEM_LABEL (DESCRIPTION, VALID_FROM, VALID_TO, ITEM_ID, LANGUAGE_ID) VALUES('', TO_TIMESTAMP('2020-01-01 00:00:00', 'YYYY-MM-DD HH24:MI:SS'), null, (SELECT id FROM CODELIST_ITEM CI WHERE ITEM_CODE = 'DK11072' AND CODELIST_ID = (SELECT id FROM codelist WHERE CODELIST_KEY = '10040')), 3);</v>
      </c>
      <c r="F404" t="str">
        <v>INSERT INTO PUBLIC.CODELIST_ITEM_LABEL (DESCRIPTION, VALID_FROM, VALID_TO, ITEM_ID, LANGUAGE_ID) VALUES('Classification Changes for Definitive Measures', TO_TIMESTAMP('2020-01-01 00:00:00', 'YYYY-MM-DD HH24:MI:SS'), null, (SELECT id FROM CODELIST_ITEM CI WHERE ITEM_CODE = 'DK11072' AND CODELIST_ID = (SELECT id FROM codelist WHERE CODELIST_KEY = '10040')), 1);</v>
      </c>
      <c r="G40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04" t="str">
        <v>/*INSERT INTO PUBLIC.CODELIST_ITEM_LABEL (DESCRIPTION, VALID_FROM, VALID_TO, ITEM_ID, LANGUAGE_ID) VALUES('', TO_TIMESTAMP('2020-01-01 00:00:00', 'YYYY-MM-DD HH24:MI:SS'), null, (SELECT id FROM CODELIST_ITEM CI WHERE ITEM_CODE = '' AND CODELIST_ID = (SELECT id FROM codelist WHERE CODELIST_KEY = '')), 3);*/</v>
      </c>
      <c r="I404" t="str">
        <v>/*INSERT INTO PUBLIC.CODELIST_ITEM_LABEL (DESCRIPTION, VALID_FROM, VALID_TO, ITEM_ID, LANGUAGE_ID) VALUES('Classification Changes for Definitive Measures', TO_TIMESTAMP('2020-01-01 00:00:00', 'YYYY-MM-DD HH24:MI:SS'), null, (SELECT id FROM CODELIST_ITEM CI WHERE ITEM_CODE = '' AND CODELIST_ID = (SELECT id FROM codelist WHERE CODELIST_KEY = '')), 1);*/</v>
      </c>
      <c r="J40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04"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04" t="str">
        <v>/*INSERT INTO PUBLIC.CODELIST_ITEM_LABEL (DESCRIPTION, VALID_FROM, VALID_TO, ITEM_ID, LANGUAGE_ID) VALUES('Classification Changes for Definitive Measures', TO_TIMESTAMP('2020-01-01 00:00:00', 'YYYY-MM-DD HH24:MI:SS'), null, (SELECT id FROM CODELIST_ITEM CI WHERE ITEM_CODE = '' AND CODELIST_ID = (SELECT id FROM codelist WHERE CODELIST_KEY = '10040')), 1);*/</v>
      </c>
      <c r="N404" s="10" t="str">
        <v>INSERT INTO public.codelist_items (itemcode, valid_from, valid_to, codelist_id, extensions_id) VALUES('DK11072', to_timestamp('2020-01-01 00:00:00', 'YYYY-MM-DD HH24:MI:SS'), null, (SELECT id FROM codelists WHERE CODELISTKEY = '10249'), null) ON CONFLICT (codelist_id, itemcode) DO UPDATE SET valid_from=EXCLUDED.valid_from, valid_to=EXCLUDED.valid_to;</v>
      </c>
      <c r="O404" s="10" t="str">
        <v>INSERT INTO PUBLIC.labels_codelist_items (DESCRIPTION, langcode, VALID_FROM, VALID_TO, ITEM_ID) VALUES('', 'DA',TO_TIMESTAMP('2020-01-01 00:00:00', 'YYYY-MM-DD HH24:MI:SS'), null, (SELECT id FROM codelist_items CI WHERE ITEMCODE = 'DK11072' AND CODELIST_ID = (SELECT id FROM codelists WHERE CODELISTKEY = '10249'))) ON CONFLICT (item_id, langcode, valid_to) DO UPDATE SET valid_from=EXCLUDED.valid_from, description=EXCLUDED.description;</v>
      </c>
      <c r="P404" s="10" t="str">
        <v>INSERT INTO PUBLIC.labels_codelist_items (DESCRIPTION, langcode, VALID_FROM, VALID_TO, ITEM_ID) VALUES('Classification Changes for Definitive Measures', 'EN',TO_TIMESTAMP('2020-01-01 00:00:00', 'YYYY-MM-DD HH24:MI:SS'), null, (SELECT id FROM codelist_items CI WHERE ITEMCODE = 'DK11072' AND CODELIST_ID = (SELECT id FROM codelists WHERE CODELISTKEY = '10249'))) ON CONFLICT (item_id, langcode, valid_to) DO UPDATE SET valid_from=EXCLUDED.valid_from, description=EXCLUDED.description;</v>
      </c>
      <c r="Q40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04"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04" s="10" t="str">
        <v>/*INSERT INTO PUBLIC.labels_codelist_items (DESCRIPTION, langcode, VALID_FROM, VALID_TO, ITEM_ID) VALUES('Classification Changes for Definitive Measures',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05" spans="1:19" ht="409.5" x14ac:dyDescent="0.25">
      <c r="A405" t="str">
        <v>INSERT INTO public.codelist_item (item_code, uieditable, valid_from, valid_to, codelist_id) VALUES('DK1097', false, to_timestamp('2020-01-01 00:00:00', 'YYYY-MM-DD HH24:MI:SS'), null, (SELECT id FROM codelist WHERE CODELIST_KEY = '10080')) ON CONFLICT (codelist_id, item_code) DO UPDATE SET valid_from=EXCLUDED.valid_from, valid_to=EXCLUDED.valid_to;</v>
      </c>
      <c r="B405" t="str">
        <v>INSERT INTO PUBLIC.CODELIST_ITEM_LABEL (DESCRIPTION, VALID_FROM, VALID_TO, ITEM_ID, LANGUAGE_ID) VALUES('Kontingent lukket', TO_TIMESTAMP('2020-01-01 00:00:00', 'YYYY-MM-DD HH24:MI:SS'), null, (SELECT id FROM CODELIST_ITEM CI WHERE ITEM_CODE = 'DK11111' AND CODELIST_ID = (SELECT id FROM codelist WHERE CODELIST_KEY = '10080')), 3);</v>
      </c>
      <c r="C405" t="str">
        <v>INSERT INTO PUBLIC.CODELIST_ITEM_LABEL (DESCRIPTION, VALID_FROM, VALID_TO, ITEM_ID, LANGUAGE_ID) VALUES('As the goods have already been released, you must submit an invalidation 4c request', TO_TIMESTAMP('2020-01-01 00:00:00', 'YYYY-MM-DD HH24:MI:SS'), null, (SELECT id FROM CODELIST_ITEM CI WHERE ITEM_CODE = 'DK1097' AND CODELIST_ID = (SELECT id FROM codelist WHERE CODELIST_KEY = '10080')), 1);</v>
      </c>
      <c r="D405" t="str">
        <v>INSERT INTO public.codelist_item (item_code, uieditable, valid_from, valid_to, codelist_id) VALUES('DK1097', false, to_timestamp('2020-01-01 00:00:00', 'YYYY-MM-DD HH24:MI:SS'), null, (SELECT id FROM codelist WHERE CODELIST_KEY = '10040')) ON CONFLICT (codelist_id, item_code) DO UPDATE SET valid_from=EXCLUDED.valid_from, valid_to=EXCLUDED.valid_to;</v>
      </c>
      <c r="E405" t="str">
        <v>INSERT INTO PUBLIC.CODELIST_ITEM_LABEL (DESCRIPTION, VALID_FROM, VALID_TO, ITEM_ID, LANGUAGE_ID) VALUES('Da varerne allerede er frigivet, skal du benytte en invalideringsanmodning 4c', TO_TIMESTAMP('2020-01-01 00:00:00', 'YYYY-MM-DD HH24:MI:SS'), null, (SELECT id FROM CODELIST_ITEM CI WHERE ITEM_CODE = 'DK1097' AND CODELIST_ID = (SELECT id FROM codelist WHERE CODELIST_KEY = '10040')), 3);</v>
      </c>
      <c r="F405" t="str">
        <v>INSERT INTO PUBLIC.CODELIST_ITEM_LABEL (DESCRIPTION, VALID_FROM, VALID_TO, ITEM_ID, LANGUAGE_ID) VALUES('As the goods have already been released, you must submit an invalidation 4c request', TO_TIMESTAMP('2020-01-01 00:00:00', 'YYYY-MM-DD HH24:MI:SS'), null, (SELECT id FROM CODELIST_ITEM CI WHERE ITEM_CODE = 'DK1097' AND CODELIST_ID = (SELECT id FROM codelist WHERE CODELIST_KEY = '10040')), 1);</v>
      </c>
      <c r="G40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05" t="str">
        <v>/*INSERT INTO PUBLIC.CODELIST_ITEM_LABEL (DESCRIPTION, VALID_FROM, VALID_TO, ITEM_ID, LANGUAGE_ID) VALUES('Da varerne allerede er frigivet, skal du benytte en invalideringsanmodning 4c', TO_TIMESTAMP('2020-01-01 00:00:00', 'YYYY-MM-DD HH24:MI:SS'), null, (SELECT id FROM CODELIST_ITEM CI WHERE ITEM_CODE = '' AND CODELIST_ID = (SELECT id FROM codelist WHERE CODELIST_KEY = '')), 3);*/</v>
      </c>
      <c r="I405" t="str">
        <v>/*INSERT INTO PUBLIC.CODELIST_ITEM_LABEL (DESCRIPTION, VALID_FROM, VALID_TO, ITEM_ID, LANGUAGE_ID) VALUES('As the goods have already been released, you must submit an invalidation 4c request', TO_TIMESTAMP('2020-01-01 00:00:00', 'YYYY-MM-DD HH24:MI:SS'), null, (SELECT id FROM CODELIST_ITEM CI WHERE ITEM_CODE = '' AND CODELIST_ID = (SELECT id FROM codelist WHERE CODELIST_KEY = '')), 1);*/</v>
      </c>
      <c r="J40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05" t="str">
        <v>/*INSERT INTO PUBLIC.CODELIST_ITEM_LABEL (DESCRIPTION, VALID_FROM, VALID_TO, ITEM_ID, LANGUAGE_ID) VALUES('Da varerne allerede er frigivet, skal du benytte en invalideringsanmodning 4c', TO_TIMESTAMP('2020-01-01 00:00:00', 'YYYY-MM-DD HH24:MI:SS'), null, (SELECT id FROM CODELIST_ITEM CI WHERE ITEM_CODE = '' AND CODELIST_ID = (SELECT id FROM codelist WHERE CODELIST_KEY = '10040')), 3);*/</v>
      </c>
      <c r="L405" t="str">
        <v>/*INSERT INTO PUBLIC.CODELIST_ITEM_LABEL (DESCRIPTION, VALID_FROM, VALID_TO, ITEM_ID, LANGUAGE_ID) VALUES('As the goods have already been released, you must submit an invalidation 4c request', TO_TIMESTAMP('2020-01-01 00:00:00', 'YYYY-MM-DD HH24:MI:SS'), null, (SELECT id FROM CODELIST_ITEM CI WHERE ITEM_CODE = '' AND CODELIST_ID = (SELECT id FROM codelist WHERE CODELIST_KEY = '10040')), 1);*/</v>
      </c>
      <c r="N405" s="10" t="str">
        <v>INSERT INTO public.codelist_items (itemcode, valid_from, valid_to, codelist_id, extensions_id) VALUES('DK1097', to_timestamp('2020-01-01 00:00:00', 'YYYY-MM-DD HH24:MI:SS'), null, (SELECT id FROM codelists WHERE CODELISTKEY = '10249'), null) ON CONFLICT (codelist_id, itemcode) DO UPDATE SET valid_from=EXCLUDED.valid_from, valid_to=EXCLUDED.valid_to;</v>
      </c>
      <c r="O405" s="10" t="str">
        <v>INSERT INTO PUBLIC.labels_codelist_items (DESCRIPTION, langcode, VALID_FROM, VALID_TO, ITEM_ID) VALUES('Da varerne allerede er frigivet, skal du benytte en invalideringsanmodning 4c', 'DA',TO_TIMESTAMP('2020-01-01 00:00:00', 'YYYY-MM-DD HH24:MI:SS'), null, (SELECT id FROM codelist_items CI WHERE ITEMCODE = 'DK1097' AND CODELIST_ID = (SELECT id FROM codelists WHERE CODELISTKEY = '10249'))) ON CONFLICT (item_id, langcode, valid_to) DO UPDATE SET valid_from=EXCLUDED.valid_from, description=EXCLUDED.description;</v>
      </c>
      <c r="P405" s="10" t="str">
        <v>INSERT INTO PUBLIC.labels_codelist_items (DESCRIPTION, langcode, VALID_FROM, VALID_TO, ITEM_ID) VALUES('As the goods have already been released, you must submit an invalidation 4c request', 'EN',TO_TIMESTAMP('2020-01-01 00:00:00', 'YYYY-MM-DD HH24:MI:SS'), null, (SELECT id FROM codelist_items CI WHERE ITEMCODE = 'DK1097' AND CODELIST_ID = (SELECT id FROM codelists WHERE CODELISTKEY = '10249'))) ON CONFLICT (item_id, langcode, valid_to) DO UPDATE SET valid_from=EXCLUDED.valid_from, description=EXCLUDED.description;</v>
      </c>
      <c r="Q40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05" s="10" t="str">
        <v>/*INSERT INTO PUBLIC.labels_codelist_items (DESCRIPTION, langcode, VALID_FROM, VALID_TO, ITEM_ID) VALUES('Da varerne allerede er frigivet, skal du benytte en invalideringsanmodning 4c',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05" s="10" t="str">
        <v>/*INSERT INTO PUBLIC.labels_codelist_items (DESCRIPTION, langcode, VALID_FROM, VALID_TO, ITEM_ID) VALUES('As the goods have already been released, you must submit an invalidation 4c request',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06" spans="1:19" ht="409.5" x14ac:dyDescent="0.25">
      <c r="A406" t="str">
        <v>INSERT INTO public.codelist_item (item_code, uieditable, valid_from, valid_to, codelist_id) VALUES('DK2151', false, to_timestamp('2020-01-01 00:00:00', 'YYYY-MM-DD HH24:MI:SS'), null, (SELECT id FROM codelist WHERE CODELIST_KEY = '10080')) ON CONFLICT (codelist_id, item_code) DO UPDATE SET valid_from=EXCLUDED.valid_from, valid_to=EXCLUDED.valid_to;</v>
      </c>
      <c r="B406" t="str">
        <v>INSERT INTO PUBLIC.CODELIST_ITEM_LABEL (DESCRIPTION, VALID_FROM, VALID_TO, ITEM_ID, LANGUAGE_ID) VALUES('Kontingt nr og preference kode passer ikke sammen.', TO_TIMESTAMP('2020-01-01 00:00:00', 'YYYY-MM-DD HH24:MI:SS'), null, (SELECT id FROM CODELIST_ITEM CI WHERE ITEM_CODE = 'DK11022' AND CODELIST_ID = (SELECT id FROM codelist WHERE CODELIST_KEY = '10080')), 3);</v>
      </c>
      <c r="C406" t="str">
        <v>INSERT INTO PUBLIC.CODELIST_ITEM_LABEL (DESCRIPTION, VALID_FROM, VALID_TO, ITEM_ID, LANGUAGE_ID) VALUES('ApplicationHolder 3/2 is specified as private person, but no valid address was found in 3/1', TO_TIMESTAMP('2020-01-01 00:00:00', 'YYYY-MM-DD HH24:MI:SS'), null, (SELECT id FROM CODELIST_ITEM CI WHERE ITEM_CODE = 'DK2151' AND CODELIST_ID = (SELECT id FROM codelist WHERE CODELIST_KEY = '10080')), 1);</v>
      </c>
      <c r="D406" t="str">
        <v>INSERT INTO public.codelist_item (item_code, uieditable, valid_from, valid_to, codelist_id) VALUES('DK2151', false, to_timestamp('2020-01-01 00:00:00', 'YYYY-MM-DD HH24:MI:SS'), null, (SELECT id FROM codelist WHERE CODELIST_KEY = '10040')) ON CONFLICT (codelist_id, item_code) DO UPDATE SET valid_from=EXCLUDED.valid_from, valid_to=EXCLUDED.valid_to;</v>
      </c>
      <c r="E406" t="str">
        <v>INSERT INTO PUBLIC.CODELIST_ITEM_LABEL (DESCRIPTION, VALID_FROM, VALID_TO, ITEM_ID, LANGUAGE_ID) VALUES('3/2 er specificeret som privat person, men ingen valid adresse blev fundet i 3/1', TO_TIMESTAMP('2020-01-01 00:00:00', 'YYYY-MM-DD HH24:MI:SS'), null, (SELECT id FROM CODELIST_ITEM CI WHERE ITEM_CODE = 'DK2151' AND CODELIST_ID = (SELECT id FROM codelist WHERE CODELIST_KEY = '10040')), 3);</v>
      </c>
      <c r="F406" t="str">
        <v>INSERT INTO PUBLIC.CODELIST_ITEM_LABEL (DESCRIPTION, VALID_FROM, VALID_TO, ITEM_ID, LANGUAGE_ID) VALUES('ApplicationHolder 3/2 is specified as private person, but no valid address was found in 3/1', TO_TIMESTAMP('2020-01-01 00:00:00', 'YYYY-MM-DD HH24:MI:SS'), null, (SELECT id FROM CODELIST_ITEM CI WHERE ITEM_CODE = 'DK2151' AND CODELIST_ID = (SELECT id FROM codelist WHERE CODELIST_KEY = '10040')), 1);</v>
      </c>
      <c r="G40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06" t="str">
        <v>/*INSERT INTO PUBLIC.CODELIST_ITEM_LABEL (DESCRIPTION, VALID_FROM, VALID_TO, ITEM_ID, LANGUAGE_ID) VALUES('3/2 er specificeret som privat person, men ingen valid adresse blev fundet i 3/1', TO_TIMESTAMP('2020-01-01 00:00:00', 'YYYY-MM-DD HH24:MI:SS'), null, (SELECT id FROM CODELIST_ITEM CI WHERE ITEM_CODE = '' AND CODELIST_ID = (SELECT id FROM codelist WHERE CODELIST_KEY = '')), 3);*/</v>
      </c>
      <c r="I406" t="str">
        <v>/*INSERT INTO PUBLIC.CODELIST_ITEM_LABEL (DESCRIPTION, VALID_FROM, VALID_TO, ITEM_ID, LANGUAGE_ID) VALUES('ApplicationHolder 3/2 is specified as private person, but no valid address was found in 3/1', TO_TIMESTAMP('2020-01-01 00:00:00', 'YYYY-MM-DD HH24:MI:SS'), null, (SELECT id FROM CODELIST_ITEM CI WHERE ITEM_CODE = '' AND CODELIST_ID = (SELECT id FROM codelist WHERE CODELIST_KEY = '')), 1);*/</v>
      </c>
      <c r="J40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06" t="str">
        <v>/*INSERT INTO PUBLIC.CODELIST_ITEM_LABEL (DESCRIPTION, VALID_FROM, VALID_TO, ITEM_ID, LANGUAGE_ID) VALUES('3/2 er specificeret som privat person, men ingen valid adresse blev fundet i 3/1', TO_TIMESTAMP('2020-01-01 00:00:00', 'YYYY-MM-DD HH24:MI:SS'), null, (SELECT id FROM CODELIST_ITEM CI WHERE ITEM_CODE = '' AND CODELIST_ID = (SELECT id FROM codelist WHERE CODELIST_KEY = '10040')), 3);*/</v>
      </c>
      <c r="L406" t="str">
        <v>/*INSERT INTO PUBLIC.CODELIST_ITEM_LABEL (DESCRIPTION, VALID_FROM, VALID_TO, ITEM_ID, LANGUAGE_ID) VALUES('ApplicationHolder 3/2 is specified as private person, but no valid address was found in 3/1', TO_TIMESTAMP('2020-01-01 00:00:00', 'YYYY-MM-DD HH24:MI:SS'), null, (SELECT id FROM CODELIST_ITEM CI WHERE ITEM_CODE = '' AND CODELIST_ID = (SELECT id FROM codelist WHERE CODELIST_KEY = '10040')), 1);*/</v>
      </c>
      <c r="N406" s="10" t="str">
        <v>INSERT INTO public.codelist_items (itemcode, valid_from, valid_to, codelist_id, extensions_id) VALUES('DK2151', to_timestamp('2020-01-01 00:00:00', 'YYYY-MM-DD HH24:MI:SS'), null, (SELECT id FROM codelists WHERE CODELISTKEY = '10249'), null) ON CONFLICT (codelist_id, itemcode) DO UPDATE SET valid_from=EXCLUDED.valid_from, valid_to=EXCLUDED.valid_to;</v>
      </c>
      <c r="O406" s="10" t="str">
        <v>INSERT INTO PUBLIC.labels_codelist_items (DESCRIPTION, langcode, VALID_FROM, VALID_TO, ITEM_ID) VALUES('3/2 er specificeret som privat person, men ingen valid adresse blev fundet i 3/1', 'DA',TO_TIMESTAMP('2020-01-01 00:00:00', 'YYYY-MM-DD HH24:MI:SS'), null, (SELECT id FROM codelist_items CI WHERE ITEMCODE = 'DK2151' AND CODELIST_ID = (SELECT id FROM codelists WHERE CODELISTKEY = '10249'))) ON CONFLICT (item_id, langcode, valid_to) DO UPDATE SET valid_from=EXCLUDED.valid_from, description=EXCLUDED.description;</v>
      </c>
      <c r="P406" s="10" t="str">
        <v>INSERT INTO PUBLIC.labels_codelist_items (DESCRIPTION, langcode, VALID_FROM, VALID_TO, ITEM_ID) VALUES('ApplicationHolder 3/2 is specified as private person, but no valid address was found in 3/1', 'EN',TO_TIMESTAMP('2020-01-01 00:00:00', 'YYYY-MM-DD HH24:MI:SS'), null, (SELECT id FROM codelist_items CI WHERE ITEMCODE = 'DK2151' AND CODELIST_ID = (SELECT id FROM codelists WHERE CODELISTKEY = '10249'))) ON CONFLICT (item_id, langcode, valid_to) DO UPDATE SET valid_from=EXCLUDED.valid_from, description=EXCLUDED.description;</v>
      </c>
      <c r="Q40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06" s="10" t="str">
        <v>/*INSERT INTO PUBLIC.labels_codelist_items (DESCRIPTION, langcode, VALID_FROM, VALID_TO, ITEM_ID) VALUES('3/2 er specificeret som privat person, men ingen valid adresse blev fundet i 3/1',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06" s="10" t="str">
        <v>/*INSERT INTO PUBLIC.labels_codelist_items (DESCRIPTION, langcode, VALID_FROM, VALID_TO, ITEM_ID) VALUES('ApplicationHolder 3/2 is specified as private person, but no valid address was found in 3/1',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07" spans="1:19" ht="409.5" x14ac:dyDescent="0.25">
      <c r="A407" t="str">
        <v>INSERT INTO public.codelist_item (item_code, uieditable, valid_from, valid_to, codelist_id) VALUES('DKW10109', false, to_timestamp('2020-01-01 00:00:00', 'YYYY-MM-DD HH24:MI:SS'), null, (SELECT id FROM codelist WHERE CODELIST_KEY = '10080')) ON CONFLICT (codelist_id, item_code) DO UPDATE SET valid_from=EXCLUDED.valid_from, valid_to=EXCLUDED.valid_to;</v>
      </c>
      <c r="B407" t="str">
        <v>INSERT INTO PUBLIC.CODELIST_ITEM_LABEL (DESCRIPTION, VALID_FROM, VALID_TO, ITEM_ID, LANGUAGE_ID) VALUES('Kontingent er opbrugt.', TO_TIMESTAMP('2020-01-01 00:00:00', 'YYYY-MM-DD HH24:MI:SS'), null, (SELECT id FROM CODELIST_ITEM CI WHERE ITEM_CODE = 'DK11006' AND CODELIST_ID = (SELECT id FROM codelist WHERE CODELIST_KEY = '10080')), 3);</v>
      </c>
      <c r="C407" t="str">
        <v>INSERT INTO PUBLIC.CODELIST_ITEM_LABEL (DESCRIPTION, VALID_FROM, VALID_TO, ITEM_ID, LANGUAGE_ID) VALUES('Altenative Preference Code Possible', TO_TIMESTAMP('2020-01-01 00:00:00', 'YYYY-MM-DD HH24:MI:SS'), null, (SELECT id FROM CODELIST_ITEM CI WHERE ITEM_CODE = 'DKW10109' AND CODELIST_ID = (SELECT id FROM codelist WHERE CODELIST_KEY = '10080')), 1);</v>
      </c>
      <c r="D407" t="str">
        <v>INSERT INTO public.codelist_item (item_code, uieditable, valid_from, valid_to, codelist_id) VALUES('DKW10109', false, to_timestamp('2020-01-01 00:00:00', 'YYYY-MM-DD HH24:MI:SS'), null, (SELECT id FROM codelist WHERE CODELIST_KEY = '10040')) ON CONFLICT (codelist_id, item_code) DO UPDATE SET valid_from=EXCLUDED.valid_from, valid_to=EXCLUDED.valid_to;</v>
      </c>
      <c r="E407" t="str">
        <v>INSERT INTO PUBLIC.CODELIST_ITEM_LABEL (DESCRIPTION, VALID_FROM, VALID_TO, ITEM_ID, LANGUAGE_ID) VALUES('Alternativ præferencekode er mulig.', TO_TIMESTAMP('2020-01-01 00:00:00', 'YYYY-MM-DD HH24:MI:SS'), null, (SELECT id FROM CODELIST_ITEM CI WHERE ITEM_CODE = 'DKW10109' AND CODELIST_ID = (SELECT id FROM codelist WHERE CODELIST_KEY = '10040')), 3);</v>
      </c>
      <c r="F407" t="str">
        <v>INSERT INTO PUBLIC.CODELIST_ITEM_LABEL (DESCRIPTION, VALID_FROM, VALID_TO, ITEM_ID, LANGUAGE_ID) VALUES('Altenative Preference Code Possible', TO_TIMESTAMP('2020-01-01 00:00:00', 'YYYY-MM-DD HH24:MI:SS'), null, (SELECT id FROM CODELIST_ITEM CI WHERE ITEM_CODE = 'DKW10109' AND CODELIST_ID = (SELECT id FROM codelist WHERE CODELIST_KEY = '10040')), 1);</v>
      </c>
      <c r="G40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07" t="str">
        <v>/*INSERT INTO PUBLIC.CODELIST_ITEM_LABEL (DESCRIPTION, VALID_FROM, VALID_TO, ITEM_ID, LANGUAGE_ID) VALUES('Alternativ præferencekode er mulig.', TO_TIMESTAMP('2020-01-01 00:00:00', 'YYYY-MM-DD HH24:MI:SS'), null, (SELECT id FROM CODELIST_ITEM CI WHERE ITEM_CODE = '' AND CODELIST_ID = (SELECT id FROM codelist WHERE CODELIST_KEY = '')), 3);*/</v>
      </c>
      <c r="I407" t="str">
        <v>/*INSERT INTO PUBLIC.CODELIST_ITEM_LABEL (DESCRIPTION, VALID_FROM, VALID_TO, ITEM_ID, LANGUAGE_ID) VALUES('Altenative Preference Code Possible', TO_TIMESTAMP('2020-01-01 00:00:00', 'YYYY-MM-DD HH24:MI:SS'), null, (SELECT id FROM CODELIST_ITEM CI WHERE ITEM_CODE = '' AND CODELIST_ID = (SELECT id FROM codelist WHERE CODELIST_KEY = '')), 1);*/</v>
      </c>
      <c r="J40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07" t="str">
        <v>/*INSERT INTO PUBLIC.CODELIST_ITEM_LABEL (DESCRIPTION, VALID_FROM, VALID_TO, ITEM_ID, LANGUAGE_ID) VALUES('Alternativ præferencekode er mulig.', TO_TIMESTAMP('2020-01-01 00:00:00', 'YYYY-MM-DD HH24:MI:SS'), null, (SELECT id FROM CODELIST_ITEM CI WHERE ITEM_CODE = '' AND CODELIST_ID = (SELECT id FROM codelist WHERE CODELIST_KEY = '10040')), 3);*/</v>
      </c>
      <c r="L407" t="str">
        <v>/*INSERT INTO PUBLIC.CODELIST_ITEM_LABEL (DESCRIPTION, VALID_FROM, VALID_TO, ITEM_ID, LANGUAGE_ID) VALUES('Altenative Preference Code Possible', TO_TIMESTAMP('2020-01-01 00:00:00', 'YYYY-MM-DD HH24:MI:SS'), null, (SELECT id FROM CODELIST_ITEM CI WHERE ITEM_CODE = '' AND CODELIST_ID = (SELECT id FROM codelist WHERE CODELIST_KEY = '10040')), 1);*/</v>
      </c>
      <c r="N407" s="10" t="str">
        <v>INSERT INTO public.codelist_items (itemcode, valid_from, valid_to, codelist_id, extensions_id) VALUES('DKW10109', to_timestamp('2020-01-01 00:00:00', 'YYYY-MM-DD HH24:MI:SS'), null, (SELECT id FROM codelists WHERE CODELISTKEY = '10249'), null) ON CONFLICT (codelist_id, itemcode) DO UPDATE SET valid_from=EXCLUDED.valid_from, valid_to=EXCLUDED.valid_to;</v>
      </c>
      <c r="O407" s="10" t="str">
        <v>INSERT INTO PUBLIC.labels_codelist_items (DESCRIPTION, langcode, VALID_FROM, VALID_TO, ITEM_ID) VALUES('Alternativ præferencekode er mulig.', 'DA',TO_TIMESTAMP('2020-01-01 00:00:00', 'YYYY-MM-DD HH24:MI:SS'), null, (SELECT id FROM codelist_items CI WHERE ITEMCODE = 'DKW10109' AND CODELIST_ID = (SELECT id FROM codelists WHERE CODELISTKEY = '10249'))) ON CONFLICT (item_id, langcode, valid_to) DO UPDATE SET valid_from=EXCLUDED.valid_from, description=EXCLUDED.description;</v>
      </c>
      <c r="P407" s="10" t="str">
        <v>INSERT INTO PUBLIC.labels_codelist_items (DESCRIPTION, langcode, VALID_FROM, VALID_TO, ITEM_ID) VALUES('Altenative Preference Code Possible', 'EN',TO_TIMESTAMP('2020-01-01 00:00:00', 'YYYY-MM-DD HH24:MI:SS'), null, (SELECT id FROM codelist_items CI WHERE ITEMCODE = 'DKW10109' AND CODELIST_ID = (SELECT id FROM codelists WHERE CODELISTKEY = '10249'))) ON CONFLICT (item_id, langcode, valid_to) DO UPDATE SET valid_from=EXCLUDED.valid_from, description=EXCLUDED.description;</v>
      </c>
      <c r="Q40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07" s="10" t="str">
        <v>/*INSERT INTO PUBLIC.labels_codelist_items (DESCRIPTION, langcode, VALID_FROM, VALID_TO, ITEM_ID) VALUES('Alternativ præferencekode er mulig.',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07" s="10" t="str">
        <v>/*INSERT INTO PUBLIC.labels_codelist_items (DESCRIPTION, langcode, VALID_FROM, VALID_TO, ITEM_ID) VALUES('Altenative Preference Code Possible',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08" spans="1:19" ht="409.5" x14ac:dyDescent="0.25">
      <c r="A408" t="str">
        <v>INSERT INTO public.codelist_item (item_code, uieditable, valid_from, valid_to, codelist_id) VALUES('DK11010', false, to_timestamp('2020-01-01 00:00:00', 'YYYY-MM-DD HH24:MI:SS'), null, (SELECT id FROM codelist WHERE CODELIST_KEY = '10080')) ON CONFLICT (codelist_id, item_code) DO UPDATE SET valid_from=EXCLUDED.valid_from, valid_to=EXCLUDED.valid_to;</v>
      </c>
      <c r="B408" t="str">
        <v>INSERT INTO PUBLIC.CODELIST_ITEM_LABEL (DESCRIPTION, VALID_FROM, VALID_TO, ITEM_ID, LANGUAGE_ID) VALUES('Kontigent er kritisk', TO_TIMESTAMP('2020-01-01 00:00:00', 'YYYY-MM-DD HH24:MI:SS'), null, (SELECT id FROM CODELIST_ITEM CI WHERE ITEM_CODE = 'DKW11609' AND CODELIST_ID = (SELECT id FROM codelist WHERE CODELIST_KEY = '10080')), 3);</v>
      </c>
      <c r="C408" t="str">
        <v>INSERT INTO PUBLIC.CODELIST_ITEM_LABEL (DESCRIPTION, VALID_FROM, VALID_TO, ITEM_ID, LANGUAGE_ID) VALUES('Additional Code Not Valid For Commodity Code', TO_TIMESTAMP('2020-01-01 00:00:00', 'YYYY-MM-DD HH24:MI:SS'), null, (SELECT id FROM CODELIST_ITEM CI WHERE ITEM_CODE = 'DK11010' AND CODELIST_ID = (SELECT id FROM codelist WHERE CODELIST_KEY = '10080')), 1);</v>
      </c>
      <c r="D408" t="str">
        <v>INSERT INTO public.codelist_item (item_code, uieditable, valid_from, valid_to, codelist_id) VALUES('DK11010', false, to_timestamp('2020-01-01 00:00:00', 'YYYY-MM-DD HH24:MI:SS'), null, (SELECT id FROM codelist WHERE CODELIST_KEY = '10040')) ON CONFLICT (codelist_id, item_code) DO UPDATE SET valid_from=EXCLUDED.valid_from, valid_to=EXCLUDED.valid_to;</v>
      </c>
      <c r="E408" t="str">
        <v>INSERT INTO PUBLIC.CODELIST_ITEM_LABEL (DESCRIPTION, VALID_FROM, VALID_TO, ITEM_ID, LANGUAGE_ID) VALUES('Fejl i Taric-tillægskode (18 09 059 000) tillægskoden kan ikke anvendes til varekoden.', TO_TIMESTAMP('2020-01-01 00:00:00', 'YYYY-MM-DD HH24:MI:SS'), null, (SELECT id FROM CODELIST_ITEM CI WHERE ITEM_CODE = 'DK11010' AND CODELIST_ID = (SELECT id FROM codelist WHERE CODELIST_KEY = '10040')), 3);</v>
      </c>
      <c r="F408" t="str">
        <v>INSERT INTO PUBLIC.CODELIST_ITEM_LABEL (DESCRIPTION, VALID_FROM, VALID_TO, ITEM_ID, LANGUAGE_ID) VALUES('Additional Code Not Valid For Commodity Code', TO_TIMESTAMP('2020-01-01 00:00:00', 'YYYY-MM-DD HH24:MI:SS'), null, (SELECT id FROM CODELIST_ITEM CI WHERE ITEM_CODE = 'DK11010' AND CODELIST_ID = (SELECT id FROM codelist WHERE CODELIST_KEY = '10040')), 1);</v>
      </c>
      <c r="G40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08" t="str">
        <v>/*INSERT INTO PUBLIC.CODELIST_ITEM_LABEL (DESCRIPTION, VALID_FROM, VALID_TO, ITEM_ID, LANGUAGE_ID) VALUES('Fejl i Taric-tillægskode (18 09 059 000) tillægskoden kan ikke anvendes til varekoden.', TO_TIMESTAMP('2020-01-01 00:00:00', 'YYYY-MM-DD HH24:MI:SS'), null, (SELECT id FROM CODELIST_ITEM CI WHERE ITEM_CODE = '' AND CODELIST_ID = (SELECT id FROM codelist WHERE CODELIST_KEY = '')), 3);*/</v>
      </c>
      <c r="I408" t="str">
        <v>/*INSERT INTO PUBLIC.CODELIST_ITEM_LABEL (DESCRIPTION, VALID_FROM, VALID_TO, ITEM_ID, LANGUAGE_ID) VALUES('Additional Code Not Valid For Commodity Code', TO_TIMESTAMP('2020-01-01 00:00:00', 'YYYY-MM-DD HH24:MI:SS'), null, (SELECT id FROM CODELIST_ITEM CI WHERE ITEM_CODE = '' AND CODELIST_ID = (SELECT id FROM codelist WHERE CODELIST_KEY = '')), 1);*/</v>
      </c>
      <c r="J40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08" t="str">
        <v>/*INSERT INTO PUBLIC.CODELIST_ITEM_LABEL (DESCRIPTION, VALID_FROM, VALID_TO, ITEM_ID, LANGUAGE_ID) VALUES('Fejl i Taric-tillægskode (18 09 059 000) tillægskoden kan ikke anvendes til varekoden.', TO_TIMESTAMP('2020-01-01 00:00:00', 'YYYY-MM-DD HH24:MI:SS'), null, (SELECT id FROM CODELIST_ITEM CI WHERE ITEM_CODE = '' AND CODELIST_ID = (SELECT id FROM codelist WHERE CODELIST_KEY = '10040')), 3);*/</v>
      </c>
      <c r="L408" t="str">
        <v>/*INSERT INTO PUBLIC.CODELIST_ITEM_LABEL (DESCRIPTION, VALID_FROM, VALID_TO, ITEM_ID, LANGUAGE_ID) VALUES('Additional Code Not Valid For Commodity Code', TO_TIMESTAMP('2020-01-01 00:00:00', 'YYYY-MM-DD HH24:MI:SS'), null, (SELECT id FROM CODELIST_ITEM CI WHERE ITEM_CODE = '' AND CODELIST_ID = (SELECT id FROM codelist WHERE CODELIST_KEY = '10040')), 1);*/</v>
      </c>
      <c r="N408" s="10" t="str">
        <v>INSERT INTO public.codelist_items (itemcode, valid_from, valid_to, codelist_id, extensions_id) VALUES('DK11010', to_timestamp('2020-01-01 00:00:00', 'YYYY-MM-DD HH24:MI:SS'), null, (SELECT id FROM codelists WHERE CODELISTKEY = '10249'), null) ON CONFLICT (codelist_id, itemcode) DO UPDATE SET valid_from=EXCLUDED.valid_from, valid_to=EXCLUDED.valid_to;</v>
      </c>
      <c r="O408" s="10" t="str">
        <v>INSERT INTO PUBLIC.labels_codelist_items (DESCRIPTION, langcode, VALID_FROM, VALID_TO, ITEM_ID) VALUES('Fejl i Taric-tillægskode (18 09 059 000) tillægskoden kan ikke anvendes til varekoden.', 'DA',TO_TIMESTAMP('2020-01-01 00:00:00', 'YYYY-MM-DD HH24:MI:SS'), null, (SELECT id FROM codelist_items CI WHERE ITEMCODE = 'DK11010' AND CODELIST_ID = (SELECT id FROM codelists WHERE CODELISTKEY = '10249'))) ON CONFLICT (item_id, langcode, valid_to) DO UPDATE SET valid_from=EXCLUDED.valid_from, description=EXCLUDED.description;</v>
      </c>
      <c r="P408" s="10" t="str">
        <v>INSERT INTO PUBLIC.labels_codelist_items (DESCRIPTION, langcode, VALID_FROM, VALID_TO, ITEM_ID) VALUES('Additional Code Not Valid For Commodity Code', 'EN',TO_TIMESTAMP('2020-01-01 00:00:00', 'YYYY-MM-DD HH24:MI:SS'), null, (SELECT id FROM codelist_items CI WHERE ITEMCODE = 'DK11010' AND CODELIST_ID = (SELECT id FROM codelists WHERE CODELISTKEY = '10249'))) ON CONFLICT (item_id, langcode, valid_to) DO UPDATE SET valid_from=EXCLUDED.valid_from, description=EXCLUDED.description;</v>
      </c>
      <c r="Q40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08" s="10" t="str">
        <v>/*INSERT INTO PUBLIC.labels_codelist_items (DESCRIPTION, langcode, VALID_FROM, VALID_TO, ITEM_ID) VALUES('Fejl i Taric-tillægskode (18 09 059 000) tillægskoden kan ikke anvendes til varekoden.',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08" s="10" t="str">
        <v>/*INSERT INTO PUBLIC.labels_codelist_items (DESCRIPTION, langcode, VALID_FROM, VALID_TO, ITEM_ID) VALUES('Additional Code Not Valid For Commodity Code',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09" spans="1:19" ht="409.5" x14ac:dyDescent="0.25">
      <c r="A409" t="str">
        <v>/*INSERT INTO public.codelist_item (item_code, uieditable, valid_from, valid_to, codelist_id) VALUES('DK1414', false, to_timestamp('2020-01-01 00:00:00', 'YYYY-MM-DD HH24:MI:SS'), null, (SELECT id FROM codelist WHERE CODELIST_KEY = '')) ON CONFLICT (codelist_id, item_code) DO UPDATE SET valid_from=EXCLUDED.valid_from, valid_to=EXCLUDED.valid_to;*/</v>
      </c>
      <c r="B409" t="str">
        <v>INSERT INTO PUBLIC.CODELIST_ITEM_LABEL (DESCRIPTION, VALID_FROM, VALID_TO, ITEM_ID, LANGUAGE_ID) VALUES('Kontigent er blokeret', TO_TIMESTAMP('2020-01-01 00:00:00', 'YYYY-MM-DD HH24:MI:SS'), null, (SELECT id FROM CODELIST_ITEM CI WHERE ITEM_CODE = 'DKW11610' AND CODELIST_ID = (SELECT id FROM codelist WHERE CODELIST_KEY = '10080')), 3);</v>
      </c>
      <c r="C409" t="str">
        <v>/*INSERT INTO PUBLIC.CODELIST_ITEM_LABEL (DESCRIPTION, VALID_FROM, VALID_TO, ITEM_ID, LANGUAGE_ID) VALUES('19 01 000 000, 19 01 001 000 Container indicator D/E is mandatory', TO_TIMESTAMP('2020-01-01 00:00:00', 'YYYY-MM-DD HH24:MI:SS'), null, (SELECT id FROM CODELIST_ITEM CI WHERE ITEM_CODE = 'DK1414' AND CODELIST_ID = (SELECT id FROM codelist WHERE CODELIST_KEY = '')), 1);*/</v>
      </c>
      <c r="D409" t="str">
        <v>/*INSERT INTO public.codelist_item (item_code, uieditable, valid_from, valid_to, codelist_id) VALUES('DK1414', false, to_timestamp('2020-01-01 00:00:00', 'YYYY-MM-DD HH24:MI:SS'), null, (SELECT id FROM codelist WHERE CODELIST_KEY = '10040')) ON CONFLICT (codelist_id, item_code) DO UPDATE SET valid_from=EXCLUDED.valid_from, valid_to=EXCLUDED.valid_to;*/</v>
      </c>
      <c r="E409" t="str">
        <v>/*INSERT INTO PUBLIC.CODELIST_ITEM_LABEL (DESCRIPTION, VALID_FROM, VALID_TO, ITEM_ID, LANGUAGE_ID) VALUES('19 01 000 000, 19 01 000 000 Container indicator er obligatorisk.', TO_TIMESTAMP('2020-01-01 00:00:00', 'YYYY-MM-DD HH24:MI:SS'), null, (SELECT id FROM CODELIST_ITEM CI WHERE ITEM_CODE = 'DK1414' AND CODELIST_ID = (SELECT id FROM codelist WHERE CODELIST_KEY = '10040')), 3);*/</v>
      </c>
      <c r="F409" t="str">
        <v>/*INSERT INTO PUBLIC.CODELIST_ITEM_LABEL (DESCRIPTION, VALID_FROM, VALID_TO, ITEM_ID, LANGUAGE_ID) VALUES('19 01 000 000, 19 01 001 000 Container indicator D/E is mandatory', TO_TIMESTAMP('2020-01-01 00:00:00', 'YYYY-MM-DD HH24:MI:SS'), null, (SELECT id FROM CODELIST_ITEM CI WHERE ITEM_CODE = 'DK1414' AND CODELIST_ID = (SELECT id FROM codelist WHERE CODELIST_KEY = '10040')), 1);*/</v>
      </c>
      <c r="G409" t="str">
        <v>/*INSERT INTO public.codelist_item (item_code, uieditable, valid_from, valid_to, codelist_id) VALUES('DKW1414', false, to_timestamp('2020-01-01 00:00:00', 'YYYY-MM-DD HH24:MI:SS'), null, (SELECT id FROM codelist WHERE CODELIST_KEY = '')) ON CONFLICT (codelist_id, item_code) DO UPDATE SET valid_from=EXCLUDED.valid_from, valid_to=EXCLUDED.valid_to;*/</v>
      </c>
      <c r="H409" t="str">
        <v>/*INSERT INTO PUBLIC.CODELIST_ITEM_LABEL (DESCRIPTION, VALID_FROM, VALID_TO, ITEM_ID, LANGUAGE_ID) VALUES('19 01 000 000, 19 01 000 000 Container indicator er obligatorisk.', TO_TIMESTAMP('2020-01-01 00:00:00', 'YYYY-MM-DD HH24:MI:SS'), null, (SELECT id FROM CODELIST_ITEM CI WHERE ITEM_CODE = 'DKW1414' AND CODELIST_ID = (SELECT id FROM codelist WHERE CODELIST_KEY = '')), 3);*/</v>
      </c>
      <c r="I409" t="str">
        <v>/*INSERT INTO PUBLIC.CODELIST_ITEM_LABEL (DESCRIPTION, VALID_FROM, VALID_TO, ITEM_ID, LANGUAGE_ID) VALUES('19 01 000 000, 19 01 001 000 Container indicator D/E is mandatory', TO_TIMESTAMP('2020-01-01 00:00:00', 'YYYY-MM-DD HH24:MI:SS'), null, (SELECT id FROM CODELIST_ITEM CI WHERE ITEM_CODE = 'DKW1414' AND CODELIST_ID = (SELECT id FROM codelist WHERE CODELIST_KEY = '')), 1);*/</v>
      </c>
      <c r="J409" t="str">
        <v>/*INSERT INTO public.codelist_item (item_code, uieditable, valid_from, valid_to, codelist_id) VALUES('DKW1414', false, to_timestamp('2020-01-01 00:00:00', 'YYYY-MM-DD HH24:MI:SS'), null, (SELECT id FROM codelist WHERE CODELIST_KEY = '10040')) ON CONFLICT (codelist_id, item_code) DO UPDATE SET valid_from=EXCLUDED.valid_from, valid_to=EXCLUDED.valid_to;*/</v>
      </c>
      <c r="K409" t="str">
        <v>/*INSERT INTO PUBLIC.CODELIST_ITEM_LABEL (DESCRIPTION, VALID_FROM, VALID_TO, ITEM_ID, LANGUAGE_ID) VALUES('19 01 000 000, 19 01 000 000 Container indicator er obligatorisk.', TO_TIMESTAMP('2020-01-01 00:00:00', 'YYYY-MM-DD HH24:MI:SS'), null, (SELECT id FROM CODELIST_ITEM CI WHERE ITEM_CODE = 'DKW1414' AND CODELIST_ID = (SELECT id FROM codelist WHERE CODELIST_KEY = '10040')), 3);*/</v>
      </c>
      <c r="L409" t="str">
        <v>/*INSERT INTO PUBLIC.CODELIST_ITEM_LABEL (DESCRIPTION, VALID_FROM, VALID_TO, ITEM_ID, LANGUAGE_ID) VALUES('19 01 000 000, 19 01 001 000 Container indicator D/E is mandatory', TO_TIMESTAMP('2020-01-01 00:00:00', 'YYYY-MM-DD HH24:MI:SS'), null, (SELECT id FROM CODELIST_ITEM CI WHERE ITEM_CODE = 'DKW1414' AND CODELIST_ID = (SELECT id FROM codelist WHERE CODELIST_KEY = '10040')), 1);*/</v>
      </c>
      <c r="N409" s="10" t="str">
        <v>/*INSERT INTO public.codelist_items (itemcode, valid_from, valid_to, codelist_id, extensions_id) VALUES('DK1414', to_timestamp('2020-01-01 00:00:00', 'YYYY-MM-DD HH24:MI:SS'), null, (SELECT id FROM codelists WHERE CODELISTKEY = '10249'), null) ON CONFLICT (codelist_id, itemcode) DO UPDATE SET valid_from=EXCLUDED.valid_from, valid_to=EXCLUDED.valid_to;*/</v>
      </c>
      <c r="O409" s="10" t="str">
        <v>/*INSERT INTO PUBLIC.labels_codelist_items (DESCRIPTION, langcode, VALID_FROM, VALID_TO, ITEM_ID) VALUES('19 01 000 000, 19 01 000 000 Container indicator er obligatorisk.', 'DA',TO_TIMESTAMP('2020-01-01 00:00:00', 'YYYY-MM-DD HH24:MI:SS'), null, (SELECT id FROM codelist_items CI WHERE ITEMCODE = 'DK1414' AND CODELIST_ID = (SELECT id FROM codelists WHERE CODELISTKEY = '10249'))) ON CONFLICT (item_id, langcode, valid_to) DO UPDATE SET valid_from=EXCLUDED.valid_from, description=EXCLUDED.description;*/</v>
      </c>
      <c r="P409" s="10" t="str">
        <v>/*INSERT INTO PUBLIC.labels_codelist_items (DESCRIPTION, langcode, VALID_FROM, VALID_TO, ITEM_ID) VALUES('19 01 000 000, 19 01 001 000 Container indicator D/E is mandatory', 'EN',TO_TIMESTAMP('2020-01-01 00:00:00', 'YYYY-MM-DD HH24:MI:SS'), null, (SELECT id FROM codelist_items CI WHERE ITEMCODE = 'DK1414' AND CODELIST_ID = (SELECT id FROM codelists WHERE CODELISTKEY = '10249'))) ON CONFLICT (item_id, langcode, valid_to) DO UPDATE SET valid_from=EXCLUDED.valid_from, description=EXCLUDED.description;*/</v>
      </c>
      <c r="Q409" s="10" t="str">
        <v>/*INSERT INTO public.codelist_items (itemcode, valid_from, valid_to, codelist_id, extensions_id) VALUES('DKW1414', to_timestamp('2020-01-01 00:00:00', 'YYYY-MM-DD HH24:MI:SS'), null, (SELECT id FROM codelists WHERE CODELISTKEY = '10249'), null) ON CONFLICT (codelist_id, itemcode) DO UPDATE SET valid_from=EXCLUDED.valid_from, valid_to=EXCLUDED.valid_to;*/</v>
      </c>
      <c r="R409" s="10" t="str">
        <v>/*INSERT INTO PUBLIC.labels_codelist_items (DESCRIPTION, langcode, VALID_FROM, VALID_TO, ITEM_ID) VALUES('19 01 000 000, 19 01 000 000 Container indicator er obligatorisk.', 'DA',TO_TIMESTAMP('2020-01-01 00:00:00', 'YYYY-MM-DD HH24:MI:SS'), null, (SELECT id FROM codelist_items CI WHERE ITEMCODE = 'DKW1414' AND CODELIST_ID = (SELECT id FROM codelists WHERE CODELISTKEY = '10249'))) ON CONFLICT (item_id, langcode, valid_to) DO UPDATE SET valid_from=EXCLUDED.valid_from, description=EXCLUDED.description;*/</v>
      </c>
      <c r="S409" s="10" t="str">
        <v>/*INSERT INTO PUBLIC.labels_codelist_items (DESCRIPTION, langcode, VALID_FROM, VALID_TO, ITEM_ID) VALUES('19 01 000 000, 19 01 001 000 Container indicator D/E is mandatory', 'EN',TO_TIMESTAMP('2020-01-01 00:00:00', 'YYYY-MM-DD HH24:MI:SS'), null, (SELECT id FROM codelist_items CI WHERE ITEMCODE = 'DKW1414' AND CODELIST_ID = (SELECT id FROM codelists WHERE CODELISTKEY = '10249'))) ON CONFLICT (item_id, langcode, valid_to) DO UPDATE SET valid_from=EXCLUDED.valid_from, description=EXCLUDED.description;*/</v>
      </c>
    </row>
    <row r="410" spans="1:19" ht="409.5" x14ac:dyDescent="0.25">
      <c r="A410" t="str">
        <v>/*INSERT INTO public.codelist_item (item_code, uieditable, valid_from, valid_to, codelist_id) VALUES('DK1413', false, to_timestamp('2020-01-01 00:00:00', 'YYYY-MM-DD HH24:MI:SS'), null, (SELECT id FROM codelist WHERE CODELIST_KEY = '')) ON CONFLICT (codelist_id, item_code) DO UPDATE SET valid_from=EXCLUDED.valid_from, valid_to=EXCLUDED.valid_to;*/</v>
      </c>
      <c r="B410" t="str">
        <v>INSERT INTO PUBLIC.CODELIST_ITEM_LABEL (DESCRIPTION, VALID_FROM, VALID_TO, ITEM_ID, LANGUAGE_ID) VALUES('', TO_TIMESTAMP('2020-01-01 00:00:00', 'YYYY-MM-DD HH24:MI:SS'), null, (SELECT id FROM CODELIST_ITEM CI WHERE ITEM_CODE = 'DKW11606' AND CODELIST_ID = (SELECT id FROM codelist WHERE CODELIST_KEY = '10080')), 3);</v>
      </c>
      <c r="C410" t="str">
        <v>/*INSERT INTO PUBLIC.CODELIST_ITEM_LABEL (DESCRIPTION, VALID_FROM, VALID_TO, ITEM_ID, LANGUAGE_ID) VALUES('18 06 004 000 Packaging/Number of packages D/E is mandatory', TO_TIMESTAMP('2020-01-01 00:00:00', 'YYYY-MM-DD HH24:MI:SS'), null, (SELECT id FROM CODELIST_ITEM CI WHERE ITEM_CODE = 'DK1413' AND CODELIST_ID = (SELECT id FROM codelist WHERE CODELIST_KEY = '')), 1);*/</v>
      </c>
      <c r="D410" t="str">
        <v>/*INSERT INTO public.codelist_item (item_code, uieditable, valid_from, valid_to, codelist_id) VALUES('DK1413', false, to_timestamp('2020-01-01 00:00:00', 'YYYY-MM-DD HH24:MI:SS'), null, (SELECT id FROM codelist WHERE CODELIST_KEY = '10040')) ON CONFLICT (codelist_id, item_code) DO UPDATE SET valid_from=EXCLUDED.valid_from, valid_to=EXCLUDED.valid_to;*/</v>
      </c>
      <c r="E410" t="str">
        <v>/*INSERT INTO PUBLIC.CODELIST_ITEM_LABEL (DESCRIPTION, VALID_FROM, VALID_TO, ITEM_ID, LANGUAGE_ID) VALUES('18 06 004 000 Packaging - number of packages er obligatorisk.', TO_TIMESTAMP('2020-01-01 00:00:00', 'YYYY-MM-DD HH24:MI:SS'), null, (SELECT id FROM CODELIST_ITEM CI WHERE ITEM_CODE = 'DK1413' AND CODELIST_ID = (SELECT id FROM codelist WHERE CODELIST_KEY = '10040')), 3);*/</v>
      </c>
      <c r="F410" t="str">
        <v>/*INSERT INTO PUBLIC.CODELIST_ITEM_LABEL (DESCRIPTION, VALID_FROM, VALID_TO, ITEM_ID, LANGUAGE_ID) VALUES('18 06 004 000 Packaging/Number of packages D/E is mandatory', TO_TIMESTAMP('2020-01-01 00:00:00', 'YYYY-MM-DD HH24:MI:SS'), null, (SELECT id FROM CODELIST_ITEM CI WHERE ITEM_CODE = 'DK1413' AND CODELIST_ID = (SELECT id FROM codelist WHERE CODELIST_KEY = '10040')), 1);*/</v>
      </c>
      <c r="G410" t="str">
        <v>/*INSERT INTO public.codelist_item (item_code, uieditable, valid_from, valid_to, codelist_id) VALUES('DKW1413', false, to_timestamp('2020-01-01 00:00:00', 'YYYY-MM-DD HH24:MI:SS'), null, (SELECT id FROM codelist WHERE CODELIST_KEY = '')) ON CONFLICT (codelist_id, item_code) DO UPDATE SET valid_from=EXCLUDED.valid_from, valid_to=EXCLUDED.valid_to;*/</v>
      </c>
      <c r="H410" t="str">
        <v>/*INSERT INTO PUBLIC.CODELIST_ITEM_LABEL (DESCRIPTION, VALID_FROM, VALID_TO, ITEM_ID, LANGUAGE_ID) VALUES('18 06 004 000 Packaging - number of packages er obligatorisk.', TO_TIMESTAMP('2020-01-01 00:00:00', 'YYYY-MM-DD HH24:MI:SS'), null, (SELECT id FROM CODELIST_ITEM CI WHERE ITEM_CODE = 'DKW1413' AND CODELIST_ID = (SELECT id FROM codelist WHERE CODELIST_KEY = '')), 3);*/</v>
      </c>
      <c r="I410" t="str">
        <v>/*INSERT INTO PUBLIC.CODELIST_ITEM_LABEL (DESCRIPTION, VALID_FROM, VALID_TO, ITEM_ID, LANGUAGE_ID) VALUES('18 06 004 000 Packaging/Number of packages D/E is mandatory', TO_TIMESTAMP('2020-01-01 00:00:00', 'YYYY-MM-DD HH24:MI:SS'), null, (SELECT id FROM CODELIST_ITEM CI WHERE ITEM_CODE = 'DKW1413' AND CODELIST_ID = (SELECT id FROM codelist WHERE CODELIST_KEY = '')), 1);*/</v>
      </c>
      <c r="J410" t="str">
        <v>/*INSERT INTO public.codelist_item (item_code, uieditable, valid_from, valid_to, codelist_id) VALUES('DKW1413', false, to_timestamp('2020-01-01 00:00:00', 'YYYY-MM-DD HH24:MI:SS'), null, (SELECT id FROM codelist WHERE CODELIST_KEY = '10040')) ON CONFLICT (codelist_id, item_code) DO UPDATE SET valid_from=EXCLUDED.valid_from, valid_to=EXCLUDED.valid_to;*/</v>
      </c>
      <c r="K410" t="str">
        <v>/*INSERT INTO PUBLIC.CODELIST_ITEM_LABEL (DESCRIPTION, VALID_FROM, VALID_TO, ITEM_ID, LANGUAGE_ID) VALUES('18 06 004 000 Packaging - number of packages er obligatorisk.', TO_TIMESTAMP('2020-01-01 00:00:00', 'YYYY-MM-DD HH24:MI:SS'), null, (SELECT id FROM CODELIST_ITEM CI WHERE ITEM_CODE = 'DKW1413' AND CODELIST_ID = (SELECT id FROM codelist WHERE CODELIST_KEY = '10040')), 3);*/</v>
      </c>
      <c r="L410" t="str">
        <v>/*INSERT INTO PUBLIC.CODELIST_ITEM_LABEL (DESCRIPTION, VALID_FROM, VALID_TO, ITEM_ID, LANGUAGE_ID) VALUES('18 06 004 000 Packaging/Number of packages D/E is mandatory', TO_TIMESTAMP('2020-01-01 00:00:00', 'YYYY-MM-DD HH24:MI:SS'), null, (SELECT id FROM CODELIST_ITEM CI WHERE ITEM_CODE = 'DKW1413' AND CODELIST_ID = (SELECT id FROM codelist WHERE CODELIST_KEY = '10040')), 1);*/</v>
      </c>
      <c r="N410" s="10" t="str">
        <v>/*INSERT INTO public.codelist_items (itemcode, valid_from, valid_to, codelist_id, extensions_id) VALUES('DK1413', to_timestamp('2020-01-01 00:00:00', 'YYYY-MM-DD HH24:MI:SS'), null, (SELECT id FROM codelists WHERE CODELISTKEY = '10249'), null) ON CONFLICT (codelist_id, itemcode) DO UPDATE SET valid_from=EXCLUDED.valid_from, valid_to=EXCLUDED.valid_to;*/</v>
      </c>
      <c r="O410" s="10" t="str">
        <v>/*INSERT INTO PUBLIC.labels_codelist_items (DESCRIPTION, langcode, VALID_FROM, VALID_TO, ITEM_ID) VALUES('18 06 004 000 Packaging - number of packages er obligatorisk.', 'DA',TO_TIMESTAMP('2020-01-01 00:00:00', 'YYYY-MM-DD HH24:MI:SS'), null, (SELECT id FROM codelist_items CI WHERE ITEMCODE = 'DK1413' AND CODELIST_ID = (SELECT id FROM codelists WHERE CODELISTKEY = '10249'))) ON CONFLICT (item_id, langcode, valid_to) DO UPDATE SET valid_from=EXCLUDED.valid_from, description=EXCLUDED.description;*/</v>
      </c>
      <c r="P410" s="10" t="str">
        <v>/*INSERT INTO PUBLIC.labels_codelist_items (DESCRIPTION, langcode, VALID_FROM, VALID_TO, ITEM_ID) VALUES('18 06 004 000 Packaging/Number of packages D/E is mandatory', 'EN',TO_TIMESTAMP('2020-01-01 00:00:00', 'YYYY-MM-DD HH24:MI:SS'), null, (SELECT id FROM codelist_items CI WHERE ITEMCODE = 'DK1413' AND CODELIST_ID = (SELECT id FROM codelists WHERE CODELISTKEY = '10249'))) ON CONFLICT (item_id, langcode, valid_to) DO UPDATE SET valid_from=EXCLUDED.valid_from, description=EXCLUDED.description;*/</v>
      </c>
      <c r="Q410" s="10" t="str">
        <v>/*INSERT INTO public.codelist_items (itemcode, valid_from, valid_to, codelist_id, extensions_id) VALUES('DKW1413', to_timestamp('2020-01-01 00:00:00', 'YYYY-MM-DD HH24:MI:SS'), null, (SELECT id FROM codelists WHERE CODELISTKEY = '10249'), null) ON CONFLICT (codelist_id, itemcode) DO UPDATE SET valid_from=EXCLUDED.valid_from, valid_to=EXCLUDED.valid_to;*/</v>
      </c>
      <c r="R410" s="10" t="str">
        <v>/*INSERT INTO PUBLIC.labels_codelist_items (DESCRIPTION, langcode, VALID_FROM, VALID_TO, ITEM_ID) VALUES('18 06 004 000 Packaging - number of packages er obligatorisk.', 'DA',TO_TIMESTAMP('2020-01-01 00:00:00', 'YYYY-MM-DD HH24:MI:SS'), null, (SELECT id FROM codelist_items CI WHERE ITEMCODE = 'DKW1413' AND CODELIST_ID = (SELECT id FROM codelists WHERE CODELISTKEY = '10249'))) ON CONFLICT (item_id, langcode, valid_to) DO UPDATE SET valid_from=EXCLUDED.valid_from, description=EXCLUDED.description;*/</v>
      </c>
      <c r="S410" s="10" t="str">
        <v>/*INSERT INTO PUBLIC.labels_codelist_items (DESCRIPTION, langcode, VALID_FROM, VALID_TO, ITEM_ID) VALUES('18 06 004 000 Packaging/Number of packages D/E is mandatory', 'EN',TO_TIMESTAMP('2020-01-01 00:00:00', 'YYYY-MM-DD HH24:MI:SS'), null, (SELECT id FROM codelist_items CI WHERE ITEMCODE = 'DKW1413' AND CODELIST_ID = (SELECT id FROM codelists WHERE CODELISTKEY = '10249'))) ON CONFLICT (item_id, langcode, valid_to) DO UPDATE SET valid_from=EXCLUDED.valid_from, description=EXCLUDED.description;*/</v>
      </c>
    </row>
    <row r="411" spans="1:19" ht="409.5" x14ac:dyDescent="0.25">
      <c r="A411" t="str">
        <v>/*INSERT INTO public.codelist_item (item_code, uieditable, valid_from, valid_to, codelist_id) VALUES('DK1411', false, to_timestamp('2020-01-01 00:00:00', 'YYYY-MM-DD HH24:MI:SS'), null, (SELECT id FROM codelist WHERE CODELIST_KEY = '')) ON CONFLICT (codelist_id, item_code) DO UPDATE SET valid_from=EXCLUDED.valid_from, valid_to=EXCLUDED.valid_to;*/</v>
      </c>
      <c r="B411" t="str">
        <v>INSERT INTO PUBLIC.CODELIST_ITEM_LABEL (DESCRIPTION, VALID_FROM, VALID_TO, ITEM_ID, LANGUAGE_ID) VALUES('Der er Indførsels/Importforbud for varekode og oprindelsesland', TO_TIMESTAMP('2020-01-01 00:00:00', 'YYYY-MM-DD HH24:MI:SS'), null, (SELECT id FROM CODELIST_ITEM CI WHERE ITEM_CODE = 'DK11700' AND CODELIST_ID = (SELECT id FROM codelist WHERE CODELIST_KEY = '10080')), 3);</v>
      </c>
      <c r="C411" t="str">
        <v>/*INSERT INTO PUBLIC.CODELIST_ITEM_LABEL (DESCRIPTION, VALID_FROM, VALID_TO, ITEM_ID, LANGUAGE_ID) VALUES('16 03 000 000, 16 03 001 000 Country of destination must be mandatory', TO_TIMESTAMP('2020-01-01 00:00:00', 'YYYY-MM-DD HH24:MI:SS'), null, (SELECT id FROM CODELIST_ITEM CI WHERE ITEM_CODE = 'DK1411' AND CODELIST_ID = (SELECT id FROM codelist WHERE CODELIST_KEY = '')), 1);*/</v>
      </c>
      <c r="D411" t="str">
        <v>/*INSERT INTO public.codelist_item (item_code, uieditable, valid_from, valid_to, codelist_id) VALUES('DK1411', false, to_timestamp('2020-01-01 00:00:00', 'YYYY-MM-DD HH24:MI:SS'), null, (SELECT id FROM codelist WHERE CODELIST_KEY = '10040')) ON CONFLICT (codelist_id, item_code) DO UPDATE SET valid_from=EXCLUDED.valid_from, valid_to=EXCLUDED.valid_to;*/</v>
      </c>
      <c r="E411" t="str">
        <v>/*INSERT INTO PUBLIC.CODELIST_ITEM_LABEL (DESCRIPTION, VALID_FROM, VALID_TO, ITEM_ID, LANGUAGE_ID) VALUES('16 03 000 000 16 03 001 000 Country of destination er obligatorisk(e).', TO_TIMESTAMP('2020-01-01 00:00:00', 'YYYY-MM-DD HH24:MI:SS'), null, (SELECT id FROM CODELIST_ITEM CI WHERE ITEM_CODE = 'DK1411' AND CODELIST_ID = (SELECT id FROM codelist WHERE CODELIST_KEY = '10040')), 3);*/</v>
      </c>
      <c r="F411" t="str">
        <v>/*INSERT INTO PUBLIC.CODELIST_ITEM_LABEL (DESCRIPTION, VALID_FROM, VALID_TO, ITEM_ID, LANGUAGE_ID) VALUES('16 03 000 000, 16 03 001 000 Country of destination must be mandatory', TO_TIMESTAMP('2020-01-01 00:00:00', 'YYYY-MM-DD HH24:MI:SS'), null, (SELECT id FROM CODELIST_ITEM CI WHERE ITEM_CODE = 'DK1411' AND CODELIST_ID = (SELECT id FROM codelist WHERE CODELIST_KEY = '10040')), 1);*/</v>
      </c>
      <c r="G411" t="str">
        <v>/*INSERT INTO public.codelist_item (item_code, uieditable, valid_from, valid_to, codelist_id) VALUES('DKW1411', false, to_timestamp('2020-01-01 00:00:00', 'YYYY-MM-DD HH24:MI:SS'), null, (SELECT id FROM codelist WHERE CODELIST_KEY = '')) ON CONFLICT (codelist_id, item_code) DO UPDATE SET valid_from=EXCLUDED.valid_from, valid_to=EXCLUDED.valid_to;*/</v>
      </c>
      <c r="H411" t="str">
        <v>/*INSERT INTO PUBLIC.CODELIST_ITEM_LABEL (DESCRIPTION, VALID_FROM, VALID_TO, ITEM_ID, LANGUAGE_ID) VALUES('16 03 000 000 16 03 001 000 Country of destination er obligatorisk(e).', TO_TIMESTAMP('2020-01-01 00:00:00', 'YYYY-MM-DD HH24:MI:SS'), null, (SELECT id FROM CODELIST_ITEM CI WHERE ITEM_CODE = 'DKW1411' AND CODELIST_ID = (SELECT id FROM codelist WHERE CODELIST_KEY = '')), 3);*/</v>
      </c>
      <c r="I411" t="str">
        <v>/*INSERT INTO PUBLIC.CODELIST_ITEM_LABEL (DESCRIPTION, VALID_FROM, VALID_TO, ITEM_ID, LANGUAGE_ID) VALUES('16 03 000 000, 16 03 001 000 Country of destination must be mandatory', TO_TIMESTAMP('2020-01-01 00:00:00', 'YYYY-MM-DD HH24:MI:SS'), null, (SELECT id FROM CODELIST_ITEM CI WHERE ITEM_CODE = 'DKW1411' AND CODELIST_ID = (SELECT id FROM codelist WHERE CODELIST_KEY = '')), 1);*/</v>
      </c>
      <c r="J411" t="str">
        <v>/*INSERT INTO public.codelist_item (item_code, uieditable, valid_from, valid_to, codelist_id) VALUES('DKW1411', false, to_timestamp('2020-01-01 00:00:00', 'YYYY-MM-DD HH24:MI:SS'), null, (SELECT id FROM codelist WHERE CODELIST_KEY = '10040')) ON CONFLICT (codelist_id, item_code) DO UPDATE SET valid_from=EXCLUDED.valid_from, valid_to=EXCLUDED.valid_to;*/</v>
      </c>
      <c r="K411" t="str">
        <v>/*INSERT INTO PUBLIC.CODELIST_ITEM_LABEL (DESCRIPTION, VALID_FROM, VALID_TO, ITEM_ID, LANGUAGE_ID) VALUES('16 03 000 000 16 03 001 000 Country of destination er obligatorisk(e).', TO_TIMESTAMP('2020-01-01 00:00:00', 'YYYY-MM-DD HH24:MI:SS'), null, (SELECT id FROM CODELIST_ITEM CI WHERE ITEM_CODE = 'DKW1411' AND CODELIST_ID = (SELECT id FROM codelist WHERE CODELIST_KEY = '10040')), 3);*/</v>
      </c>
      <c r="L411" t="str">
        <v>/*INSERT INTO PUBLIC.CODELIST_ITEM_LABEL (DESCRIPTION, VALID_FROM, VALID_TO, ITEM_ID, LANGUAGE_ID) VALUES('16 03 000 000, 16 03 001 000 Country of destination must be mandatory', TO_TIMESTAMP('2020-01-01 00:00:00', 'YYYY-MM-DD HH24:MI:SS'), null, (SELECT id FROM CODELIST_ITEM CI WHERE ITEM_CODE = 'DKW1411' AND CODELIST_ID = (SELECT id FROM codelist WHERE CODELIST_KEY = '10040')), 1);*/</v>
      </c>
      <c r="N411" s="10" t="str">
        <v>/*INSERT INTO public.codelist_items (itemcode, valid_from, valid_to, codelist_id, extensions_id) VALUES('DK1411', to_timestamp('2020-01-01 00:00:00', 'YYYY-MM-DD HH24:MI:SS'), null, (SELECT id FROM codelists WHERE CODELISTKEY = '10249'), null) ON CONFLICT (codelist_id, itemcode) DO UPDATE SET valid_from=EXCLUDED.valid_from, valid_to=EXCLUDED.valid_to;*/</v>
      </c>
      <c r="O411" s="10" t="str">
        <v>/*INSERT INTO PUBLIC.labels_codelist_items (DESCRIPTION, langcode, VALID_FROM, VALID_TO, ITEM_ID) VALUES('16 03 000 000 16 03 001 000 Country of destination er obligatorisk(e).', 'DA',TO_TIMESTAMP('2020-01-01 00:00:00', 'YYYY-MM-DD HH24:MI:SS'), null, (SELECT id FROM codelist_items CI WHERE ITEMCODE = 'DK1411' AND CODELIST_ID = (SELECT id FROM codelists WHERE CODELISTKEY = '10249'))) ON CONFLICT (item_id, langcode, valid_to) DO UPDATE SET valid_from=EXCLUDED.valid_from, description=EXCLUDED.description;*/</v>
      </c>
      <c r="P411" s="10" t="str">
        <v>/*INSERT INTO PUBLIC.labels_codelist_items (DESCRIPTION, langcode, VALID_FROM, VALID_TO, ITEM_ID) VALUES('16 03 000 000, 16 03 001 000 Country of destination must be mandatory', 'EN',TO_TIMESTAMP('2020-01-01 00:00:00', 'YYYY-MM-DD HH24:MI:SS'), null, (SELECT id FROM codelist_items CI WHERE ITEMCODE = 'DK1411' AND CODELIST_ID = (SELECT id FROM codelists WHERE CODELISTKEY = '10249'))) ON CONFLICT (item_id, langcode, valid_to) DO UPDATE SET valid_from=EXCLUDED.valid_from, description=EXCLUDED.description;*/</v>
      </c>
      <c r="Q411" s="10" t="str">
        <v>/*INSERT INTO public.codelist_items (itemcode, valid_from, valid_to, codelist_id, extensions_id) VALUES('DKW1411', to_timestamp('2020-01-01 00:00:00', 'YYYY-MM-DD HH24:MI:SS'), null, (SELECT id FROM codelists WHERE CODELISTKEY = '10249'), null) ON CONFLICT (codelist_id, itemcode) DO UPDATE SET valid_from=EXCLUDED.valid_from, valid_to=EXCLUDED.valid_to;*/</v>
      </c>
      <c r="R411" s="10" t="str">
        <v>/*INSERT INTO PUBLIC.labels_codelist_items (DESCRIPTION, langcode, VALID_FROM, VALID_TO, ITEM_ID) VALUES('16 03 000 000 16 03 001 000 Country of destination er obligatorisk(e).', 'DA',TO_TIMESTAMP('2020-01-01 00:00:00', 'YYYY-MM-DD HH24:MI:SS'), null, (SELECT id FROM codelist_items CI WHERE ITEMCODE = 'DKW1411' AND CODELIST_ID = (SELECT id FROM codelists WHERE CODELISTKEY = '10249'))) ON CONFLICT (item_id, langcode, valid_to) DO UPDATE SET valid_from=EXCLUDED.valid_from, description=EXCLUDED.description;*/</v>
      </c>
      <c r="S411" s="10" t="str">
        <v>/*INSERT INTO PUBLIC.labels_codelist_items (DESCRIPTION, langcode, VALID_FROM, VALID_TO, ITEM_ID) VALUES('16 03 000 000, 16 03 001 000 Country of destination must be mandatory', 'EN',TO_TIMESTAMP('2020-01-01 00:00:00', 'YYYY-MM-DD HH24:MI:SS'), null, (SELECT id FROM codelist_items CI WHERE ITEMCODE = 'DKW1411' AND CODELIST_ID = (SELECT id FROM codelists WHERE CODELISTKEY = '10249'))) ON CONFLICT (item_id, langcode, valid_to) DO UPDATE SET valid_from=EXCLUDED.valid_from, description=EXCLUDED.description;*/</v>
      </c>
    </row>
    <row r="412" spans="1:19" ht="409.5" x14ac:dyDescent="0.25">
      <c r="A412" t="str">
        <v>/*INSERT INTO public.codelist_item (item_code, uieditable, valid_from, valid_to, codelist_id) VALUES('DK1406', false, to_timestamp('2020-01-01 00:00:00', 'YYYY-MM-DD HH24:MI:SS'), null, (SELECT id FROM codelist WHERE CODELIST_KEY = '')) ON CONFLICT (codelist_id, item_code) DO UPDATE SET valid_from=EXCLUDED.valid_from, valid_to=EXCLUDED.valid_to;*/</v>
      </c>
      <c r="B412" t="str">
        <v>INSERT INTO PUBLIC.CODELIST_ITEM_LABEL (DESCRIPTION, VALID_FROM, VALID_TO, ITEM_ID, LANGUAGE_ID) VALUES('Indførsels/Import forbud for varekode og oprindelsesland', TO_TIMESTAMP('2020-01-01 00:00:00', 'YYYY-MM-DD HH24:MI:SS'), null, (SELECT id FROM CODELIST_ITEM CI WHERE ITEM_CODE = 'DK11012' AND CODELIST_ID = (SELECT id FROM codelist WHERE CODELIST_KEY = '10080')), 3);</v>
      </c>
      <c r="C412" t="str">
        <v>/*INSERT INTO PUBLIC.CODELIST_ITEM_LABEL (DESCRIPTION, VALID_FROM, VALID_TO, ITEM_ID, LANGUAGE_ID) VALUES('13 03 000 000 Consignee D/E is mandatory', TO_TIMESTAMP('2020-01-01 00:00:00', 'YYYY-MM-DD HH24:MI:SS'), null, (SELECT id FROM CODELIST_ITEM CI WHERE ITEM_CODE = 'DK1406' AND CODELIST_ID = (SELECT id FROM codelist WHERE CODELIST_KEY = '')), 1);*/</v>
      </c>
      <c r="D412" t="str">
        <v>/*INSERT INTO public.codelist_item (item_code, uieditable, valid_from, valid_to, codelist_id) VALUES('DK1406', false, to_timestamp('2020-01-01 00:00:00', 'YYYY-MM-DD HH24:MI:SS'), null, (SELECT id FROM codelist WHERE CODELIST_KEY = '10040')) ON CONFLICT (codelist_id, item_code) DO UPDATE SET valid_from=EXCLUDED.valid_from, valid_to=EXCLUDED.valid_to;*/</v>
      </c>
      <c r="E412" t="str">
        <v>/*INSERT INTO PUBLIC.CODELIST_ITEM_LABEL (DESCRIPTION, VALID_FROM, VALID_TO, ITEM_ID, LANGUAGE_ID) VALUES('13 03 000 000 Consignee dataelement er obligatorisk', TO_TIMESTAMP('2020-01-01 00:00:00', 'YYYY-MM-DD HH24:MI:SS'), null, (SELECT id FROM CODELIST_ITEM CI WHERE ITEM_CODE = 'DK1406' AND CODELIST_ID = (SELECT id FROM codelist WHERE CODELIST_KEY = '10040')), 3);*/</v>
      </c>
      <c r="F412" t="str">
        <v>/*INSERT INTO PUBLIC.CODELIST_ITEM_LABEL (DESCRIPTION, VALID_FROM, VALID_TO, ITEM_ID, LANGUAGE_ID) VALUES('13 03 000 000 Consignee D/E is mandatory', TO_TIMESTAMP('2020-01-01 00:00:00', 'YYYY-MM-DD HH24:MI:SS'), null, (SELECT id FROM CODELIST_ITEM CI WHERE ITEM_CODE = 'DK1406' AND CODELIST_ID = (SELECT id FROM codelist WHERE CODELIST_KEY = '10040')), 1);*/</v>
      </c>
      <c r="G412" t="str">
        <v>/*INSERT INTO public.codelist_item (item_code, uieditable, valid_from, valid_to, codelist_id) VALUES('DKW1406', false, to_timestamp('2020-01-01 00:00:00', 'YYYY-MM-DD HH24:MI:SS'), null, (SELECT id FROM codelist WHERE CODELIST_KEY = '')) ON CONFLICT (codelist_id, item_code) DO UPDATE SET valid_from=EXCLUDED.valid_from, valid_to=EXCLUDED.valid_to;*/</v>
      </c>
      <c r="H412" t="str">
        <v>/*INSERT INTO PUBLIC.CODELIST_ITEM_LABEL (DESCRIPTION, VALID_FROM, VALID_TO, ITEM_ID, LANGUAGE_ID) VALUES('13 03 000 000 Consignee dataelement er obligatorisk', TO_TIMESTAMP('2020-01-01 00:00:00', 'YYYY-MM-DD HH24:MI:SS'), null, (SELECT id FROM CODELIST_ITEM CI WHERE ITEM_CODE = 'DKW1406' AND CODELIST_ID = (SELECT id FROM codelist WHERE CODELIST_KEY = '')), 3);*/</v>
      </c>
      <c r="I412" t="str">
        <v>/*INSERT INTO PUBLIC.CODELIST_ITEM_LABEL (DESCRIPTION, VALID_FROM, VALID_TO, ITEM_ID, LANGUAGE_ID) VALUES('13 03 000 000 Consignee D/E is mandatory', TO_TIMESTAMP('2020-01-01 00:00:00', 'YYYY-MM-DD HH24:MI:SS'), null, (SELECT id FROM CODELIST_ITEM CI WHERE ITEM_CODE = 'DKW1406' AND CODELIST_ID = (SELECT id FROM codelist WHERE CODELIST_KEY = '')), 1);*/</v>
      </c>
      <c r="J412" t="str">
        <v>/*INSERT INTO public.codelist_item (item_code, uieditable, valid_from, valid_to, codelist_id) VALUES('DKW1406', false, to_timestamp('2020-01-01 00:00:00', 'YYYY-MM-DD HH24:MI:SS'), null, (SELECT id FROM codelist WHERE CODELIST_KEY = '10040')) ON CONFLICT (codelist_id, item_code) DO UPDATE SET valid_from=EXCLUDED.valid_from, valid_to=EXCLUDED.valid_to;*/</v>
      </c>
      <c r="K412" t="str">
        <v>/*INSERT INTO PUBLIC.CODELIST_ITEM_LABEL (DESCRIPTION, VALID_FROM, VALID_TO, ITEM_ID, LANGUAGE_ID) VALUES('13 03 000 000 Consignee dataelement er obligatorisk', TO_TIMESTAMP('2020-01-01 00:00:00', 'YYYY-MM-DD HH24:MI:SS'), null, (SELECT id FROM CODELIST_ITEM CI WHERE ITEM_CODE = 'DKW1406' AND CODELIST_ID = (SELECT id FROM codelist WHERE CODELIST_KEY = '10040')), 3);*/</v>
      </c>
      <c r="L412" t="str">
        <v>/*INSERT INTO PUBLIC.CODELIST_ITEM_LABEL (DESCRIPTION, VALID_FROM, VALID_TO, ITEM_ID, LANGUAGE_ID) VALUES('13 03 000 000 Consignee D/E is mandatory', TO_TIMESTAMP('2020-01-01 00:00:00', 'YYYY-MM-DD HH24:MI:SS'), null, (SELECT id FROM CODELIST_ITEM CI WHERE ITEM_CODE = 'DKW1406' AND CODELIST_ID = (SELECT id FROM codelist WHERE CODELIST_KEY = '10040')), 1);*/</v>
      </c>
      <c r="N412" s="10" t="str">
        <v>/*INSERT INTO public.codelist_items (itemcode, valid_from, valid_to, codelist_id, extensions_id) VALUES('DK1406', to_timestamp('2020-01-01 00:00:00', 'YYYY-MM-DD HH24:MI:SS'), null, (SELECT id FROM codelists WHERE CODELISTKEY = '10249'), null) ON CONFLICT (codelist_id, itemcode) DO UPDATE SET valid_from=EXCLUDED.valid_from, valid_to=EXCLUDED.valid_to;*/</v>
      </c>
      <c r="O412" s="10" t="str">
        <v>/*INSERT INTO PUBLIC.labels_codelist_items (DESCRIPTION, langcode, VALID_FROM, VALID_TO, ITEM_ID) VALUES('13 03 000 000 Consignee dataelement er obligatorisk', 'DA',TO_TIMESTAMP('2020-01-01 00:00:00', 'YYYY-MM-DD HH24:MI:SS'), null, (SELECT id FROM codelist_items CI WHERE ITEMCODE = 'DK1406' AND CODELIST_ID = (SELECT id FROM codelists WHERE CODELISTKEY = '10249'))) ON CONFLICT (item_id, langcode, valid_to) DO UPDATE SET valid_from=EXCLUDED.valid_from, description=EXCLUDED.description;*/</v>
      </c>
      <c r="P412" s="10" t="str">
        <v>/*INSERT INTO PUBLIC.labels_codelist_items (DESCRIPTION, langcode, VALID_FROM, VALID_TO, ITEM_ID) VALUES('13 03 000 000 Consignee D/E is mandatory', 'EN',TO_TIMESTAMP('2020-01-01 00:00:00', 'YYYY-MM-DD HH24:MI:SS'), null, (SELECT id FROM codelist_items CI WHERE ITEMCODE = 'DK1406' AND CODELIST_ID = (SELECT id FROM codelists WHERE CODELISTKEY = '10249'))) ON CONFLICT (item_id, langcode, valid_to) DO UPDATE SET valid_from=EXCLUDED.valid_from, description=EXCLUDED.description;*/</v>
      </c>
      <c r="Q412" s="10" t="str">
        <v>/*INSERT INTO public.codelist_items (itemcode, valid_from, valid_to, codelist_id, extensions_id) VALUES('DKW1406', to_timestamp('2020-01-01 00:00:00', 'YYYY-MM-DD HH24:MI:SS'), null, (SELECT id FROM codelists WHERE CODELISTKEY = '10249'), null) ON CONFLICT (codelist_id, itemcode) DO UPDATE SET valid_from=EXCLUDED.valid_from, valid_to=EXCLUDED.valid_to;*/</v>
      </c>
      <c r="R412" s="10" t="str">
        <v>/*INSERT INTO PUBLIC.labels_codelist_items (DESCRIPTION, langcode, VALID_FROM, VALID_TO, ITEM_ID) VALUES('13 03 000 000 Consignee dataelement er obligatorisk', 'DA',TO_TIMESTAMP('2020-01-01 00:00:00', 'YYYY-MM-DD HH24:MI:SS'), null, (SELECT id FROM codelist_items CI WHERE ITEMCODE = 'DKW1406' AND CODELIST_ID = (SELECT id FROM codelists WHERE CODELISTKEY = '10249'))) ON CONFLICT (item_id, langcode, valid_to) DO UPDATE SET valid_from=EXCLUDED.valid_from, description=EXCLUDED.description;*/</v>
      </c>
      <c r="S412" s="10" t="str">
        <v>/*INSERT INTO PUBLIC.labels_codelist_items (DESCRIPTION, langcode, VALID_FROM, VALID_TO, ITEM_ID) VALUES('13 03 000 000 Consignee D/E is mandatory', 'EN',TO_TIMESTAMP('2020-01-01 00:00:00', 'YYYY-MM-DD HH24:MI:SS'), null, (SELECT id FROM codelist_items CI WHERE ITEMCODE = 'DKW1406' AND CODELIST_ID = (SELECT id FROM codelists WHERE CODELISTKEY = '10249'))) ON CONFLICT (item_id, langcode, valid_to) DO UPDATE SET valid_from=EXCLUDED.valid_from, description=EXCLUDED.description;*/</v>
      </c>
    </row>
    <row r="413" spans="1:19" ht="409.5" x14ac:dyDescent="0.25">
      <c r="A413" t="str">
        <v>/*INSERT INTO public.codelist_item (item_code, uieditable, valid_from, valid_to, codelist_id) VALUES('DK1403', false, to_timestamp('2020-01-01 00:00:00', 'YYYY-MM-DD HH24:MI:SS'), null, (SELECT id FROM codelist WHERE CODELIST_KEY = '')) ON CONFLICT (codelist_id, item_code) DO UPDATE SET valid_from=EXCLUDED.valid_from, valid_to=EXCLUDED.valid_to;*/</v>
      </c>
      <c r="B413" t="str">
        <v>INSERT INTO PUBLIC.CODELIST_ITEM_LABEL (DESCRIPTION, VALID_FROM, VALID_TO, ITEM_ID, LANGUAGE_ID) VALUES('Præferencekode ikke mulig for det angivet afsendelsesland.', TO_TIMESTAMP('2020-01-01 00:00:00', 'YYYY-MM-DD HH24:MI:SS'), null, (SELECT id FROM CODELIST_ITEM CI WHERE ITEM_CODE = 'DKW11608' AND CODELIST_ID = (SELECT id FROM codelist WHERE CODELIST_KEY = '10080')), 3);</v>
      </c>
      <c r="C413" t="str">
        <v>/*INSERT INTO PUBLIC.CODELIST_ITEM_LABEL (DESCRIPTION, VALID_FROM, VALID_TO, ITEM_ID, LANGUAGE_ID) VALUES('13 02 000 000 Consignor If 13 02 000 000 is filled out, the group (13 02 016 000 to 13 02 018 022) must be filled out, though with respect to the conditions in 13 02 017 000', TO_TIMESTAMP('2020-01-01 00:00:00', 'YYYY-MM-DD HH24:MI:SS'), null, (SELECT id FROM CODELIST_ITEM CI WHERE ITEM_CODE = 'DK1403' AND CODELIST_ID = (SELECT id FROM codelist WHERE CODELIST_KEY = '')), 1);*/</v>
      </c>
      <c r="D413" t="str">
        <v>/*INSERT INTO public.codelist_item (item_code, uieditable, valid_from, valid_to, codelist_id) VALUES('DK1403', false, to_timestamp('2020-01-01 00:00:00', 'YYYY-MM-DD HH24:MI:SS'), null, (SELECT id FROM codelist WHERE CODELIST_KEY = '10040')) ON CONFLICT (codelist_id, item_code) DO UPDATE SET valid_from=EXCLUDED.valid_from, valid_to=EXCLUDED.valid_to;*/</v>
      </c>
      <c r="E413" t="str">
        <v>/*INSERT INTO PUBLIC.CODELIST_ITEM_LABEL (DESCRIPTION, VALID_FROM, VALID_TO, ITEM_ID, LANGUAGE_ID) VALUES('Hvis 13 02 000 000 Consignor er udfyldt, er elementer i gruppen (13 02 016 000 til 13 02 018 022) obligatoriske dog med hensyntagen til betingelserne i 13 02 017 000.', TO_TIMESTAMP('2020-01-01 00:00:00', 'YYYY-MM-DD HH24:MI:SS'), null, (SELECT id FROM CODELIST_ITEM CI WHERE ITEM_CODE = 'DK1403' AND CODELIST_ID = (SELECT id FROM codelist WHERE CODELIST_KEY = '10040')), 3);*/</v>
      </c>
      <c r="F413" t="str">
        <v>/*INSERT INTO PUBLIC.CODELIST_ITEM_LABEL (DESCRIPTION, VALID_FROM, VALID_TO, ITEM_ID, LANGUAGE_ID) VALUES('13 02 000 000 Consignor If 13 02 000 000 is filled out, the group (13 02 016 000 to 13 02 018 022) must be filled out, though with respect to the conditions in 13 02 017 000', TO_TIMESTAMP('2020-01-01 00:00:00', 'YYYY-MM-DD HH24:MI:SS'), null, (SELECT id FROM CODELIST_ITEM CI WHERE ITEM_CODE = 'DK1403' AND CODELIST_ID = (SELECT id FROM codelist WHERE CODELIST_KEY = '10040')), 1);*/</v>
      </c>
      <c r="G413" t="str">
        <v>/*INSERT INTO public.codelist_item (item_code, uieditable, valid_from, valid_to, codelist_id) VALUES('DKW1403', false, to_timestamp('2020-01-01 00:00:00', 'YYYY-MM-DD HH24:MI:SS'), null, (SELECT id FROM codelist WHERE CODELIST_KEY = '')) ON CONFLICT (codelist_id, item_code) DO UPDATE SET valid_from=EXCLUDED.valid_from, valid_to=EXCLUDED.valid_to;*/</v>
      </c>
      <c r="H413" t="str">
        <v>/*INSERT INTO PUBLIC.CODELIST_ITEM_LABEL (DESCRIPTION, VALID_FROM, VALID_TO, ITEM_ID, LANGUAGE_ID) VALUES('Hvis 13 02 000 000 Consignor er udfyldt, er elementer i gruppen (13 02 016 000 til 13 02 018 022) obligatoriske dog med hensyntagen til betingelserne i 13 02 017 000.', TO_TIMESTAMP('2020-01-01 00:00:00', 'YYYY-MM-DD HH24:MI:SS'), null, (SELECT id FROM CODELIST_ITEM CI WHERE ITEM_CODE = 'DKW1403' AND CODELIST_ID = (SELECT id FROM codelist WHERE CODELIST_KEY = '')), 3);*/</v>
      </c>
      <c r="I413" t="str">
        <v>/*INSERT INTO PUBLIC.CODELIST_ITEM_LABEL (DESCRIPTION, VALID_FROM, VALID_TO, ITEM_ID, LANGUAGE_ID) VALUES('13 02 000 000 Consignor If 13 02 000 000 is filled out, the group (13 02 016 000 to 13 02 018 022) must be filled out, though with respect to the conditions in 13 02 017 000', TO_TIMESTAMP('2020-01-01 00:00:00', 'YYYY-MM-DD HH24:MI:SS'), null, (SELECT id FROM CODELIST_ITEM CI WHERE ITEM_CODE = 'DKW1403' AND CODELIST_ID = (SELECT id FROM codelist WHERE CODELIST_KEY = '')), 1);*/</v>
      </c>
      <c r="J413" t="str">
        <v>/*INSERT INTO public.codelist_item (item_code, uieditable, valid_from, valid_to, codelist_id) VALUES('DKW1403', false, to_timestamp('2020-01-01 00:00:00', 'YYYY-MM-DD HH24:MI:SS'), null, (SELECT id FROM codelist WHERE CODELIST_KEY = '10040')) ON CONFLICT (codelist_id, item_code) DO UPDATE SET valid_from=EXCLUDED.valid_from, valid_to=EXCLUDED.valid_to;*/</v>
      </c>
      <c r="K413" t="str">
        <v>/*INSERT INTO PUBLIC.CODELIST_ITEM_LABEL (DESCRIPTION, VALID_FROM, VALID_TO, ITEM_ID, LANGUAGE_ID) VALUES('Hvis 13 02 000 000 Consignor er udfyldt, er elementer i gruppen (13 02 016 000 til 13 02 018 022) obligatoriske dog med hensyntagen til betingelserne i 13 02 017 000.', TO_TIMESTAMP('2020-01-01 00:00:00', 'YYYY-MM-DD HH24:MI:SS'), null, (SELECT id FROM CODELIST_ITEM CI WHERE ITEM_CODE = 'DKW1403' AND CODELIST_ID = (SELECT id FROM codelist WHERE CODELIST_KEY = '10040')), 3);*/</v>
      </c>
      <c r="L413" t="str">
        <v>/*INSERT INTO PUBLIC.CODELIST_ITEM_LABEL (DESCRIPTION, VALID_FROM, VALID_TO, ITEM_ID, LANGUAGE_ID) VALUES('13 02 000 000 Consignor If 13 02 000 000 is filled out, the group (13 02 016 000 to 13 02 018 022) must be filled out, though with respect to the conditions in 13 02 017 000', TO_TIMESTAMP('2020-01-01 00:00:00', 'YYYY-MM-DD HH24:MI:SS'), null, (SELECT id FROM CODELIST_ITEM CI WHERE ITEM_CODE = 'DKW1403' AND CODELIST_ID = (SELECT id FROM codelist WHERE CODELIST_KEY = '10040')), 1);*/</v>
      </c>
      <c r="N413" s="10" t="str">
        <v>/*INSERT INTO public.codelist_items (itemcode, valid_from, valid_to, codelist_id, extensions_id) VALUES('DK1403', to_timestamp('2020-01-01 00:00:00', 'YYYY-MM-DD HH24:MI:SS'), null, (SELECT id FROM codelists WHERE CODELISTKEY = '10249'), null) ON CONFLICT (codelist_id, itemcode) DO UPDATE SET valid_from=EXCLUDED.valid_from, valid_to=EXCLUDED.valid_to;*/</v>
      </c>
      <c r="O413" s="10" t="str">
        <v>/*INSERT INTO PUBLIC.labels_codelist_items (DESCRIPTION, langcode, VALID_FROM, VALID_TO, ITEM_ID) VALUES('Hvis 13 02 000 000 Consignor er udfyldt, er elementer i gruppen (13 02 016 000 til 13 02 018 022) obligatoriske dog med hensyntagen til betingelserne i 13 02 017 000.', 'DA',TO_TIMESTAMP('2020-01-01 00:00:00', 'YYYY-MM-DD HH24:MI:SS'), null, (SELECT id FROM codelist_items CI WHERE ITEMCODE = 'DK1403' AND CODELIST_ID = (SELECT id FROM codelists WHERE CODELISTKEY = '10249'))) ON CONFLICT (item_id, langcode, valid_to) DO UPDATE SET valid_from=EXCLUDED.valid_from, description=EXCLUDED.description;*/</v>
      </c>
      <c r="P413" s="10" t="str">
        <v>/*INSERT INTO PUBLIC.labels_codelist_items (DESCRIPTION, langcode, VALID_FROM, VALID_TO, ITEM_ID) VALUES('13 02 000 000 Consignor If 13 02 000 000 is filled out, the group (13 02 016 000 to 13 02 018 022) must be filled out, though with respect to the conditions in 13 02 017 000', 'EN',TO_TIMESTAMP('2020-01-01 00:00:00', 'YYYY-MM-DD HH24:MI:SS'), null, (SELECT id FROM codelist_items CI WHERE ITEMCODE = 'DK1403' AND CODELIST_ID = (SELECT id FROM codelists WHERE CODELISTKEY = '10249'))) ON CONFLICT (item_id, langcode, valid_to) DO UPDATE SET valid_from=EXCLUDED.valid_from, description=EXCLUDED.description;*/</v>
      </c>
      <c r="Q413" s="10" t="str">
        <v>/*INSERT INTO public.codelist_items (itemcode, valid_from, valid_to, codelist_id, extensions_id) VALUES('DKW1403', to_timestamp('2020-01-01 00:00:00', 'YYYY-MM-DD HH24:MI:SS'), null, (SELECT id FROM codelists WHERE CODELISTKEY = '10249'), null) ON CONFLICT (codelist_id, itemcode) DO UPDATE SET valid_from=EXCLUDED.valid_from, valid_to=EXCLUDED.valid_to;*/</v>
      </c>
      <c r="R413" s="10" t="str">
        <v>/*INSERT INTO PUBLIC.labels_codelist_items (DESCRIPTION, langcode, VALID_FROM, VALID_TO, ITEM_ID) VALUES('Hvis 13 02 000 000 Consignor er udfyldt, er elementer i gruppen (13 02 016 000 til 13 02 018 022) obligatoriske dog med hensyntagen til betingelserne i 13 02 017 000.', 'DA',TO_TIMESTAMP('2020-01-01 00:00:00', 'YYYY-MM-DD HH24:MI:SS'), null, (SELECT id FROM codelist_items CI WHERE ITEMCODE = 'DKW1403' AND CODELIST_ID = (SELECT id FROM codelists WHERE CODELISTKEY = '10249'))) ON CONFLICT (item_id, langcode, valid_to) DO UPDATE SET valid_from=EXCLUDED.valid_from, description=EXCLUDED.description;*/</v>
      </c>
      <c r="S413" s="10" t="str">
        <v>/*INSERT INTO PUBLIC.labels_codelist_items (DESCRIPTION, langcode, VALID_FROM, VALID_TO, ITEM_ID) VALUES('13 02 000 000 Consignor If 13 02 000 000 is filled out, the group (13 02 016 000 to 13 02 018 022) must be filled out, though with respect to the conditions in 13 02 017 000', 'EN',TO_TIMESTAMP('2020-01-01 00:00:00', 'YYYY-MM-DD HH24:MI:SS'), null, (SELECT id FROM codelist_items CI WHERE ITEMCODE = 'DKW1403' AND CODELIST_ID = (SELECT id FROM codelists WHERE CODELISTKEY = '10249'))) ON CONFLICT (item_id, langcode, valid_to) DO UPDATE SET valid_from=EXCLUDED.valid_from, description=EXCLUDED.description;*/</v>
      </c>
    </row>
    <row r="414" spans="1:19" ht="409.5" x14ac:dyDescent="0.25">
      <c r="A414" t="str">
        <v>/*INSERT INTO public.codelist_item (item_code, uieditable, valid_from, valid_to, codelist_id) VALUES('DK1402', false, to_timestamp('2020-01-01 00:00:00', 'YYYY-MM-DD HH24:MI:SS'), null, (SELECT id FROM codelist WHERE CODELIST_KEY = '')) ON CONFLICT (codelist_id, item_code) DO UPDATE SET valid_from=EXCLUDED.valid_from, valid_to=EXCLUDED.valid_to;*/</v>
      </c>
      <c r="B414" t="str">
        <v>INSERT INTO PUBLIC.CODELIST_ITEM_LABEL (DESCRIPTION, VALID_FROM, VALID_TO, ITEM_ID, LANGUAGE_ID) VALUES('Preferencekode forkert i forhold til øvrige oplysninger i angivelsen.', TO_TIMESTAMP('2020-01-01 00:00:00', 'YYYY-MM-DD HH24:MI:SS'), null, (SELECT id FROM CODELIST_ITEM CI WHERE ITEM_CODE = 'DK11001' AND CODELIST_ID = (SELECT id FROM codelist WHERE CODELIST_KEY = '10080')), 3);</v>
      </c>
      <c r="C414" t="str">
        <v>/*INSERT INTO PUBLIC.CODELIST_ITEM_LABEL (DESCRIPTION, VALID_FROM, VALID_TO, ITEM_ID, LANGUAGE_ID) VALUES('12 03 000 000 Supporting document If 12 03 000 000 is filled out, all the Data elements within the group (12 03 001 000 to 12 03 002 000) must be filled out , 12 03 013 000 and 12 03 079 000 is not mandatory', TO_TIMESTAMP('2020-01-01 00:00:00', 'YYYY-MM-DD HH24:MI:SS'), null, (SELECT id FROM CODELIST_ITEM CI WHERE ITEM_CODE = 'DK1402' AND CODELIST_ID = (SELECT id FROM codelist WHERE CODELIST_KEY = '')), 1);*/</v>
      </c>
      <c r="D414" t="str">
        <v>/*INSERT INTO public.codelist_item (item_code, uieditable, valid_from, valid_to, codelist_id) VALUES('DK1402', false, to_timestamp('2020-01-01 00:00:00', 'YYYY-MM-DD HH24:MI:SS'), null, (SELECT id FROM codelist WHERE CODELIST_KEY = '10040')) ON CONFLICT (codelist_id, item_code) DO UPDATE SET valid_from=EXCLUDED.valid_from, valid_to=EXCLUDED.valid_to;*/</v>
      </c>
      <c r="E414" t="str">
        <v>/*INSERT INTO PUBLIC.CODELIST_ITEM_LABEL (DESCRIPTION, VALID_FROM, VALID_TO, ITEM_ID, LANGUAGE_ID) VALUES('Hvis 12 03 000 000 Supporting Document er udfyldt, er alle elementer i gruppen (12 03 001 000 til 12 03 002 000) obligatoriske undtagen 12 03 013 000 og 12 03 079 000.', TO_TIMESTAMP('2020-01-01 00:00:00', 'YYYY-MM-DD HH24:MI:SS'), null, (SELECT id FROM CODELIST_ITEM CI WHERE ITEM_CODE = 'DK1402' AND CODELIST_ID = (SELECT id FROM codelist WHERE CODELIST_KEY = '10040')), 3);*/</v>
      </c>
      <c r="F414" t="str">
        <v>/*INSERT INTO PUBLIC.CODELIST_ITEM_LABEL (DESCRIPTION, VALID_FROM, VALID_TO, ITEM_ID, LANGUAGE_ID) VALUES('12 03 000 000 Supporting document If 12 03 000 000 is filled out, all the Data elements within the group (12 03 001 000 to 12 03 002 000) must be filled out , 12 03 013 000 and 12 03 079 000 is not mandatory', TO_TIMESTAMP('2020-01-01 00:00:00', 'YYYY-MM-DD HH24:MI:SS'), null, (SELECT id FROM CODELIST_ITEM CI WHERE ITEM_CODE = 'DK1402' AND CODELIST_ID = (SELECT id FROM codelist WHERE CODELIST_KEY = '10040')), 1);*/</v>
      </c>
      <c r="G414" t="str">
        <v>/*INSERT INTO public.codelist_item (item_code, uieditable, valid_from, valid_to, codelist_id) VALUES('DKW1402', false, to_timestamp('2020-01-01 00:00:00', 'YYYY-MM-DD HH24:MI:SS'), null, (SELECT id FROM codelist WHERE CODELIST_KEY = '')) ON CONFLICT (codelist_id, item_code) DO UPDATE SET valid_from=EXCLUDED.valid_from, valid_to=EXCLUDED.valid_to;*/</v>
      </c>
      <c r="H414" t="str">
        <v>/*INSERT INTO PUBLIC.CODELIST_ITEM_LABEL (DESCRIPTION, VALID_FROM, VALID_TO, ITEM_ID, LANGUAGE_ID) VALUES('Hvis 12 03 000 000 Supporting Document er udfyldt, er alle elementer i gruppen (12 03 001 000 til 12 03 002 000) obligatoriske undtagen 12 03 013 000 og 12 03 079 000.', TO_TIMESTAMP('2020-01-01 00:00:00', 'YYYY-MM-DD HH24:MI:SS'), null, (SELECT id FROM CODELIST_ITEM CI WHERE ITEM_CODE = 'DKW1402' AND CODELIST_ID = (SELECT id FROM codelist WHERE CODELIST_KEY = '')), 3);*/</v>
      </c>
      <c r="I414" t="str">
        <v>/*INSERT INTO PUBLIC.CODELIST_ITEM_LABEL (DESCRIPTION, VALID_FROM, VALID_TO, ITEM_ID, LANGUAGE_ID) VALUES('12 03 000 000 Supporting document If 12 03 000 000 is filled out, all the Data elements within the group (12 03 001 000 to 12 03 002 000) must be filled out , 12 03 013 000 and 12 03 079 000 is not mandatory', TO_TIMESTAMP('2020-01-01 00:00:00', 'YYYY-MM-DD HH24:MI:SS'), null, (SELECT id FROM CODELIST_ITEM CI WHERE ITEM_CODE = 'DKW1402' AND CODELIST_ID = (SELECT id FROM codelist WHERE CODELIST_KEY = '')), 1);*/</v>
      </c>
      <c r="J414" t="str">
        <v>/*INSERT INTO public.codelist_item (item_code, uieditable, valid_from, valid_to, codelist_id) VALUES('DKW1402', false, to_timestamp('2020-01-01 00:00:00', 'YYYY-MM-DD HH24:MI:SS'), null, (SELECT id FROM codelist WHERE CODELIST_KEY = '10040')) ON CONFLICT (codelist_id, item_code) DO UPDATE SET valid_from=EXCLUDED.valid_from, valid_to=EXCLUDED.valid_to;*/</v>
      </c>
      <c r="K414" t="str">
        <v>/*INSERT INTO PUBLIC.CODELIST_ITEM_LABEL (DESCRIPTION, VALID_FROM, VALID_TO, ITEM_ID, LANGUAGE_ID) VALUES('Hvis 12 03 000 000 Supporting Document er udfyldt, er alle elementer i gruppen (12 03 001 000 til 12 03 002 000) obligatoriske undtagen 12 03 013 000 og 12 03 079 000.', TO_TIMESTAMP('2020-01-01 00:00:00', 'YYYY-MM-DD HH24:MI:SS'), null, (SELECT id FROM CODELIST_ITEM CI WHERE ITEM_CODE = 'DKW1402' AND CODELIST_ID = (SELECT id FROM codelist WHERE CODELIST_KEY = '10040')), 3);*/</v>
      </c>
      <c r="L414" t="str">
        <v>/*INSERT INTO PUBLIC.CODELIST_ITEM_LABEL (DESCRIPTION, VALID_FROM, VALID_TO, ITEM_ID, LANGUAGE_ID) VALUES('12 03 000 000 Supporting document If 12 03 000 000 is filled out, all the Data elements within the group (12 03 001 000 to 12 03 002 000) must be filled out , 12 03 013 000 and 12 03 079 000 is not mandatory', TO_TIMESTAMP('2020-01-01 00:00:00', 'YYYY-MM-DD HH24:MI:SS'), null, (SELECT id FROM CODELIST_ITEM CI WHERE ITEM_CODE = 'DKW1402' AND CODELIST_ID = (SELECT id FROM codelist WHERE CODELIST_KEY = '10040')), 1);*/</v>
      </c>
      <c r="N414" s="10" t="str">
        <v>/*INSERT INTO public.codelist_items (itemcode, valid_from, valid_to, codelist_id, extensions_id) VALUES('DK1402', to_timestamp('2020-01-01 00:00:00', 'YYYY-MM-DD HH24:MI:SS'), null, (SELECT id FROM codelists WHERE CODELISTKEY = '10249'), null) ON CONFLICT (codelist_id, itemcode) DO UPDATE SET valid_from=EXCLUDED.valid_from, valid_to=EXCLUDED.valid_to;*/</v>
      </c>
      <c r="O414" s="10" t="str">
        <v>/*INSERT INTO PUBLIC.labels_codelist_items (DESCRIPTION, langcode, VALID_FROM, VALID_TO, ITEM_ID) VALUES('Hvis 12 03 000 000 Supporting Document er udfyldt, er alle elementer i gruppen (12 03 001 000 til 12 03 002 000) obligatoriske undtagen 12 03 013 000 og 12 03 079 000.', 'DA',TO_TIMESTAMP('2020-01-01 00:00:00', 'YYYY-MM-DD HH24:MI:SS'), null, (SELECT id FROM codelist_items CI WHERE ITEMCODE = 'DK1402' AND CODELIST_ID = (SELECT id FROM codelists WHERE CODELISTKEY = '10249'))) ON CONFLICT (item_id, langcode, valid_to) DO UPDATE SET valid_from=EXCLUDED.valid_from, description=EXCLUDED.description;*/</v>
      </c>
      <c r="P414" s="10" t="str">
        <v>/*INSERT INTO PUBLIC.labels_codelist_items (DESCRIPTION, langcode, VALID_FROM, VALID_TO, ITEM_ID) VALUES('12 03 000 000 Supporting document If 12 03 000 000 is filled out, all the Data elements within the group (12 03 001 000 to 12 03 002 000) must be filled out , 12 03 013 000 and 12 03 079 000 is not mandatory', 'EN',TO_TIMESTAMP('2020-01-01 00:00:00', 'YYYY-MM-DD HH24:MI:SS'), null, (SELECT id FROM codelist_items CI WHERE ITEMCODE = 'DK1402' AND CODELIST_ID = (SELECT id FROM codelists WHERE CODELISTKEY = '10249'))) ON CONFLICT (item_id, langcode, valid_to) DO UPDATE SET valid_from=EXCLUDED.valid_from, description=EXCLUDED.description;*/</v>
      </c>
      <c r="Q414" s="10" t="str">
        <v>/*INSERT INTO public.codelist_items (itemcode, valid_from, valid_to, codelist_id, extensions_id) VALUES('DKW1402', to_timestamp('2020-01-01 00:00:00', 'YYYY-MM-DD HH24:MI:SS'), null, (SELECT id FROM codelists WHERE CODELISTKEY = '10249'), null) ON CONFLICT (codelist_id, itemcode) DO UPDATE SET valid_from=EXCLUDED.valid_from, valid_to=EXCLUDED.valid_to;*/</v>
      </c>
      <c r="R414" s="10" t="str">
        <v>/*INSERT INTO PUBLIC.labels_codelist_items (DESCRIPTION, langcode, VALID_FROM, VALID_TO, ITEM_ID) VALUES('Hvis 12 03 000 000 Supporting Document er udfyldt, er alle elementer i gruppen (12 03 001 000 til 12 03 002 000) obligatoriske undtagen 12 03 013 000 og 12 03 079 000.', 'DA',TO_TIMESTAMP('2020-01-01 00:00:00', 'YYYY-MM-DD HH24:MI:SS'), null, (SELECT id FROM codelist_items CI WHERE ITEMCODE = 'DKW1402' AND CODELIST_ID = (SELECT id FROM codelists WHERE CODELISTKEY = '10249'))) ON CONFLICT (item_id, langcode, valid_to) DO UPDATE SET valid_from=EXCLUDED.valid_from, description=EXCLUDED.description;*/</v>
      </c>
      <c r="S414" s="10" t="str">
        <v>/*INSERT INTO PUBLIC.labels_codelist_items (DESCRIPTION, langcode, VALID_FROM, VALID_TO, ITEM_ID) VALUES('12 03 000 000 Supporting document If 12 03 000 000 is filled out, all the Data elements within the group (12 03 001 000 to 12 03 002 000) must be filled out , 12 03 013 000 and 12 03 079 000 is not mandatory', 'EN',TO_TIMESTAMP('2020-01-01 00:00:00', 'YYYY-MM-DD HH24:MI:SS'), null, (SELECT id FROM codelist_items CI WHERE ITEMCODE = 'DKW1402' AND CODELIST_ID = (SELECT id FROM codelists WHERE CODELISTKEY = '10249'))) ON CONFLICT (item_id, langcode, valid_to) DO UPDATE SET valid_from=EXCLUDED.valid_from, description=EXCLUDED.description;*/</v>
      </c>
    </row>
    <row r="415" spans="1:19" ht="409.5" x14ac:dyDescent="0.25">
      <c r="A415" t="str">
        <v>/*INSERT INTO public.codelist_item (item_code, uieditable, valid_from, valid_to, codelist_id) VALUES('DK1401', false, to_timestamp('2020-01-01 00:00:00', 'YYYY-MM-DD HH24:MI:SS'), null, (SELECT id FROM codelist WHERE CODELIST_KEY = '')) ON CONFLICT (codelist_id, item_code) DO UPDATE SET valid_from=EXCLUDED.valid_from, valid_to=EXCLUDED.valid_to;*/</v>
      </c>
      <c r="B415" t="str">
        <v>INSERT INTO PUBLIC.CODELIST_ITEM_LABEL (DESCRIPTION, VALID_FROM, VALID_TO, ITEM_ID, LANGUAGE_ID) VALUES('Det er kun tilladt at indsende H7 angivelser.', TO_TIMESTAMP('2020-01-01 00:00:00', 'YYYY-MM-DD HH24:MI:SS'), null, (SELECT id FROM CODELIST_ITEM CI WHERE ITEM_CODE = 'DK0000' AND CODELIST_ID = (SELECT id FROM codelist WHERE CODELIST_KEY = '10080')), 3);</v>
      </c>
      <c r="C415" t="str">
        <v>/*INSERT INTO PUBLIC.CODELIST_ITEM_LABEL (DESCRIPTION, VALID_FROM, VALID_TO, ITEM_ID, LANGUAGE_ID) VALUES('12 01 000 000 Previous document If 12 01 000 000 is filled out, all the Data elements within the group (12 01 001 000 to 12 01 007 000) needs to be filled out , except 12 01 079 000', TO_TIMESTAMP('2020-01-01 00:00:00', 'YYYY-MM-DD HH24:MI:SS'), null, (SELECT id FROM CODELIST_ITEM CI WHERE ITEM_CODE = 'DK1401' AND CODELIST_ID = (SELECT id FROM codelist WHERE CODELIST_KEY = '')), 1);*/</v>
      </c>
      <c r="D415" t="str">
        <v>/*INSERT INTO public.codelist_item (item_code, uieditable, valid_from, valid_to, codelist_id) VALUES('DK1401', false, to_timestamp('2020-01-01 00:00:00', 'YYYY-MM-DD HH24:MI:SS'), null, (SELECT id FROM codelist WHERE CODELIST_KEY = '10040')) ON CONFLICT (codelist_id, item_code) DO UPDATE SET valid_from=EXCLUDED.valid_from, valid_to=EXCLUDED.valid_to;*/</v>
      </c>
      <c r="E415" t="str">
        <v>/*INSERT INTO PUBLIC.CODELIST_ITEM_LABEL (DESCRIPTION, VALID_FROM, VALID_TO, ITEM_ID, LANGUAGE_ID) VALUES('Hvis 12 01 000 000 Previous Document er udfyldt, er alle elementer i gruppen (12 01 001 000 til 12 01 007 000) obligatoriske undtagen 12 01 079 000.', TO_TIMESTAMP('2020-01-01 00:00:00', 'YYYY-MM-DD HH24:MI:SS'), null, (SELECT id FROM CODELIST_ITEM CI WHERE ITEM_CODE = 'DK1401' AND CODELIST_ID = (SELECT id FROM codelist WHERE CODELIST_KEY = '10040')), 3);*/</v>
      </c>
      <c r="F415" t="str">
        <v>/*INSERT INTO PUBLIC.CODELIST_ITEM_LABEL (DESCRIPTION, VALID_FROM, VALID_TO, ITEM_ID, LANGUAGE_ID) VALUES('12 01 000 000 Previous document If 12 01 000 000 is filled out, all the Data elements within the group (12 01 001 000 to 12 01 007 000) needs to be filled out , except 12 01 079 000', TO_TIMESTAMP('2020-01-01 00:00:00', 'YYYY-MM-DD HH24:MI:SS'), null, (SELECT id FROM CODELIST_ITEM CI WHERE ITEM_CODE = 'DK1401' AND CODELIST_ID = (SELECT id FROM codelist WHERE CODELIST_KEY = '10040')), 1);*/</v>
      </c>
      <c r="G415" t="str">
        <v>/*INSERT INTO public.codelist_item (item_code, uieditable, valid_from, valid_to, codelist_id) VALUES('DKW1401', false, to_timestamp('2020-01-01 00:00:00', 'YYYY-MM-DD HH24:MI:SS'), null, (SELECT id FROM codelist WHERE CODELIST_KEY = '')) ON CONFLICT (codelist_id, item_code) DO UPDATE SET valid_from=EXCLUDED.valid_from, valid_to=EXCLUDED.valid_to;*/</v>
      </c>
      <c r="H415" t="str">
        <v>/*INSERT INTO PUBLIC.CODELIST_ITEM_LABEL (DESCRIPTION, VALID_FROM, VALID_TO, ITEM_ID, LANGUAGE_ID) VALUES('Hvis 12 01 000 000 Previous Document er udfyldt, er alle elementer i gruppen (12 01 001 000 til 12 01 007 000) obligatoriske undtagen 12 01 079 000.', TO_TIMESTAMP('2020-01-01 00:00:00', 'YYYY-MM-DD HH24:MI:SS'), null, (SELECT id FROM CODELIST_ITEM CI WHERE ITEM_CODE = 'DKW1401' AND CODELIST_ID = (SELECT id FROM codelist WHERE CODELIST_KEY = '')), 3);*/</v>
      </c>
      <c r="I415" t="str">
        <v>/*INSERT INTO PUBLIC.CODELIST_ITEM_LABEL (DESCRIPTION, VALID_FROM, VALID_TO, ITEM_ID, LANGUAGE_ID) VALUES('12 01 000 000 Previous document If 12 01 000 000 is filled out, all the Data elements within the group (12 01 001 000 to 12 01 007 000) needs to be filled out , except 12 01 079 000', TO_TIMESTAMP('2020-01-01 00:00:00', 'YYYY-MM-DD HH24:MI:SS'), null, (SELECT id FROM CODELIST_ITEM CI WHERE ITEM_CODE = 'DKW1401' AND CODELIST_ID = (SELECT id FROM codelist WHERE CODELIST_KEY = '')), 1);*/</v>
      </c>
      <c r="J415" t="str">
        <v>/*INSERT INTO public.codelist_item (item_code, uieditable, valid_from, valid_to, codelist_id) VALUES('DKW1401', false, to_timestamp('2020-01-01 00:00:00', 'YYYY-MM-DD HH24:MI:SS'), null, (SELECT id FROM codelist WHERE CODELIST_KEY = '10040')) ON CONFLICT (codelist_id, item_code) DO UPDATE SET valid_from=EXCLUDED.valid_from, valid_to=EXCLUDED.valid_to;*/</v>
      </c>
      <c r="K415" t="str">
        <v>/*INSERT INTO PUBLIC.CODELIST_ITEM_LABEL (DESCRIPTION, VALID_FROM, VALID_TO, ITEM_ID, LANGUAGE_ID) VALUES('Hvis 12 01 000 000 Previous Document er udfyldt, er alle elementer i gruppen (12 01 001 000 til 12 01 007 000) obligatoriske undtagen 12 01 079 000.', TO_TIMESTAMP('2020-01-01 00:00:00', 'YYYY-MM-DD HH24:MI:SS'), null, (SELECT id FROM CODELIST_ITEM CI WHERE ITEM_CODE = 'DKW1401' AND CODELIST_ID = (SELECT id FROM codelist WHERE CODELIST_KEY = '10040')), 3);*/</v>
      </c>
      <c r="L415" t="str">
        <v>/*INSERT INTO PUBLIC.CODELIST_ITEM_LABEL (DESCRIPTION, VALID_FROM, VALID_TO, ITEM_ID, LANGUAGE_ID) VALUES('12 01 000 000 Previous document If 12 01 000 000 is filled out, all the Data elements within the group (12 01 001 000 to 12 01 007 000) needs to be filled out , except 12 01 079 000', TO_TIMESTAMP('2020-01-01 00:00:00', 'YYYY-MM-DD HH24:MI:SS'), null, (SELECT id FROM CODELIST_ITEM CI WHERE ITEM_CODE = 'DKW1401' AND CODELIST_ID = (SELECT id FROM codelist WHERE CODELIST_KEY = '10040')), 1);*/</v>
      </c>
      <c r="N415" s="10" t="str">
        <v>/*INSERT INTO public.codelist_items (itemcode, valid_from, valid_to, codelist_id, extensions_id) VALUES('DK1401', to_timestamp('2020-01-01 00:00:00', 'YYYY-MM-DD HH24:MI:SS'), null, (SELECT id FROM codelists WHERE CODELISTKEY = '10249'), null) ON CONFLICT (codelist_id, itemcode) DO UPDATE SET valid_from=EXCLUDED.valid_from, valid_to=EXCLUDED.valid_to;*/</v>
      </c>
      <c r="O415" s="10" t="str">
        <v>/*INSERT INTO PUBLIC.labels_codelist_items (DESCRIPTION, langcode, VALID_FROM, VALID_TO, ITEM_ID) VALUES('Hvis 12 01 000 000 Previous Document er udfyldt, er alle elementer i gruppen (12 01 001 000 til 12 01 007 000) obligatoriske undtagen 12 01 079 000.', 'DA',TO_TIMESTAMP('2020-01-01 00:00:00', 'YYYY-MM-DD HH24:MI:SS'), null, (SELECT id FROM codelist_items CI WHERE ITEMCODE = 'DK1401' AND CODELIST_ID = (SELECT id FROM codelists WHERE CODELISTKEY = '10249'))) ON CONFLICT (item_id, langcode, valid_to) DO UPDATE SET valid_from=EXCLUDED.valid_from, description=EXCLUDED.description;*/</v>
      </c>
      <c r="P415" s="10" t="str">
        <v>/*INSERT INTO PUBLIC.labels_codelist_items (DESCRIPTION, langcode, VALID_FROM, VALID_TO, ITEM_ID) VALUES('12 01 000 000 Previous document If 12 01 000 000 is filled out, all the Data elements within the group (12 01 001 000 to 12 01 007 000) needs to be filled out , except 12 01 079 000', 'EN',TO_TIMESTAMP('2020-01-01 00:00:00', 'YYYY-MM-DD HH24:MI:SS'), null, (SELECT id FROM codelist_items CI WHERE ITEMCODE = 'DK1401' AND CODELIST_ID = (SELECT id FROM codelists WHERE CODELISTKEY = '10249'))) ON CONFLICT (item_id, langcode, valid_to) DO UPDATE SET valid_from=EXCLUDED.valid_from, description=EXCLUDED.description;*/</v>
      </c>
      <c r="Q415" s="10" t="str">
        <v>/*INSERT INTO public.codelist_items (itemcode, valid_from, valid_to, codelist_id, extensions_id) VALUES('DKW1401', to_timestamp('2020-01-01 00:00:00', 'YYYY-MM-DD HH24:MI:SS'), null, (SELECT id FROM codelists WHERE CODELISTKEY = '10249'), null) ON CONFLICT (codelist_id, itemcode) DO UPDATE SET valid_from=EXCLUDED.valid_from, valid_to=EXCLUDED.valid_to;*/</v>
      </c>
      <c r="R415" s="10" t="str">
        <v>/*INSERT INTO PUBLIC.labels_codelist_items (DESCRIPTION, langcode, VALID_FROM, VALID_TO, ITEM_ID) VALUES('Hvis 12 01 000 000 Previous Document er udfyldt, er alle elementer i gruppen (12 01 001 000 til 12 01 007 000) obligatoriske undtagen 12 01 079 000.', 'DA',TO_TIMESTAMP('2020-01-01 00:00:00', 'YYYY-MM-DD HH24:MI:SS'), null, (SELECT id FROM codelist_items CI WHERE ITEMCODE = 'DKW1401' AND CODELIST_ID = (SELECT id FROM codelists WHERE CODELISTKEY = '10249'))) ON CONFLICT (item_id, langcode, valid_to) DO UPDATE SET valid_from=EXCLUDED.valid_from, description=EXCLUDED.description;*/</v>
      </c>
      <c r="S415" s="10" t="str">
        <v>/*INSERT INTO PUBLIC.labels_codelist_items (DESCRIPTION, langcode, VALID_FROM, VALID_TO, ITEM_ID) VALUES('12 01 000 000 Previous document If 12 01 000 000 is filled out, all the Data elements within the group (12 01 001 000 to 12 01 007 000) needs to be filled out , except 12 01 079 000', 'EN',TO_TIMESTAMP('2020-01-01 00:00:00', 'YYYY-MM-DD HH24:MI:SS'), null, (SELECT id FROM codelist_items CI WHERE ITEMCODE = 'DKW1401' AND CODELIST_ID = (SELECT id FROM codelists WHERE CODELISTKEY = '10249'))) ON CONFLICT (item_id, langcode, valid_to) DO UPDATE SET valid_from=EXCLUDED.valid_from, description=EXCLUDED.description;*/</v>
      </c>
    </row>
    <row r="416" spans="1:19" ht="409.5" x14ac:dyDescent="0.25">
      <c r="A416" t="str">
        <v>INSERT INTO public.codelist_item (item_code, uieditable, valid_from, valid_to, codelist_id) VALUES('DK3054', false, to_timestamp('2020-01-01 00:00:00', 'YYYY-MM-DD HH24:MI:SS'), null, (SELECT id FROM codelist WHERE CODELIST_KEY = '10080')) ON CONFLICT (codelist_id, item_code) DO UPDATE SET valid_from=EXCLUDED.valid_from, valid_to=EXCLUDED.valid_to;</v>
      </c>
      <c r="B416" t="str">
        <v>INSERT INTO PUBLIC.CODELIST_ITEM_LABEL (DESCRIPTION, VALID_FROM, VALID_TO, ITEM_ID, LANGUAGE_ID) VALUES('Kun data element 1/1, 2/4, 3/1, 3/2, 3/3, 3/4, 3/6, 4/8, 5/1, 5/2, 5/3, 8/5, VIII/5, VIII/7, VIII/8, VIII/9 og VIII/13 er tilladt.', TO_TIMESTAMP('2020-01-01 00:00:00', 'YYYY-MM-DD HH24:MI:SS'), null, (SELECT id FROM CODELIST_ITEM CI WHERE ITEM_CODE = 'DK2160' AND CODELIST_ID = (SELECT id FROM codelist WHERE CODELIST_KEY = '10040')), 3);</v>
      </c>
      <c r="C416" t="str">
        <v>INSERT INTO PUBLIC.CODELIST_ITEM_LABEL (DESCRIPTION, VALID_FROM, VALID_TO, ITEM_ID, LANGUAGE_ID) VALUES(' Error: Identication of warehouse (12 11 002 000) must be R, S, U and must have a valid warehouse identifier (12 11 015 000)', TO_TIMESTAMP('2020-01-01 00:00:00', 'YYYY-MM-DD HH24:MI:SS'), null, (SELECT id FROM CODELIST_ITEM CI WHERE ITEM_CODE = 'DK3054' AND CODELIST_ID = (SELECT id FROM codelist WHERE CODELIST_KEY = '10080')), 1);</v>
      </c>
      <c r="D416" t="str">
        <v>INSERT INTO public.codelist_item (item_code, uieditable, valid_from, valid_to, codelist_id) VALUES('DK3054', false, to_timestamp('2020-01-01 00:00:00', 'YYYY-MM-DD HH24:MI:SS'), null, (SELECT id FROM codelist WHERE CODELIST_KEY = '10040')) ON CONFLICT (codelist_id, item_code) DO UPDATE SET valid_from=EXCLUDED.valid_from, valid_to=EXCLUDED.valid_to;</v>
      </c>
      <c r="E416" t="str">
        <v>INSERT INTO PUBLIC.CODELIST_ITEM_LABEL (DESCRIPTION, VALID_FROM, VALID_TO, ITEM_ID, LANGUAGE_ID) VALUES('Fejl: Identifikation af lager (12 11 002 000) skal være R, S, U og skal have en gyldig lageridentifikator (12 11 015 000)', TO_TIMESTAMP('2020-01-01 00:00:00', 'YYYY-MM-DD HH24:MI:SS'), null, (SELECT id FROM CODELIST_ITEM CI WHERE ITEM_CODE = 'DK3054' AND CODELIST_ID = (SELECT id FROM codelist WHERE CODELIST_KEY = '10040')), 3);</v>
      </c>
      <c r="F416" t="str">
        <v>INSERT INTO PUBLIC.CODELIST_ITEM_LABEL (DESCRIPTION, VALID_FROM, VALID_TO, ITEM_ID, LANGUAGE_ID) VALUES(' Error: Identication of warehouse (12 11 002 000) must be R, S, U and must have a valid warehouse identifier (12 11 015 000)', TO_TIMESTAMP('2020-01-01 00:00:00', 'YYYY-MM-DD HH24:MI:SS'), null, (SELECT id FROM CODELIST_ITEM CI WHERE ITEM_CODE = 'DK3054' AND CODELIST_ID = (SELECT id FROM codelist WHERE CODELIST_KEY = '10040')), 1);</v>
      </c>
      <c r="G41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16" t="str">
        <v>/*INSERT INTO PUBLIC.CODELIST_ITEM_LABEL (DESCRIPTION, VALID_FROM, VALID_TO, ITEM_ID, LANGUAGE_ID) VALUES('Fejl: Identifikation af lager (12 11 002 000) skal være R, S, U og skal have en gyldig lageridentifikator (12 11 015 000)', TO_TIMESTAMP('2020-01-01 00:00:00', 'YYYY-MM-DD HH24:MI:SS'), null, (SELECT id FROM CODELIST_ITEM CI WHERE ITEM_CODE = '' AND CODELIST_ID = (SELECT id FROM codelist WHERE CODELIST_KEY = '')), 3);*/</v>
      </c>
      <c r="I416" t="str">
        <v>/*INSERT INTO PUBLIC.CODELIST_ITEM_LABEL (DESCRIPTION, VALID_FROM, VALID_TO, ITEM_ID, LANGUAGE_ID) VALUES(' Error: Identication of warehouse (12 11 002 000) must be R, S, U and must have a valid warehouse identifier (12 11 015 000)', TO_TIMESTAMP('2020-01-01 00:00:00', 'YYYY-MM-DD HH24:MI:SS'), null, (SELECT id FROM CODELIST_ITEM CI WHERE ITEM_CODE = '' AND CODELIST_ID = (SELECT id FROM codelist WHERE CODELIST_KEY = '')), 1);*/</v>
      </c>
      <c r="J41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16" t="str">
        <v>/*INSERT INTO PUBLIC.CODELIST_ITEM_LABEL (DESCRIPTION, VALID_FROM, VALID_TO, ITEM_ID, LANGUAGE_ID) VALUES('Fejl: Identifikation af lager (12 11 002 000) skal være R, S, U og skal have en gyldig lageridentifikator (12 11 015 000)', TO_TIMESTAMP('2020-01-01 00:00:00', 'YYYY-MM-DD HH24:MI:SS'), null, (SELECT id FROM CODELIST_ITEM CI WHERE ITEM_CODE = '' AND CODELIST_ID = (SELECT id FROM codelist WHERE CODELIST_KEY = '10040')), 3);*/</v>
      </c>
      <c r="L416" t="str">
        <v>/*INSERT INTO PUBLIC.CODELIST_ITEM_LABEL (DESCRIPTION, VALID_FROM, VALID_TO, ITEM_ID, LANGUAGE_ID) VALUES(' Error: Identication of warehouse (12 11 002 000) must be R, S, U and must have a valid warehouse identifier (12 11 015 000)', TO_TIMESTAMP('2020-01-01 00:00:00', 'YYYY-MM-DD HH24:MI:SS'), null, (SELECT id FROM CODELIST_ITEM CI WHERE ITEM_CODE = '' AND CODELIST_ID = (SELECT id FROM codelist WHERE CODELIST_KEY = '10040')), 1);*/</v>
      </c>
      <c r="N416" s="10" t="str">
        <v>INSERT INTO public.codelist_items (itemcode, valid_from, valid_to, codelist_id, extensions_id) VALUES('DK3054', to_timestamp('2020-01-01 00:00:00', 'YYYY-MM-DD HH24:MI:SS'), null, (SELECT id FROM codelists WHERE CODELISTKEY = '10249'), null) ON CONFLICT (codelist_id, itemcode) DO UPDATE SET valid_from=EXCLUDED.valid_from, valid_to=EXCLUDED.valid_to;</v>
      </c>
      <c r="O416" s="10" t="str">
        <v>INSERT INTO PUBLIC.labels_codelist_items (DESCRIPTION, langcode, VALID_FROM, VALID_TO, ITEM_ID) VALUES('Fejl: Identifikation af lager (12 11 002 000) skal være R, S, U og skal have en gyldig lageridentifikator (12 11 015 000)', 'DA',TO_TIMESTAMP('2020-01-01 00:00:00', 'YYYY-MM-DD HH24:MI:SS'), null, (SELECT id FROM codelist_items CI WHERE ITEMCODE = 'DK3054' AND CODELIST_ID = (SELECT id FROM codelists WHERE CODELISTKEY = '10249'))) ON CONFLICT (item_id, langcode, valid_to) DO UPDATE SET valid_from=EXCLUDED.valid_from, description=EXCLUDED.description;</v>
      </c>
      <c r="P416" s="10" t="str">
        <v>INSERT INTO PUBLIC.labels_codelist_items (DESCRIPTION, langcode, VALID_FROM, VALID_TO, ITEM_ID) VALUES(' Error: Identication of warehouse (12 11 002 000) must be R, S, U and must have a valid warehouse identifier (12 11 015 000)', 'EN',TO_TIMESTAMP('2020-01-01 00:00:00', 'YYYY-MM-DD HH24:MI:SS'), null, (SELECT id FROM codelist_items CI WHERE ITEMCODE = 'DK3054' AND CODELIST_ID = (SELECT id FROM codelists WHERE CODELISTKEY = '10249'))) ON CONFLICT (item_id, langcode, valid_to) DO UPDATE SET valid_from=EXCLUDED.valid_from, description=EXCLUDED.description;</v>
      </c>
      <c r="Q41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16" s="10" t="str">
        <v>/*INSERT INTO PUBLIC.labels_codelist_items (DESCRIPTION, langcode, VALID_FROM, VALID_TO, ITEM_ID) VALUES('Fejl: Identifikation af lager (12 11 002 000) skal være R, S, U og skal have en gyldig lageridentifikator (12 11 015 000)',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16" s="10" t="str">
        <v>/*INSERT INTO PUBLIC.labels_codelist_items (DESCRIPTION, langcode, VALID_FROM, VALID_TO, ITEM_ID) VALUES(' Error: Identication of warehouse (12 11 002 000) must be R, S, U and must have a valid warehouse identifier (12 11 015 000)',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17" spans="1:19" ht="409.5" x14ac:dyDescent="0.25">
      <c r="A417" t="str">
        <v>/*INSERT INTO public.codelist_item (item_code, uieditable, valid_from, valid_to, codelist_id) VALUES('DK3088', false, to_timestamp('2020-01-01 00:00:00', 'YYYY-MM-DD HH24:MI:SS'), null, (SELECT id FROM codelist WHERE CODELIST_KEY = '')) ON CONFLICT (codelist_id, item_code) DO UPDATE SET valid_from=EXCLUDED.valid_from, valid_to=EXCLUDED.valid_to;*/</v>
      </c>
      <c r="B417" t="str">
        <v>INSERT INTO PUBLIC.CODELIST_ITEM_LABEL (DESCRIPTION, VALID_FROM, VALID_TO, ITEM_ID, LANGUAGE_ID) VALUES('Kun supplerende meddelelser af typerne COR, GPR, I2GPR, INV og INV4C kan benyttes for H7 deklarationer', TO_TIMESTAMP('2020-01-01 00:00:00', 'YYYY-MM-DD HH24:MI:SS'), null, (SELECT id FROM CODELIST_ITEM CI WHERE ITEM_CODE = 'DK2161' AND CODELIST_ID = (SELECT id FROM codelist WHERE CODELIST_KEY = '10080')), 3);</v>
      </c>
      <c r="C417" t="str">
        <v>/*INSERT INTO PUBLIC.CODELIST_ITEM_LABEL (DESCRIPTION, VALID_FROM, VALID_TO, ITEM_ID, LANGUAGE_ID) VALUES('', TO_TIMESTAMP('2020-01-01 00:00:00', 'YYYY-MM-DD HH24:MI:SS'), null, (SELECT id FROM CODELIST_ITEM CI WHERE ITEM_CODE = 'DK3088' AND CODELIST_ID = (SELECT id FROM codelist WHERE CODELIST_KEY = '')), 1);*/</v>
      </c>
      <c r="D417" t="str">
        <v>/*INSERT INTO public.codelist_item (item_code, uieditable, valid_from, valid_to, codelist_id) VALUES('DK3088', false, to_timestamp('2020-01-01 00:00:00', 'YYYY-MM-DD HH24:MI:SS'), null, (SELECT id FROM codelist WHERE CODELIST_KEY = '10040')) ON CONFLICT (codelist_id, item_code) DO UPDATE SET valid_from=EXCLUDED.valid_from, valid_to=EXCLUDED.valid_to;*/</v>
      </c>
      <c r="E417" t="str">
        <v>/*INSERT INTO PUBLIC.CODELIST_ITEM_LABEL (DESCRIPTION, VALID_FROM, VALID_TO, ITEM_ID, LANGUAGE_ID) VALUES('', TO_TIMESTAMP('2020-01-01 00:00:00', 'YYYY-MM-DD HH24:MI:SS'), null, (SELECT id FROM CODELIST_ITEM CI WHERE ITEM_CODE = 'DK3088' AND CODELIST_ID = (SELECT id FROM codelist WHERE CODELIST_KEY = '10040')), 3);*/</v>
      </c>
      <c r="F417" t="str">
        <v>/*INSERT INTO PUBLIC.CODELIST_ITEM_LABEL (DESCRIPTION, VALID_FROM, VALID_TO, ITEM_ID, LANGUAGE_ID) VALUES('', TO_TIMESTAMP('2020-01-01 00:00:00', 'YYYY-MM-DD HH24:MI:SS'), null, (SELECT id FROM CODELIST_ITEM CI WHERE ITEM_CODE = 'DK3088' AND CODELIST_ID = (SELECT id FROM codelist WHERE CODELIST_KEY = '10040')), 1);*/</v>
      </c>
      <c r="G41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17" t="str">
        <v>/*INSERT INTO PUBLIC.CODELIST_ITEM_LABEL (DESCRIPTION, VALID_FROM, VALID_TO, ITEM_ID, LANGUAGE_ID) VALUES('', TO_TIMESTAMP('2020-01-01 00:00:00', 'YYYY-MM-DD HH24:MI:SS'), null, (SELECT id FROM CODELIST_ITEM CI WHERE ITEM_CODE = '' AND CODELIST_ID = (SELECT id FROM codelist WHERE CODELIST_KEY = '')), 3);*/</v>
      </c>
      <c r="I417" t="str">
        <v>/*INSERT INTO PUBLIC.CODELIST_ITEM_LABEL (DESCRIPTION, VALID_FROM, VALID_TO, ITEM_ID, LANGUAGE_ID) VALUES('', TO_TIMESTAMP('2020-01-01 00:00:00', 'YYYY-MM-DD HH24:MI:SS'), null, (SELECT id FROM CODELIST_ITEM CI WHERE ITEM_CODE = '' AND CODELIST_ID = (SELECT id FROM codelist WHERE CODELIST_KEY = '')), 1);*/</v>
      </c>
      <c r="J41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17"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17"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17" s="10" t="str">
        <v>/*INSERT INTO public.codelist_items (itemcode, valid_from, valid_to, codelist_id, extensions_id) VALUES('DK3088', to_timestamp('2020-01-01 00:00:00', 'YYYY-MM-DD HH24:MI:SS'), null, (SELECT id FROM codelists WHERE CODELISTKEY = '10249'), null) ON CONFLICT (codelist_id, itemcode) DO UPDATE SET valid_from=EXCLUDED.valid_from, valid_to=EXCLUDED.valid_to;*/</v>
      </c>
      <c r="O417" s="10" t="str">
        <v>/*INSERT INTO PUBLIC.labels_codelist_items (DESCRIPTION, langcode, VALID_FROM, VALID_TO, ITEM_ID) VALUES('', 'DA',TO_TIMESTAMP('2020-01-01 00:00:00', 'YYYY-MM-DD HH24:MI:SS'), null, (SELECT id FROM codelist_items CI WHERE ITEMCODE = 'DK3088' AND CODELIST_ID = (SELECT id FROM codelists WHERE CODELISTKEY = '10249'))) ON CONFLICT (item_id, langcode, valid_to) DO UPDATE SET valid_from=EXCLUDED.valid_from, description=EXCLUDED.description;*/</v>
      </c>
      <c r="P417" s="10" t="str">
        <v>/*INSERT INTO PUBLIC.labels_codelist_items (DESCRIPTION, langcode, VALID_FROM, VALID_TO, ITEM_ID) VALUES('', 'EN',TO_TIMESTAMP('2020-01-01 00:00:00', 'YYYY-MM-DD HH24:MI:SS'), null, (SELECT id FROM codelist_items CI WHERE ITEMCODE = 'DK3088' AND CODELIST_ID = (SELECT id FROM codelists WHERE CODELISTKEY = '10249'))) ON CONFLICT (item_id, langcode, valid_to) DO UPDATE SET valid_from=EXCLUDED.valid_from, description=EXCLUDED.description;*/</v>
      </c>
      <c r="Q41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17"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17"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18" spans="1:19" ht="409.5" x14ac:dyDescent="0.25">
      <c r="A418" t="str">
        <v>/*INSERT INTO public.codelist_item (item_code, uieditable, valid_from, valid_to, codelist_id) VALUES('DK3089', false, to_timestamp('2020-01-01 00:00:00', 'YYYY-MM-DD HH24:MI:SS'), null, (SELECT id FROM codelist WHERE CODELIST_KEY = '')) ON CONFLICT (codelist_id, item_code) DO UPDATE SET valid_from=EXCLUDED.valid_from, valid_to=EXCLUDED.valid_to;*/</v>
      </c>
      <c r="B418" t="str">
        <v>INSERT INTO PUBLIC.CODELIST_ITEM_LABEL (DESCRIPTION, VALID_FROM, VALID_TO, ITEM_ID, LANGUAGE_ID) VALUES('Kontingent nr. findes ikke.', TO_TIMESTAMP('2020-01-01 00:00:00', 'YYYY-MM-DD HH24:MI:SS'), null, (SELECT id FROM CODELIST_ITEM CI WHERE ITEM_CODE = 'DK11007' AND CODELIST_ID = (SELECT id FROM codelist WHERE CODELIST_KEY = '10080')), 3);</v>
      </c>
      <c r="C418" t="str">
        <v>/*INSERT INTO PUBLIC.CODELIST_ITEM_LABEL (DESCRIPTION, VALID_FROM, VALID_TO, ITEM_ID, LANGUAGE_ID) VALUES('', TO_TIMESTAMP('2020-01-01 00:00:00', 'YYYY-MM-DD HH24:MI:SS'), null, (SELECT id FROM CODELIST_ITEM CI WHERE ITEM_CODE = 'DK3089' AND CODELIST_ID = (SELECT id FROM codelist WHERE CODELIST_KEY = '')), 1);*/</v>
      </c>
      <c r="D418" t="str">
        <v>/*INSERT INTO public.codelist_item (item_code, uieditable, valid_from, valid_to, codelist_id) VALUES('DK3089', false, to_timestamp('2020-01-01 00:00:00', 'YYYY-MM-DD HH24:MI:SS'), null, (SELECT id FROM codelist WHERE CODELIST_KEY = '10040')) ON CONFLICT (codelist_id, item_code) DO UPDATE SET valid_from=EXCLUDED.valid_from, valid_to=EXCLUDED.valid_to;*/</v>
      </c>
      <c r="E418" t="str">
        <v>/*INSERT INTO PUBLIC.CODELIST_ITEM_LABEL (DESCRIPTION, VALID_FROM, VALID_TO, ITEM_ID, LANGUAGE_ID) VALUES('', TO_TIMESTAMP('2020-01-01 00:00:00', 'YYYY-MM-DD HH24:MI:SS'), null, (SELECT id FROM CODELIST_ITEM CI WHERE ITEM_CODE = 'DK3089' AND CODELIST_ID = (SELECT id FROM codelist WHERE CODELIST_KEY = '10040')), 3);*/</v>
      </c>
      <c r="F418" t="str">
        <v>/*INSERT INTO PUBLIC.CODELIST_ITEM_LABEL (DESCRIPTION, VALID_FROM, VALID_TO, ITEM_ID, LANGUAGE_ID) VALUES('', TO_TIMESTAMP('2020-01-01 00:00:00', 'YYYY-MM-DD HH24:MI:SS'), null, (SELECT id FROM CODELIST_ITEM CI WHERE ITEM_CODE = 'DK3089' AND CODELIST_ID = (SELECT id FROM codelist WHERE CODELIST_KEY = '10040')), 1);*/</v>
      </c>
      <c r="G41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18" t="str">
        <v>/*INSERT INTO PUBLIC.CODELIST_ITEM_LABEL (DESCRIPTION, VALID_FROM, VALID_TO, ITEM_ID, LANGUAGE_ID) VALUES('', TO_TIMESTAMP('2020-01-01 00:00:00', 'YYYY-MM-DD HH24:MI:SS'), null, (SELECT id FROM CODELIST_ITEM CI WHERE ITEM_CODE = '' AND CODELIST_ID = (SELECT id FROM codelist WHERE CODELIST_KEY = '')), 3);*/</v>
      </c>
      <c r="I418" t="str">
        <v>/*INSERT INTO PUBLIC.CODELIST_ITEM_LABEL (DESCRIPTION, VALID_FROM, VALID_TO, ITEM_ID, LANGUAGE_ID) VALUES('', TO_TIMESTAMP('2020-01-01 00:00:00', 'YYYY-MM-DD HH24:MI:SS'), null, (SELECT id FROM CODELIST_ITEM CI WHERE ITEM_CODE = '' AND CODELIST_ID = (SELECT id FROM codelist WHERE CODELIST_KEY = '')), 1);*/</v>
      </c>
      <c r="J41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18"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18"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18" s="10" t="str">
        <v>/*INSERT INTO public.codelist_items (itemcode, valid_from, valid_to, codelist_id, extensions_id) VALUES('DK3089', to_timestamp('2020-01-01 00:00:00', 'YYYY-MM-DD HH24:MI:SS'), null, (SELECT id FROM codelists WHERE CODELISTKEY = '10249'), null) ON CONFLICT (codelist_id, itemcode) DO UPDATE SET valid_from=EXCLUDED.valid_from, valid_to=EXCLUDED.valid_to;*/</v>
      </c>
      <c r="O418" s="10" t="str">
        <v>/*INSERT INTO PUBLIC.labels_codelist_items (DESCRIPTION, langcode, VALID_FROM, VALID_TO, ITEM_ID) VALUES('', 'DA',TO_TIMESTAMP('2020-01-01 00:00:00', 'YYYY-MM-DD HH24:MI:SS'), null, (SELECT id FROM codelist_items CI WHERE ITEMCODE = 'DK3089' AND CODELIST_ID = (SELECT id FROM codelists WHERE CODELISTKEY = '10249'))) ON CONFLICT (item_id, langcode, valid_to) DO UPDATE SET valid_from=EXCLUDED.valid_from, description=EXCLUDED.description;*/</v>
      </c>
      <c r="P418" s="10" t="str">
        <v>/*INSERT INTO PUBLIC.labels_codelist_items (DESCRIPTION, langcode, VALID_FROM, VALID_TO, ITEM_ID) VALUES('', 'EN',TO_TIMESTAMP('2020-01-01 00:00:00', 'YYYY-MM-DD HH24:MI:SS'), null, (SELECT id FROM codelist_items CI WHERE ITEMCODE = 'DK3089' AND CODELIST_ID = (SELECT id FROM codelists WHERE CODELISTKEY = '10249'))) ON CONFLICT (item_id, langcode, valid_to) DO UPDATE SET valid_from=EXCLUDED.valid_from, description=EXCLUDED.description;*/</v>
      </c>
      <c r="Q41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18"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18"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19" spans="1:19" ht="409.5" x14ac:dyDescent="0.25">
      <c r="A419" t="str">
        <v>/*INSERT INTO public.codelist_item (item_code, uieditable, valid_from, valid_to, codelist_id) VALUES('DK3090', false, to_timestamp('2020-01-01 00:00:00', 'YYYY-MM-DD HH24:MI:SS'), null, (SELECT id FROM codelist WHERE CODELIST_KEY = '')) ON CONFLICT (codelist_id, item_code) DO UPDATE SET valid_from=EXCLUDED.valid_from, valid_to=EXCLUDED.valid_to;*/</v>
      </c>
      <c r="B419" t="str">
        <v>INSERT INTO PUBLIC.CODELIST_ITEM_LABEL (DESCRIPTION, VALID_FROM, VALID_TO, ITEM_ID, LANGUAGE_ID) VALUES('14 03 040 005', TO_TIMESTAMP('2020-01-01 00:00:00', 'YYYY-MM-DD HH24:MI:SS'), null, (SELECT id FROM CODELIST_ITEM CI WHERE ITEM_CODE = 'DK11069' AND CODELIST_ID = (SELECT id FROM codelist WHERE CODELIST_KEY = '10080')), 3);</v>
      </c>
      <c r="C419" t="str">
        <v>/*INSERT INTO PUBLIC.CODELIST_ITEM_LABEL (DESCRIPTION, VALID_FROM, VALID_TO, ITEM_ID, LANGUAGE_ID) VALUES('', TO_TIMESTAMP('2020-01-01 00:00:00', 'YYYY-MM-DD HH24:MI:SS'), null, (SELECT id FROM CODELIST_ITEM CI WHERE ITEM_CODE = 'DK3090' AND CODELIST_ID = (SELECT id FROM codelist WHERE CODELIST_KEY = '')), 1);*/</v>
      </c>
      <c r="D419" t="str">
        <v>/*INSERT INTO public.codelist_item (item_code, uieditable, valid_from, valid_to, codelist_id) VALUES('DK3090', false, to_timestamp('2020-01-01 00:00:00', 'YYYY-MM-DD HH24:MI:SS'), null, (SELECT id FROM codelist WHERE CODELIST_KEY = '10040')) ON CONFLICT (codelist_id, item_code) DO UPDATE SET valid_from=EXCLUDED.valid_from, valid_to=EXCLUDED.valid_to;*/</v>
      </c>
      <c r="E419" t="str">
        <v>/*INSERT INTO PUBLIC.CODELIST_ITEM_LABEL (DESCRIPTION, VALID_FROM, VALID_TO, ITEM_ID, LANGUAGE_ID) VALUES('', TO_TIMESTAMP('2020-01-01 00:00:00', 'YYYY-MM-DD HH24:MI:SS'), null, (SELECT id FROM CODELIST_ITEM CI WHERE ITEM_CODE = 'DK3090' AND CODELIST_ID = (SELECT id FROM codelist WHERE CODELIST_KEY = '10040')), 3);*/</v>
      </c>
      <c r="F419" t="str">
        <v>/*INSERT INTO PUBLIC.CODELIST_ITEM_LABEL (DESCRIPTION, VALID_FROM, VALID_TO, ITEM_ID, LANGUAGE_ID) VALUES('', TO_TIMESTAMP('2020-01-01 00:00:00', 'YYYY-MM-DD HH24:MI:SS'), null, (SELECT id FROM CODELIST_ITEM CI WHERE ITEM_CODE = 'DK3090' AND CODELIST_ID = (SELECT id FROM codelist WHERE CODELIST_KEY = '10040')), 1);*/</v>
      </c>
      <c r="G41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19" t="str">
        <v>/*INSERT INTO PUBLIC.CODELIST_ITEM_LABEL (DESCRIPTION, VALID_FROM, VALID_TO, ITEM_ID, LANGUAGE_ID) VALUES('', TO_TIMESTAMP('2020-01-01 00:00:00', 'YYYY-MM-DD HH24:MI:SS'), null, (SELECT id FROM CODELIST_ITEM CI WHERE ITEM_CODE = '' AND CODELIST_ID = (SELECT id FROM codelist WHERE CODELIST_KEY = '')), 3);*/</v>
      </c>
      <c r="I419" t="str">
        <v>/*INSERT INTO PUBLIC.CODELIST_ITEM_LABEL (DESCRIPTION, VALID_FROM, VALID_TO, ITEM_ID, LANGUAGE_ID) VALUES('', TO_TIMESTAMP('2020-01-01 00:00:00', 'YYYY-MM-DD HH24:MI:SS'), null, (SELECT id FROM CODELIST_ITEM CI WHERE ITEM_CODE = '' AND CODELIST_ID = (SELECT id FROM codelist WHERE CODELIST_KEY = '')), 1);*/</v>
      </c>
      <c r="J41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19"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19"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19" s="10" t="str">
        <v>/*INSERT INTO public.codelist_items (itemcode, valid_from, valid_to, codelist_id, extensions_id) VALUES('DK3090', to_timestamp('2020-01-01 00:00:00', 'YYYY-MM-DD HH24:MI:SS'), null, (SELECT id FROM codelists WHERE CODELISTKEY = '10249'), null) ON CONFLICT (codelist_id, itemcode) DO UPDATE SET valid_from=EXCLUDED.valid_from, valid_to=EXCLUDED.valid_to;*/</v>
      </c>
      <c r="O419" s="10" t="str">
        <v>/*INSERT INTO PUBLIC.labels_codelist_items (DESCRIPTION, langcode, VALID_FROM, VALID_TO, ITEM_ID) VALUES('', 'DA',TO_TIMESTAMP('2020-01-01 00:00:00', 'YYYY-MM-DD HH24:MI:SS'), null, (SELECT id FROM codelist_items CI WHERE ITEMCODE = 'DK3090' AND CODELIST_ID = (SELECT id FROM codelists WHERE CODELISTKEY = '10249'))) ON CONFLICT (item_id, langcode, valid_to) DO UPDATE SET valid_from=EXCLUDED.valid_from, description=EXCLUDED.description;*/</v>
      </c>
      <c r="P419" s="10" t="str">
        <v>/*INSERT INTO PUBLIC.labels_codelist_items (DESCRIPTION, langcode, VALID_FROM, VALID_TO, ITEM_ID) VALUES('', 'EN',TO_TIMESTAMP('2020-01-01 00:00:00', 'YYYY-MM-DD HH24:MI:SS'), null, (SELECT id FROM codelist_items CI WHERE ITEMCODE = 'DK3090' AND CODELIST_ID = (SELECT id FROM codelists WHERE CODELISTKEY = '10249'))) ON CONFLICT (item_id, langcode, valid_to) DO UPDATE SET valid_from=EXCLUDED.valid_from, description=EXCLUDED.description;*/</v>
      </c>
      <c r="Q41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19"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19"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0" spans="1:19" ht="409.5" x14ac:dyDescent="0.25">
      <c r="A42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B420" t="str">
        <v>INSERT INTO PUBLIC.CODELIST_ITEM_LABEL (DESCRIPTION, VALID_FROM, VALID_TO, ITEM_ID, LANGUAGE_ID) VALUES('Ikke aktuel', TO_TIMESTAMP('2020-01-01 00:00:00', 'YYYY-MM-DD HH24:MI:SS'), null, (SELECT id FROM CODELIST_ITEM CI WHERE ITEM_CODE = 'DKW11607' AND CODELIST_ID = (SELECT id FROM codelist WHERE CODELIST_KEY = '10080')), 3);</v>
      </c>
      <c r="C420" t="str">
        <v>/*INSERT INTO PUBLIC.CODELIST_ITEM_LABEL (DESCRIPTION, VALID_FROM, VALID_TO, ITEM_ID, LANGUAGE_ID) VALUES('', TO_TIMESTAMP('2020-01-01 00:00:00', 'YYYY-MM-DD HH24:MI:SS'), null, (SELECT id FROM CODELIST_ITEM CI WHERE ITEM_CODE = '' AND CODELIST_ID = (SELECT id FROM codelist WHERE CODELIST_KEY = '')), 1);*/</v>
      </c>
      <c r="D42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420"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F420"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G42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20" t="str">
        <v>/*INSERT INTO PUBLIC.CODELIST_ITEM_LABEL (DESCRIPTION, VALID_FROM, VALID_TO, ITEM_ID, LANGUAGE_ID) VALUES('', TO_TIMESTAMP('2020-01-01 00:00:00', 'YYYY-MM-DD HH24:MI:SS'), null, (SELECT id FROM CODELIST_ITEM CI WHERE ITEM_CODE = '' AND CODELIST_ID = (SELECT id FROM codelist WHERE CODELIST_KEY = '')), 3);*/</v>
      </c>
      <c r="I420" t="str">
        <v>/*INSERT INTO PUBLIC.CODELIST_ITEM_LABEL (DESCRIPTION, VALID_FROM, VALID_TO, ITEM_ID, LANGUAGE_ID) VALUES('', TO_TIMESTAMP('2020-01-01 00:00:00', 'YYYY-MM-DD HH24:MI:SS'), null, (SELECT id FROM CODELIST_ITEM CI WHERE ITEM_CODE = '' AND CODELIST_ID = (SELECT id FROM codelist WHERE CODELIST_KEY = '')), 1);*/</v>
      </c>
      <c r="J42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20"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20"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2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420"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420"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42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20"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20"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1" spans="1:19" ht="409.5" x14ac:dyDescent="0.25">
      <c r="A42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B421" t="str">
        <v>/*INSERT INTO PUBLIC.CODELIST_ITEM_LABEL (DESCRIPTION, VALID_FROM, VALID_TO, ITEM_ID, LANGUAGE_ID) VALUES('Navn (13 05 016 000), Vej og vejnummer (13 05 018 019), Landekode (13 05 018 020), Postnummer (13 05 018 021) og By (13 05 018 022) skal være udfyldt på I2 frembydelsesmeddelelsen, hvis Klarer EORI (13 05 017 000) er DK09999981', TO_TIMESTAMP('2020-01-01 00:00:00', 'YYYY-MM-DD HH24:MI:SS'), null, (SELECT id FROM CODELIST_ITEM CI WHERE ITEM_CODE = 'DK1109' AND CODELIST_ID = (SELECT id FROM codelist WHERE CODELIST_KEY = '')), 3);*/</v>
      </c>
      <c r="C421" t="str">
        <v>/*INSERT INTO PUBLIC.CODELIST_ITEM_LABEL (DESCRIPTION, VALID_FROM, VALID_TO, ITEM_ID, LANGUAGE_ID) VALUES('', TO_TIMESTAMP('2020-01-01 00:00:00', 'YYYY-MM-DD HH24:MI:SS'), null, (SELECT id FROM CODELIST_ITEM CI WHERE ITEM_CODE = '' AND CODELIST_ID = (SELECT id FROM codelist WHERE CODELIST_KEY = '')), 1);*/</v>
      </c>
      <c r="D42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421"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F421"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G42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21" t="str">
        <v>/*INSERT INTO PUBLIC.CODELIST_ITEM_LABEL (DESCRIPTION, VALID_FROM, VALID_TO, ITEM_ID, LANGUAGE_ID) VALUES('', TO_TIMESTAMP('2020-01-01 00:00:00', 'YYYY-MM-DD HH24:MI:SS'), null, (SELECT id FROM CODELIST_ITEM CI WHERE ITEM_CODE = '' AND CODELIST_ID = (SELECT id FROM codelist WHERE CODELIST_KEY = '')), 3);*/</v>
      </c>
      <c r="I421" t="str">
        <v>/*INSERT INTO PUBLIC.CODELIST_ITEM_LABEL (DESCRIPTION, VALID_FROM, VALID_TO, ITEM_ID, LANGUAGE_ID) VALUES('', TO_TIMESTAMP('2020-01-01 00:00:00', 'YYYY-MM-DD HH24:MI:SS'), null, (SELECT id FROM CODELIST_ITEM CI WHERE ITEM_CODE = '' AND CODELIST_ID = (SELECT id FROM codelist WHERE CODELIST_KEY = '')), 1);*/</v>
      </c>
      <c r="J42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21"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21"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2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421"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421"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42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21"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21"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2" spans="1:19" ht="409.5" x14ac:dyDescent="0.25">
      <c r="A42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B422" t="str">
        <v>INSERT INTO PUBLIC.CODELIST_ITEM_LABEL (DESCRIPTION, VALID_FROM, VALID_TO, ITEM_ID, LANGUAGE_ID) VALUES('Supplerende mængde (18 02 001 000) mangler.', TO_TIMESTAMP('2020-01-01 00:00:00', 'YYYY-MM-DD HH24:MI:SS'), null, (SELECT id FROM CODELIST_ITEM CI WHERE ITEM_CODE = 'DK11103' AND CODELIST_ID = (SELECT id FROM codelist WHERE CODELIST_KEY = '10080')), 3);</v>
      </c>
      <c r="C422" t="str">
        <v>/*INSERT INTO PUBLIC.CODELIST_ITEM_LABEL (DESCRIPTION, VALID_FROM, VALID_TO, ITEM_ID, LANGUAGE_ID) VALUES('', TO_TIMESTAMP('2020-01-01 00:00:00', 'YYYY-MM-DD HH24:MI:SS'), null, (SELECT id FROM CODELIST_ITEM CI WHERE ITEM_CODE = '' AND CODELIST_ID = (SELECT id FROM codelist WHERE CODELIST_KEY = '')), 1);*/</v>
      </c>
      <c r="D42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422"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F422"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G42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22" t="str">
        <v>/*INSERT INTO PUBLIC.CODELIST_ITEM_LABEL (DESCRIPTION, VALID_FROM, VALID_TO, ITEM_ID, LANGUAGE_ID) VALUES('', TO_TIMESTAMP('2020-01-01 00:00:00', 'YYYY-MM-DD HH24:MI:SS'), null, (SELECT id FROM CODELIST_ITEM CI WHERE ITEM_CODE = '' AND CODELIST_ID = (SELECT id FROM codelist WHERE CODELIST_KEY = '')), 3);*/</v>
      </c>
      <c r="I422" t="str">
        <v>/*INSERT INTO PUBLIC.CODELIST_ITEM_LABEL (DESCRIPTION, VALID_FROM, VALID_TO, ITEM_ID, LANGUAGE_ID) VALUES('', TO_TIMESTAMP('2020-01-01 00:00:00', 'YYYY-MM-DD HH24:MI:SS'), null, (SELECT id FROM CODELIST_ITEM CI WHERE ITEM_CODE = '' AND CODELIST_ID = (SELECT id FROM codelist WHERE CODELIST_KEY = '')), 1);*/</v>
      </c>
      <c r="J42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22"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22"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2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422"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422"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42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22"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22"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3" spans="1:19" ht="409.5" x14ac:dyDescent="0.25">
      <c r="A42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B423" t="str">
        <v>INSERT INTO PUBLIC.CODELIST_ITEM_LABEL (DESCRIPTION, VALID_FROM, VALID_TO, ITEM_ID, LANGUAGE_ID) VALUES('kontingent i præf men uden kontingentnummer.', TO_TIMESTAMP('2020-01-01 00:00:00', 'YYYY-MM-DD HH24:MI:SS'), null, (SELECT id FROM CODELIST_ITEM CI WHERE ITEM_CODE = 'DK11067' AND CODELIST_ID = (SELECT id FROM codelist WHERE CODELIST_KEY = '10080')), 3);</v>
      </c>
      <c r="C423" t="str">
        <v>/*INSERT INTO PUBLIC.CODELIST_ITEM_LABEL (DESCRIPTION, VALID_FROM, VALID_TO, ITEM_ID, LANGUAGE_ID) VALUES('', TO_TIMESTAMP('2020-01-01 00:00:00', 'YYYY-MM-DD HH24:MI:SS'), null, (SELECT id FROM CODELIST_ITEM CI WHERE ITEM_CODE = '' AND CODELIST_ID = (SELECT id FROM codelist WHERE CODELIST_KEY = '')), 1);*/</v>
      </c>
      <c r="D42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423"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F423"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G42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23" t="str">
        <v>/*INSERT INTO PUBLIC.CODELIST_ITEM_LABEL (DESCRIPTION, VALID_FROM, VALID_TO, ITEM_ID, LANGUAGE_ID) VALUES('', TO_TIMESTAMP('2020-01-01 00:00:00', 'YYYY-MM-DD HH24:MI:SS'), null, (SELECT id FROM CODELIST_ITEM CI WHERE ITEM_CODE = '' AND CODELIST_ID = (SELECT id FROM codelist WHERE CODELIST_KEY = '')), 3);*/</v>
      </c>
      <c r="I423" t="str">
        <v>/*INSERT INTO PUBLIC.CODELIST_ITEM_LABEL (DESCRIPTION, VALID_FROM, VALID_TO, ITEM_ID, LANGUAGE_ID) VALUES('', TO_TIMESTAMP('2020-01-01 00:00:00', 'YYYY-MM-DD HH24:MI:SS'), null, (SELECT id FROM CODELIST_ITEM CI WHERE ITEM_CODE = '' AND CODELIST_ID = (SELECT id FROM codelist WHERE CODELIST_KEY = '')), 1);*/</v>
      </c>
      <c r="J42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23"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23"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2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423"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423"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42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23"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23"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4" spans="1:19" ht="409.5" x14ac:dyDescent="0.25">
      <c r="A424"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B424" t="str">
        <v>INSERT INTO PUBLIC.CODELIST_ITEM_LABEL (DESCRIPTION, VALID_FROM, VALID_TO, ITEM_ID, LANGUAGE_ID) VALUES('Præferencekode (14 11 001 000) mangler.', TO_TIMESTAMP('2020-01-01 00:00:00', 'YYYY-MM-DD HH24:MI:SS'), null, (SELECT id FROM CODELIST_ITEM CI WHERE ITEM_CODE = 'DK11065' AND CODELIST_ID = (SELECT id FROM codelist WHERE CODELIST_KEY = '10080')), 3);</v>
      </c>
      <c r="C424" t="str">
        <v>/*INSERT INTO PUBLIC.CODELIST_ITEM_LABEL (DESCRIPTION, VALID_FROM, VALID_TO, ITEM_ID, LANGUAGE_ID) VALUES('', TO_TIMESTAMP('2020-01-01 00:00:00', 'YYYY-MM-DD HH24:MI:SS'), null, (SELECT id FROM CODELIST_ITEM CI WHERE ITEM_CODE = '' AND CODELIST_ID = (SELECT id FROM codelist WHERE CODELIST_KEY = '10080')), 1);*/</v>
      </c>
      <c r="D42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424"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F424"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G42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24" t="str">
        <v>/*INSERT INTO PUBLIC.CODELIST_ITEM_LABEL (DESCRIPTION, VALID_FROM, VALID_TO, ITEM_ID, LANGUAGE_ID) VALUES('', TO_TIMESTAMP('2020-01-01 00:00:00', 'YYYY-MM-DD HH24:MI:SS'), null, (SELECT id FROM CODELIST_ITEM CI WHERE ITEM_CODE = '' AND CODELIST_ID = (SELECT id FROM codelist WHERE CODELIST_KEY = '')), 3);*/</v>
      </c>
      <c r="I424" t="str">
        <v>/*INSERT INTO PUBLIC.CODELIST_ITEM_LABEL (DESCRIPTION, VALID_FROM, VALID_TO, ITEM_ID, LANGUAGE_ID) VALUES('', TO_TIMESTAMP('2020-01-01 00:00:00', 'YYYY-MM-DD HH24:MI:SS'), null, (SELECT id FROM CODELIST_ITEM CI WHERE ITEM_CODE = '' AND CODELIST_ID = (SELECT id FROM codelist WHERE CODELIST_KEY = '')), 1);*/</v>
      </c>
      <c r="J42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24"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24"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2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424"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424"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42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24"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24"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5" spans="1:19" ht="409.5" x14ac:dyDescent="0.25">
      <c r="A425"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B425" t="str">
        <v>INSERT INTO PUBLIC.CODELIST_ITEM_LABEL (DESCRIPTION, VALID_FROM, VALID_TO, ITEM_ID, LANGUAGE_ID) VALUES('Manglende eller ikke gyldig procedurekode.', TO_TIMESTAMP('2020-01-01 00:00:00', 'YYYY-MM-DD HH24:MI:SS'), null, (SELECT id FROM CODELIST_ITEM CI WHERE ITEM_CODE = 'DK11028' AND CODELIST_ID = (SELECT id FROM codelist WHERE CODELIST_KEY = '10080')), 3);</v>
      </c>
      <c r="C425" t="str">
        <v>/*INSERT INTO PUBLIC.CODELIST_ITEM_LABEL (DESCRIPTION, VALID_FROM, VALID_TO, ITEM_ID, LANGUAGE_ID) VALUES('', TO_TIMESTAMP('2020-01-01 00:00:00', 'YYYY-MM-DD HH24:MI:SS'), null, (SELECT id FROM CODELIST_ITEM CI WHERE ITEM_CODE = '' AND CODELIST_ID = (SELECT id FROM codelist WHERE CODELIST_KEY = '10080')), 1);*/</v>
      </c>
      <c r="D42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425"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F425"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G42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25" t="str">
        <v>/*INSERT INTO PUBLIC.CODELIST_ITEM_LABEL (DESCRIPTION, VALID_FROM, VALID_TO, ITEM_ID, LANGUAGE_ID) VALUES('', TO_TIMESTAMP('2020-01-01 00:00:00', 'YYYY-MM-DD HH24:MI:SS'), null, (SELECT id FROM CODELIST_ITEM CI WHERE ITEM_CODE = '' AND CODELIST_ID = (SELECT id FROM codelist WHERE CODELIST_KEY = '')), 3);*/</v>
      </c>
      <c r="I425" t="str">
        <v>/*INSERT INTO PUBLIC.CODELIST_ITEM_LABEL (DESCRIPTION, VALID_FROM, VALID_TO, ITEM_ID, LANGUAGE_ID) VALUES('', TO_TIMESTAMP('2020-01-01 00:00:00', 'YYYY-MM-DD HH24:MI:SS'), null, (SELECT id FROM CODELIST_ITEM CI WHERE ITEM_CODE = '' AND CODELIST_ID = (SELECT id FROM codelist WHERE CODELIST_KEY = '')), 1);*/</v>
      </c>
      <c r="J42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25"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25"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2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425"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425"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42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25"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25"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6" spans="1:19" ht="409.5" x14ac:dyDescent="0.25">
      <c r="A426"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B426" t="str">
        <v>INSERT INTO PUBLIC.CODELIST_ITEM_LABEL (DESCRIPTION, VALID_FROM, VALID_TO, ITEM_ID, LANGUAGE_ID) VALUES('ikke aktuel', TO_TIMESTAMP('2020-01-01 00:00:00', 'YYYY-MM-DD HH24:MI:SS'), null, (SELECT id FROM CODELIST_ITEM CI WHERE ITEM_CODE = 'DK11068' AND CODELIST_ID = (SELECT id FROM codelist WHERE CODELIST_KEY = '10080')), 3);</v>
      </c>
      <c r="C426" t="str">
        <v>/*INSERT INTO PUBLIC.CODELIST_ITEM_LABEL (DESCRIPTION, VALID_FROM, VALID_TO, ITEM_ID, LANGUAGE_ID) VALUES('', TO_TIMESTAMP('2020-01-01 00:00:00', 'YYYY-MM-DD HH24:MI:SS'), null, (SELECT id FROM CODELIST_ITEM CI WHERE ITEM_CODE = '' AND CODELIST_ID = (SELECT id FROM codelist WHERE CODELIST_KEY = '10080')), 1);*/</v>
      </c>
      <c r="D42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426"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F426"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G42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26" t="str">
        <v>/*INSERT INTO PUBLIC.CODELIST_ITEM_LABEL (DESCRIPTION, VALID_FROM, VALID_TO, ITEM_ID, LANGUAGE_ID) VALUES('', TO_TIMESTAMP('2020-01-01 00:00:00', 'YYYY-MM-DD HH24:MI:SS'), null, (SELECT id FROM CODELIST_ITEM CI WHERE ITEM_CODE = '' AND CODELIST_ID = (SELECT id FROM codelist WHERE CODELIST_KEY = '')), 3);*/</v>
      </c>
      <c r="I426" t="str">
        <v>/*INSERT INTO PUBLIC.CODELIST_ITEM_LABEL (DESCRIPTION, VALID_FROM, VALID_TO, ITEM_ID, LANGUAGE_ID) VALUES('', TO_TIMESTAMP('2020-01-01 00:00:00', 'YYYY-MM-DD HH24:MI:SS'), null, (SELECT id FROM CODELIST_ITEM CI WHERE ITEM_CODE = '' AND CODELIST_ID = (SELECT id FROM codelist WHERE CODELIST_KEY = '')), 1);*/</v>
      </c>
      <c r="J42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26"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26"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2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426"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426"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42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26"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26"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7" spans="1:19" ht="409.5" x14ac:dyDescent="0.25">
      <c r="A427"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B427" t="str">
        <v>INSERT INTO PUBLIC.CODELIST_ITEM_LABEL (DESCRIPTION, VALID_FROM, VALID_TO, ITEM_ID, LANGUAGE_ID) VALUES('', TO_TIMESTAMP('2020-01-01 00:00:00', 'YYYY-MM-DD HH24:MI:SS'), null, (SELECT id FROM CODELIST_ITEM CI WHERE ITEM_CODE = 'DK11024' AND CODELIST_ID = (SELECT id FROM codelist WHERE CODELIST_KEY = '10080')), 3);</v>
      </c>
      <c r="C427" t="str">
        <v>/*INSERT INTO PUBLIC.CODELIST_ITEM_LABEL (DESCRIPTION, VALID_FROM, VALID_TO, ITEM_ID, LANGUAGE_ID) VALUES('', TO_TIMESTAMP('2020-01-01 00:00:00', 'YYYY-MM-DD HH24:MI:SS'), null, (SELECT id FROM CODELIST_ITEM CI WHERE ITEM_CODE = '' AND CODELIST_ID = (SELECT id FROM codelist WHERE CODELIST_KEY = '10080')), 1);*/</v>
      </c>
      <c r="D42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427"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F427"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G42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27" t="str">
        <v>/*INSERT INTO PUBLIC.CODELIST_ITEM_LABEL (DESCRIPTION, VALID_FROM, VALID_TO, ITEM_ID, LANGUAGE_ID) VALUES('', TO_TIMESTAMP('2020-01-01 00:00:00', 'YYYY-MM-DD HH24:MI:SS'), null, (SELECT id FROM CODELIST_ITEM CI WHERE ITEM_CODE = '' AND CODELIST_ID = (SELECT id FROM codelist WHERE CODELIST_KEY = '')), 3);*/</v>
      </c>
      <c r="I427" t="str">
        <v>/*INSERT INTO PUBLIC.CODELIST_ITEM_LABEL (DESCRIPTION, VALID_FROM, VALID_TO, ITEM_ID, LANGUAGE_ID) VALUES('', TO_TIMESTAMP('2020-01-01 00:00:00', 'YYYY-MM-DD HH24:MI:SS'), null, (SELECT id FROM CODELIST_ITEM CI WHERE ITEM_CODE = '' AND CODELIST_ID = (SELECT id FROM codelist WHERE CODELIST_KEY = '')), 1);*/</v>
      </c>
      <c r="J42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27"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27"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2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427"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427"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42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27"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27"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8" spans="1:19" ht="409.5" x14ac:dyDescent="0.25">
      <c r="A428"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B428" t="str">
        <v>INSERT INTO PUBLIC.CODELIST_ITEM_LABEL (DESCRIPTION, VALID_FROM, VALID_TO, ITEM_ID, LANGUAGE_ID) VALUES('', TO_TIMESTAMP('2020-01-01 00:00:00', 'YYYY-MM-DD HH24:MI:SS'), null, (SELECT id FROM CODELIST_ITEM CI WHERE ITEM_CODE = 'DK10107' AND CODELIST_ID = (SELECT id FROM codelist WHERE CODELIST_KEY = '10080')), 3);</v>
      </c>
      <c r="C428" t="str">
        <v>/*INSERT INTO PUBLIC.CODELIST_ITEM_LABEL (DESCRIPTION, VALID_FROM, VALID_TO, ITEM_ID, LANGUAGE_ID) VALUES('', TO_TIMESTAMP('2020-01-01 00:00:00', 'YYYY-MM-DD HH24:MI:SS'), null, (SELECT id FROM CODELIST_ITEM CI WHERE ITEM_CODE = '' AND CODELIST_ID = (SELECT id FROM codelist WHERE CODELIST_KEY = '10080')), 1);*/</v>
      </c>
      <c r="D42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428"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F428"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G42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28" t="str">
        <v>/*INSERT INTO PUBLIC.CODELIST_ITEM_LABEL (DESCRIPTION, VALID_FROM, VALID_TO, ITEM_ID, LANGUAGE_ID) VALUES('', TO_TIMESTAMP('2020-01-01 00:00:00', 'YYYY-MM-DD HH24:MI:SS'), null, (SELECT id FROM CODELIST_ITEM CI WHERE ITEM_CODE = '' AND CODELIST_ID = (SELECT id FROM codelist WHERE CODELIST_KEY = '')), 3);*/</v>
      </c>
      <c r="I428" t="str">
        <v>/*INSERT INTO PUBLIC.CODELIST_ITEM_LABEL (DESCRIPTION, VALID_FROM, VALID_TO, ITEM_ID, LANGUAGE_ID) VALUES('', TO_TIMESTAMP('2020-01-01 00:00:00', 'YYYY-MM-DD HH24:MI:SS'), null, (SELECT id FROM CODELIST_ITEM CI WHERE ITEM_CODE = '' AND CODELIST_ID = (SELECT id FROM codelist WHERE CODELIST_KEY = '')), 1);*/</v>
      </c>
      <c r="J42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28"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28"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2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428"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428"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42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28"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28"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9" spans="1:19" x14ac:dyDescent="0.25">
      <c r="B429" t="str">
        <v>INSERT INTO PUBLIC.CODELIST_ITEM_LABEL (DESCRIPTION, VALID_FROM, VALID_TO, ITEM_ID, LANGUAGE_ID) VALUES('', TO_TIMESTAMP('2020-01-01 00:00:00', 'YYYY-MM-DD HH24:MI:SS'), null, (SELECT id FROM CODELIST_ITEM CI WHERE ITEM_CODE = 'DK10106' AND CODELIST_ID = (SELECT id FROM codelist WHERE CODELIST_KEY = '10080')), 3);</v>
      </c>
    </row>
    <row r="430" spans="1:19" x14ac:dyDescent="0.25">
      <c r="B430" t="str">
        <v>INSERT INTO PUBLIC.CODELIST_ITEM_LABEL (DESCRIPTION, VALID_FROM, VALID_TO, ITEM_ID, LANGUAGE_ID) VALUES('Dokument identifikation mangler ', TO_TIMESTAMP('2020-01-01 00:00:00', 'YYYY-MM-DD HH24:MI:SS'), null, (SELECT id FROM CODELIST_ITEM CI WHERE ITEM_CODE = 'DKW10106' AND CODELIST_ID = (SELECT id FROM codelist WHERE CODELIST_KEY = '10080')), 3);</v>
      </c>
    </row>
    <row r="431" spans="1:19" x14ac:dyDescent="0.25">
      <c r="B431" t="str">
        <v>INSERT INTO PUBLIC.CODELIST_ITEM_LABEL (DESCRIPTION, VALID_FROM, VALID_TO, ITEM_ID, LANGUAGE_ID) VALUES('Fejl: Kombinationen af Anmodet procedure (11 09 001 000), Forudgående procedure (11 09 002 000) og Supplerende procedure (11 10 001 000) er ikke tilladt for I1', TO_TIMESTAMP('2020-01-01 00:00:00', 'YYYY-MM-DD HH24:MI:SS'), null, (SELECT id FROM CODELIST_ITEM CI WHERE ITEM_CODE = 'DK1102' AND CODELIST_ID = (SELECT id FROM codelist WHERE CODELIST_KEY = '10080')), 3);</v>
      </c>
    </row>
    <row r="432" spans="1:19" x14ac:dyDescent="0.25">
      <c r="B432" t="str">
        <v>INSERT INTO PUBLIC.CODELIST_ITEM_LABEL (DESCRIPTION, VALID_FROM, VALID_TO, ITEM_ID, LANGUAGE_ID) VALUES('præ land/opr land ved præference', TO_TIMESTAMP('2020-01-01 00:00:00', 'YYYY-MM-DD HH24:MI:SS'), null, (SELECT id FROM CODELIST_ITEM CI WHERE ITEM_CODE = 'DK11020' AND CODELIST_ID = (SELECT id FROM codelist WHERE CODELIST_KEY = '10080')), 3);</v>
      </c>
    </row>
    <row r="433" spans="2:2" x14ac:dyDescent="0.25">
      <c r="B433" t="str">
        <v>INSERT INTO PUBLIC.CODELIST_ITEM_LABEL (DESCRIPTION, VALID_FROM, VALID_TO, ITEM_ID, LANGUAGE_ID) VALUES('18 09 059 000 mangler (oprindelsesland)Antidumping', TO_TIMESTAMP('2020-01-01 00:00:00', 'YYYY-MM-DD HH24:MI:SS'), null, (SELECT id FROM CODELIST_ITEM CI WHERE ITEM_CODE = 'DK11008' AND CODELIST_ID = (SELECT id FROM codelist WHERE CODELIST_KEY = '10080')), 3);</v>
      </c>
    </row>
    <row r="434" spans="2:2" x14ac:dyDescent="0.25">
      <c r="B434" t="str">
        <v>INSERT INTO PUBLIC.CODELIST_ITEM_LABEL (DESCRIPTION, VALID_FROM, VALID_TO, ITEM_ID, LANGUAGE_ID) VALUES('Additional code skal angives. (landbrugsprodukter', TO_TIMESTAMP('2020-01-01 00:00:00', 'YYYY-MM-DD HH24:MI:SS'), null, (SELECT id FROM CODELIST_ITEM CI WHERE ITEM_CODE = 'DK11027' AND CODELIST_ID = (SELECT id FROM codelist WHERE CODELIST_KEY = '10080')), 3);</v>
      </c>
    </row>
    <row r="435" spans="2:2" x14ac:dyDescent="0.25">
      <c r="B435" t="str">
        <v>INSERT INTO PUBLIC.CODELIST_ITEM_LABEL (DESCRIPTION, VALID_FROM, VALID_TO, ITEM_ID, LANGUAGE_ID) VALUES('18 09 059 000 mangler (oprindelsesland) for beregning af sikerhedsstillelse.', TO_TIMESTAMP('2020-01-01 00:00:00', 'YYYY-MM-DD HH24:MI:SS'), null, (SELECT id FROM CODELIST_ITEM CI WHERE ITEM_CODE = 'DK11009' AND CODELIST_ID = (SELECT id FROM codelist WHERE CODELIST_KEY = '10080')), 3);</v>
      </c>
    </row>
    <row r="436" spans="2:2" x14ac:dyDescent="0.25">
      <c r="B436" t="str">
        <v>INSERT INTO PUBLIC.CODELIST_ITEM_LABEL (DESCRIPTION, VALID_FROM, VALID_TO, ITEM_ID, LANGUAGE_ID) VALUES('Additional code skal angives.', TO_TIMESTAMP('2020-01-01 00:00:00', 'YYYY-MM-DD HH24:MI:SS'), null, (SELECT id FROM CODELIST_ITEM CI WHERE ITEM_CODE = 'DK11026' AND CODELIST_ID = (SELECT id FROM codelist WHERE CODELIST_KEY = '10080')), 3);</v>
      </c>
    </row>
    <row r="437" spans="2:2" x14ac:dyDescent="0.25">
      <c r="B437" t="str">
        <v>/*INSERT INTO PUBLIC.CODELIST_ITEM_LABEL (DESCRIPTION, VALID_FROM, VALID_TO, ITEM_ID, LANGUAGE_ID) VALUES('Location of Goods'' (16 15 000 000) er obligatorisk', TO_TIMESTAMP('2020-01-01 00:00:00', 'YYYY-MM-DD HH24:MI:SS'), null, (SELECT id FROM CODELIST_ITEM CI WHERE ITEM_CODE = 'DK11611' AND CODELIST_ID = (SELECT id FROM codelist WHERE CODELIST_KEY = '')), 3);*/</v>
      </c>
    </row>
    <row r="438" spans="2:2" x14ac:dyDescent="0.25">
      <c r="B438" t="str">
        <v>/*INSERT INTO PUBLIC.CODELIST_ITEM_LABEL (DESCRIPTION, VALID_FROM, VALID_TO, ITEM_ID, LANGUAGE_ID) VALUES('Location of Goods - Type of Location'' (16 15 045 000) er obligatorisk', TO_TIMESTAMP('2020-01-01 00:00:00', 'YYYY-MM-DD HH24:MI:SS'), null, (SELECT id FROM CODELIST_ITEM CI WHERE ITEM_CODE = 'DK11612' AND CODELIST_ID = (SELECT id FROM codelist WHERE CODELIST_KEY = '')), 3);*/</v>
      </c>
    </row>
    <row r="439" spans="2:2" x14ac:dyDescent="0.25">
      <c r="B439" t="str">
        <v>/*INSERT INTO PUBLIC.CODELIST_ITEM_LABEL (DESCRIPTION, VALID_FROM, VALID_TO, ITEM_ID, LANGUAGE_ID) VALUES('Location of Goods - Qualifier of Identification'' (16 15 046 000) er obligatorisk', TO_TIMESTAMP('2020-01-01 00:00:00', 'YYYY-MM-DD HH24:MI:SS'), null, (SELECT id FROM CODELIST_ITEM CI WHERE ITEM_CODE = 'DK11613' AND CODELIST_ID = (SELECT id FROM codelist WHERE CODELIST_KEY = '')), 3);*/</v>
      </c>
    </row>
    <row r="440" spans="2:2" x14ac:dyDescent="0.25">
      <c r="B440" t="str">
        <v>INSERT INTO PUBLIC.CODELIST_ITEM_LABEL (DESCRIPTION, VALID_FROM, VALID_TO, ITEM_ID, LANGUAGE_ID) VALUES('Det er ikke muligt at ændre MRN eller SubmitterReferenceNumber/LRN', TO_TIMESTAMP('2020-01-01 00:00:00', 'YYYY-MM-DD HH24:MI:SS'), null, (SELECT id FROM CODELIST_ITEM CI WHERE ITEM_CODE = 'DK4042' AND CODELIST_ID = (SELECT id FROM codelist WHERE CODELIST_KEY = '10080')), 3);</v>
      </c>
    </row>
    <row r="441" spans="2:2" x14ac:dyDescent="0.25">
      <c r="B441" t="str">
        <v>INSERT INTO PUBLIC.CODELIST_ITEM_LABEL (DESCRIPTION, VALID_FROM, VALID_TO, ITEM_ID, LANGUAGE_ID) VALUES('Det er ikke tilladt at ændre eksportør, erklærer og repræsentant.', TO_TIMESTAMP('2020-01-01 00:00:00', 'YYYY-MM-DD HH24:MI:SS'), null, (SELECT id FROM CODELIST_ITEM CI WHERE ITEM_CODE = 'DK4040' AND CODELIST_ID = (SELECT id FROM codelist WHERE CODELIST_KEY = '10080')), 3);</v>
      </c>
    </row>
    <row r="442" spans="2:2" x14ac:dyDescent="0.25">
      <c r="B442" t="str">
        <v>INSERT INTO PUBLIC.CODELIST_ITEM_LABEL (DESCRIPTION, VALID_FROM, VALID_TO, ITEM_ID, LANGUAGE_ID) VALUES('Det er ikke tilladt at ændre CustomsOfficeOfLodgement, CustomsOfficeOfExitDeclared, CustomsOfficeOfPresentation og CustomsOfficeOfExport', TO_TIMESTAMP('2020-01-01 00:00:00', 'YYYY-MM-DD HH24:MI:SS'), null, (SELECT id FROM CODELIST_ITEM CI WHERE ITEM_CODE = 'DK4041' AND CODELIST_ID = (SELECT id FROM codelist WHERE CODELIST_KEY = '10080')), 3);</v>
      </c>
    </row>
    <row r="443" spans="2:2" x14ac:dyDescent="0.25">
      <c r="B443" t="str">
        <v>/*INSERT INTO PUBLIC.CODELIST_ITEM_LABEL (DESCRIPTION, VALID_FROM, VALID_TO, ITEM_ID, LANGUAGE_ID) VALUES('Det er ikke tilladt at ændre ''Security'' (D.E. 11 07 001 000)', TO_TIMESTAMP('2020-01-01 00:00:00', 'YYYY-MM-DD HH24:MI:SS'), null, (SELECT id FROM CODELIST_ITEM CI WHERE ITEM_CODE = 'DK3039' AND CODELIST_ID = (SELECT id FROM codelist WHERE CODELIST_KEY = '')), 3);*/</v>
      </c>
    </row>
    <row r="444" spans="2:2" x14ac:dyDescent="0.25">
      <c r="B444" t="str">
        <v>/*INSERT INTO PUBLIC.CODELIST_ITEM_LABEL (DESCRIPTION, VALID_FROM, VALID_TO, ITEM_ID, LANGUAGE_ID) VALUES('Det er ikke tilladt at ændre ''Procedure'' (D.E. 11 09 000 000), ''Requested Procedure'' (D.E. 11 09 001 000), ''Previous procedure'' (D.E. 11 09 002 000), ''Additional Procedure'' (D.E. 11 10 000 000 + 11 10 001 000).', TO_TIMESTAMP('2020-01-01 00:00:00', 'YYYY-MM-DD HH24:MI:SS'), null, (SELECT id FROM CODELIST_ITEM CI WHERE ITEM_CODE = 'DK3040' AND CODELIST_ID = (SELECT id FROM codelist WHERE CODELIST_KEY = '')), 3);*/</v>
      </c>
    </row>
    <row r="445" spans="2:2" x14ac:dyDescent="0.25">
      <c r="B445" t="str">
        <v>/*INSERT INTO PUBLIC.CODELIST_ITEM_LABEL (DESCRIPTION, VALID_FROM, VALID_TO, ITEM_ID, LANGUAGE_ID) VALUES('Det er ikke tilladt at ændre ''Goods item number'' (D.E. 11 03 000 000 + 11 03 001 000)', TO_TIMESTAMP('2020-01-01 00:00:00', 'YYYY-MM-DD HH24:MI:SS'), null, (SELECT id FROM CODELIST_ITEM CI WHERE ITEM_CODE = 'DK3038' AND CODELIST_ID = (SELECT id FROM codelist WHERE CODELIST_KEY = '')), 3);*/</v>
      </c>
    </row>
    <row r="446" spans="2:2" x14ac:dyDescent="0.25">
      <c r="B446" t="str">
        <v>/*INSERT INTO PUBLIC.CODELIST_ITEM_LABEL (DESCRIPTION, VALID_FROM, VALID_TO, ITEM_ID, LANGUAGE_ID) VALUES('Det er ikke tilladt at ændre ''Declaration type'' (D.E. 11 01 001 000)', TO_TIMESTAMP('2020-01-01 00:00:00', 'YYYY-MM-DD HH24:MI:SS'), null, (SELECT id FROM CODELIST_ITEM CI WHERE ITEM_CODE = 'DK3036' AND CODELIST_ID = (SELECT id FROM codelist WHERE CODELIST_KEY = '')), 3);*/</v>
      </c>
    </row>
    <row r="447" spans="2:2" x14ac:dyDescent="0.25">
      <c r="B447" t="str">
        <v>/*INSERT INTO PUBLIC.CODELIST_ITEM_LABEL (DESCRIPTION, VALID_FROM, VALID_TO, ITEM_ID, LANGUAGE_ID) VALUES('Det er ikke tilladt at ændre ''Additional declaration type'' (D.E. 11 02 001 000)', TO_TIMESTAMP('2020-01-01 00:00:00', 'YYYY-MM-DD HH24:MI:SS'), null, (SELECT id FROM CODELIST_ITEM CI WHERE ITEM_CODE = 'DK3037' AND CODELIST_ID = (SELECT id FROM codelist WHERE CODELIST_KEY = '')), 3);*/</v>
      </c>
    </row>
    <row r="448" spans="2:2" x14ac:dyDescent="0.25">
      <c r="B448" t="str">
        <v>INSERT INTO PUBLIC.CODELIST_ITEM_LABEL (DESCRIPTION, VALID_FROM, VALID_TO, ITEM_ID, LANGUAGE_ID) VALUES('Årsag til ugyldiggørelse skal være udfyldt og have værdi 22, 23, 24, 25, 26, 27 eller 28', TO_TIMESTAMP('2020-01-01 00:00:00', 'YYYY-MM-DD HH24:MI:SS'), null, (SELECT id FROM CODELIST_ITEM CI WHERE ITEM_CODE = 'DK2158' AND CODELIST_ID = (SELECT id FROM codelist WHERE CODELIST_KEY = '10080')), 3);</v>
      </c>
    </row>
    <row r="449" spans="2:2" x14ac:dyDescent="0.25">
      <c r="B449" t="str">
        <v>INSERT INTO PUBLIC.CODELIST_ITEM_LABEL (DESCRIPTION, VALID_FROM, VALID_TO, ITEM_ID, LANGUAGE_ID) VALUES('Ugyldig kombination af told koder.', TO_TIMESTAMP('2020-01-01 00:00:00', 'YYYY-MM-DD HH24:MI:SS'), null, (SELECT id FROM CODELIST_ITEM CI WHERE ITEM_CODE = 'DK2021' AND CODELIST_ID = (SELECT id FROM codelist WHERE CODELIST_KEY = '10080')), 3);</v>
      </c>
    </row>
    <row r="450" spans="2:2" x14ac:dyDescent="0.25">
      <c r="B450" t="str">
        <v>INSERT INTO PUBLIC.CODELIST_ITEM_LABEL (DESCRIPTION, VALID_FROM, VALID_TO, ITEM_ID, LANGUAGE_ID) VALUES('Fejl, "Repræsentant identifikationsnummer" (13 06 017 000) og "Klarerer idetifikationsnummer" (13 05 017 000) må ikke være det samme.', TO_TIMESTAMP('2020-01-01 00:00:00', 'YYYY-MM-DD HH24:MI:SS'), null, (SELECT id FROM CODELIST_ITEM CI WHERE ITEM_CODE = 'DK1009' AND CODELIST_ID = (SELECT id FROM codelist WHERE CODELIST_KEY = '10080')), 3);</v>
      </c>
    </row>
    <row r="451" spans="2:2" x14ac:dyDescent="0.25">
      <c r="B451" t="str">
        <v>/*INSERT INTO PUBLIC.CODELIST_ITEM_LABEL (DESCRIPTION, VALID_FROM, VALID_TO, ITEM_ID, LANGUAGE_ID) VALUES('Hvis Importør identifikations-nummer (13 04 017 000) = DK09999981, så skal navn og adresse være angivet for Importør (13 04 000 000) og Land (13 04 018 020) skal være DK', TO_TIMESTAMP('2020-01-01 00:00:00', 'YYYY-MM-DD HH24:MI:SS'), null, (SELECT id FROM CODELIST_ITEM CI WHERE ITEM_CODE = 'DK1262' AND CODELIST_ID = (SELECT id FROM codelist WHERE CODELIST_KEY = '')), 3);*/</v>
      </c>
    </row>
    <row r="452" spans="2:2" x14ac:dyDescent="0.25">
      <c r="B452" t="str">
        <v>INSERT INTO PUBLIC.CODELIST_ITEM_LABEL (DESCRIPTION, VALID_FROM, VALID_TO, ITEM_ID, LANGUAGE_ID) VALUES('Hvis Exportør identifikations-nummer (13 04 017 000) = DK09999981, så skal navn og adresse være angivet for Exportør (13 04 000 000) og Land (13 04 018 020) skal være forsekllig fra DK', TO_TIMESTAMP('2020-01-01 00:00:00', 'YYYY-MM-DD HH24:MI:SS'), null, (SELECT id FROM CODELIST_ITEM CI WHERE ITEM_CODE = 'DK1279' AND CODELIST_ID = (SELECT id FROM codelist WHERE CODELIST_KEY = '10080')), 3);</v>
      </c>
    </row>
    <row r="453" spans="2:2" x14ac:dyDescent="0.25">
      <c r="B453" t="str">
        <v>INSERT INTO PUBLIC.CODELIST_ITEM_LABEL (DESCRIPTION, VALID_FROM, VALID_TO, ITEM_ID, LANGUAGE_ID) VALUES('Hvis Exportør identifikations-nummer (13 01 017 000) = DK09999981, så skal navn og adresse være angivet forExportør (13 01 000 000) og Land (13 01 018 020) skal være DK', TO_TIMESTAMP('2020-01-01 00:00:00', 'YYYY-MM-DD HH24:MI:SS'), null, (SELECT id FROM CODELIST_ITEM CI WHERE ITEM_CODE = 'DK1271' AND CODELIST_ID = (SELECT id FROM codelist WHERE CODELIST_KEY = '10080')), 3);</v>
      </c>
    </row>
    <row r="454" spans="2:2" x14ac:dyDescent="0.25">
      <c r="B454" t="str">
        <v>/*INSERT INTO PUBLIC.CODELIST_ITEM_LABEL (DESCRIPTION, VALID_FROM, VALID_TO, ITEM_ID, LANGUAGE_ID) VALUES('Hvis Klarerer identifikations-nummer (13 05 017 000) = DK09999981, så skal navn og adresse angives i 13 05 000 000 og Land (13 05 018 020) skal eksistere i listen for EU-lande', TO_TIMESTAMP('2020-01-01 00:00:00', 'YYYY-MM-DD HH24:MI:SS'), null, (SELECT id FROM CODELIST_ITEM CI WHERE ITEM_CODE = 'DK1263' AND CODELIST_ID = (SELECT id FROM codelist WHERE CODELIST_KEY = '')), 3);*/</v>
      </c>
    </row>
    <row r="455" spans="2:2" x14ac:dyDescent="0.25">
      <c r="B455" t="str">
        <v>INSERT INTO PUBLIC.CODELIST_ITEM_LABEL (DESCRIPTION, VALID_FROM, VALID_TO, ITEM_ID, LANGUAGE_ID) VALUES('Hvis supplerende dokument typen (12 03 002 000) indeholder C100 eller (U164, U165, U113 or U114), så skal den anden også indeholdes', TO_TIMESTAMP('2020-01-01 00:00:00', 'YYYY-MM-DD HH24:MI:SS'), null, (SELECT id FROM CODELIST_ITEM CI WHERE ITEM_CODE = 'DK1281' AND CODELIST_ID = (SELECT id FROM codelist WHERE CODELIST_KEY = '10080')), 3);</v>
      </c>
    </row>
    <row r="456" spans="2:2" x14ac:dyDescent="0.25">
      <c r="B456" t="str">
        <v>INSERT INTO PUBLIC.CODELIST_ITEM_LABEL (DESCRIPTION, VALID_FROM, VALID_TO, ITEM_ID, LANGUAGE_ID) VALUES('Hvis Representant/Klarerer Kontakt Person Navn (13 06/05 074 016) er udfyldt, så skal Kontakt Person Telefon Nummer (13 06/05 074 075) og Kontakt Person Email Adresse (13 06/05 074 076) også være udfyldt', TO_TIMESTAMP('2020-01-01 00:00:00', 'YYYY-MM-DD HH24:MI:SS'), null, (SELECT id FROM CODELIST_ITEM CI WHERE ITEM_CODE = 'DK1280' AND CODELIST_ID = (SELECT id FROM codelist WHERE CODELIST_KEY = '10080')), 3);</v>
      </c>
    </row>
    <row r="457" spans="2:2" x14ac:dyDescent="0.25">
      <c r="B457" t="str">
        <v>/*INSERT INTO PUBLIC.CODELIST_ITEM_LABEL (DESCRIPTION, VALID_FROM, VALID_TO, ITEM_ID, LANGUAGE_ID) VALUES('Hvis Klarer EORI (13 06 017 000) er angivet på I2 frembydelsesmeddelelsen, så skal Status (13 06 030 000) også angives på I2 frembydelsesmeddelelsen', TO_TIMESTAMP('2020-01-01 00:00:00', 'YYYY-MM-DD HH24:MI:SS'), null, (SELECT id FROM CODELIST_ITEM CI WHERE ITEM_CODE = 'DK1110' AND CODELIST_ID = (SELECT id FROM codelist WHERE CODELIST_KEY = '')), 3);*/</v>
      </c>
    </row>
    <row r="458" spans="2:2" x14ac:dyDescent="0.25">
      <c r="B458" t="str">
        <v>/*INSERT INTO PUBLIC.CODELIST_ITEM_LABEL (DESCRIPTION, VALID_FROM, VALID_TO, ITEM_ID, LANGUAGE_ID) VALUES('Hvis Identifikations-kvalifikator (16 15 046 000) er Y og Forudgående Procedure (11 09 002 000) ikke er 71, så skal Bevillings-nummer (16 15 052 000) også angives.', TO_TIMESTAMP('2020-01-01 00:00:00', 'YYYY-MM-DD HH24:MI:SS'), null, (SELECT id FROM CODELIST_ITEM CI WHERE ITEM_CODE = 'DK2033' AND CODELIST_ID = (SELECT id FROM codelist WHERE CODELIST_KEY = '')), 3);*/</v>
      </c>
    </row>
    <row r="459" spans="2:2" x14ac:dyDescent="0.25">
      <c r="B459" t="str">
        <v>/*INSERT INTO PUBLIC.CODELIST_ITEM_LABEL (DESCRIPTION, VALID_FROM, VALID_TO, ITEM_ID, LANGUAGE_ID) VALUES('Hvis Identifikations-kvalifikator (16 15 046 000) er Y og Forudgående procedure (11 09 002 000) er 71, så skal Bevillings-nummer (16 15 052 000) være DKCW1 + 9 cifre, DKCW2 + 9 cifre eller DKCWP + 9 cifre', TO_TIMESTAMP('2020-01-01 00:00:00', 'YYYY-MM-DD HH24:MI:SS'), null, (SELECT id FROM CODELIST_ITEM CI WHERE ITEM_CODE = 'DK2037' AND CODELIST_ID = (SELECT id FROM codelist WHERE CODELIST_KEY = '')), 3);*/</v>
      </c>
    </row>
    <row r="460" spans="2:2" x14ac:dyDescent="0.25">
      <c r="B460" t="str">
        <v>/*INSERT INTO PUBLIC.CODELIST_ITEM_LABEL (DESCRIPTION, VALID_FROM, VALID_TO, ITEM_ID, LANGUAGE_ID) VALUES('Hvis Identifikations-kvalifikator (16 15 046 000) er V, så skal et gyldigt Toldsted (16 15 047 001) også angives.', TO_TIMESTAMP('2020-01-01 00:00:00', 'YYYY-MM-DD HH24:MI:SS'), null, (SELECT id FROM CODELIST_ITEM CI WHERE ITEM_CODE = 'DK2035' AND CODELIST_ID = (SELECT id FROM codelist WHERE CODELIST_KEY = '')), 3);*/</v>
      </c>
    </row>
    <row r="461" spans="2:2" x14ac:dyDescent="0.25">
      <c r="B461" t="str">
        <v>/*INSERT INTO PUBLIC.CODELIST_ITEM_LABEL (DESCRIPTION, VALID_FROM, VALID_TO, ITEM_ID, LANGUAGE_ID) VALUES('Hvis Identifikations-kvalifikator (16 15 046 000) er U, så skal en gyldig UN/LOCODE (16 15 036 000) også angives.', TO_TIMESTAMP('2020-01-01 00:00:00', 'YYYY-MM-DD HH24:MI:SS'), null, (SELECT id FROM CODELIST_ITEM CI WHERE ITEM_CODE = 'DK2034' AND CODELIST_ID = (SELECT id FROM codelist WHERE CODELIST_KEY = '')), 3);*/</v>
      </c>
    </row>
    <row r="462" spans="2:2" x14ac:dyDescent="0.25">
      <c r="B462" t="str">
        <v>INSERT INTO PUBLIC.CODELIST_ITEM_LABEL (DESCRIPTION, VALID_FROM, VALID_TO, ITEM_ID, LANGUAGE_ID) VALUES('Hvis identifikationskoden (16 15 046 000) = Y, så skal Authoriserings nummer være valid format og udfyldt', TO_TIMESTAMP('2020-01-01 00:00:00', 'YYYY-MM-DD HH24:MI:SS'), null, (SELECT id FROM CODELIST_ITEM CI WHERE ITEM_CODE = 'DK1274' AND CODELIST_ID = (SELECT id FROM codelist WHERE CODELIST_KEY = '10080')), 3);</v>
      </c>
    </row>
    <row r="463" spans="2:2" x14ac:dyDescent="0.25">
      <c r="B463" t="str">
        <v>INSERT INTO PUBLIC.CODELIST_ITEM_LABEL (DESCRIPTION, VALID_FROM, VALID_TO, ITEM_ID, LANGUAGE_ID) VALUES('Hvis identifikationskoden (16 15 046 000) = Y, så skal Supplerende identifikator være udfyldt', TO_TIMESTAMP('2020-01-01 00:00:00', 'YYYY-MM-DD HH24:MI:SS'), null, (SELECT id FROM CODELIST_ITEM CI WHERE ITEM_CODE = 'DK1275' AND CODELIST_ID = (SELECT id FROM codelist WHERE CODELIST_KEY = '10080')), 3);</v>
      </c>
    </row>
    <row r="464" spans="2:2" x14ac:dyDescent="0.25">
      <c r="B464" t="str">
        <v>/*INSERT INTO PUBLIC.CODELIST_ITEM_LABEL (DESCRIPTION, VALID_FROM, VALID_TO, ITEM_ID, LANGUAGE_ID) VALUES('Hvis identifikationskoden (16 15 046 000) = Y, så skal Supplerende identifikator være udfyldt', TO_TIMESTAMP('2020-01-01 00:00:00', 'YYYY-MM-DD HH24:MI:SS'), null, (SELECT id FROM CODELIST_ITEM CI WHERE ITEM_CODE = '' AND CODELIST_ID = (SELECT id FROM codelist WHERE CODELIST_KEY = '')), 3);*/</v>
      </c>
    </row>
    <row r="465" spans="2:2" x14ac:dyDescent="0.25">
      <c r="B465" t="str">
        <v>INSERT INTO PUBLIC.CODELIST_ITEM_LABEL (DESCRIPTION, VALID_FROM, VALID_TO, ITEM_ID, LANGUAGE_ID) VALUES('Hvis identifikationskoden (16 15 046 000) = Y og tidligere procedure (11 09 002 000) = 71, så skal Authoriserings nummer være valid format og udfyldt', TO_TIMESTAMP('2020-01-01 00:00:00', 'YYYY-MM-DD HH24:MI:SS'), null, (SELECT id FROM CODELIST_ITEM CI WHERE ITEM_CODE = 'DK1273' AND CODELIST_ID = (SELECT id FROM codelist WHERE CODELIST_KEY = '10080')), 3);</v>
      </c>
    </row>
    <row r="466" spans="2:2" x14ac:dyDescent="0.25">
      <c r="B466" t="str">
        <v>INSERT INTO PUBLIC.CODELIST_ITEM_LABEL (DESCRIPTION, VALID_FROM, VALID_TO, ITEM_ID, LANGUAGE_ID) VALUES('Hvis identifikationskoden (16 15 046 000) =  X, så skal identifikations nummer (16 15 051 017) være udfyldt ', TO_TIMESTAMP('2020-01-01 00:00:00', 'YYYY-MM-DD HH24:MI:SS'), null, (SELECT id FROM CODELIST_ITEM CI WHERE ITEM_CODE = 'DK1277' AND CODELIST_ID = (SELECT id FROM codelist WHERE CODELIST_KEY = '10080')), 3);</v>
      </c>
    </row>
    <row r="467" spans="2:2" x14ac:dyDescent="0.25">
      <c r="B467" t="str">
        <v>INSERT INTO PUBLIC.CODELIST_ITEM_LABEL (DESCRIPTION, VALID_FROM, VALID_TO, ITEM_ID, LANGUAGE_ID) VALUES('Hvis identifikationskoden (16 15 046 000) = W, så skal Breddegrad (16 15 048 049) og Længdegrad (16 15 048 050) være udfyldt', TO_TIMESTAMP('2020-01-01 00:00:00', 'YYYY-MM-DD HH24:MI:SS'), null, (SELECT id FROM CODELIST_ITEM CI WHERE ITEM_CODE = 'DK1278' AND CODELIST_ID = (SELECT id FROM codelist WHERE CODELIST_KEY = '10080')), 3);</v>
      </c>
    </row>
    <row r="468" spans="2:2" x14ac:dyDescent="0.25">
      <c r="B468" t="str">
        <v>/*INSERT INTO PUBLIC.CODELIST_ITEM_LABEL (DESCRIPTION, VALID_FROM, VALID_TO, ITEM_ID, LANGUAGE_ID) VALUES('Hvis 13 02 017 000 Consignor Identification number er udfyldt med "DK09999981", er 13 02 016 000 og 13 02 018 000 (inkluderet gruppen herunder) obligatoriske.', TO_TIMESTAMP('2020-01-01 00:00:00', 'YYYY-MM-DD HH24:MI:SS'), null, (SELECT id FROM CODELIST_ITEM CI WHERE ITEM_CODE = 'DK1404' AND CODELIST_ID = (SELECT id FROM codelist WHERE CODELIST_KEY = '')), 3);*/</v>
      </c>
    </row>
    <row r="469" spans="2:2" x14ac:dyDescent="0.25">
      <c r="B469" t="str">
        <v>INSERT INTO PUBLIC.CODELIST_ITEM_LABEL (DESCRIPTION, VALID_FROM, VALID_TO, ITEM_ID, LANGUAGE_ID) VALUES('Hvis holderen af Authorisation (12 12 080 000) er udfyldt, så skal Authorisations Typen (12 12 002 000) = C626 eller C627', TO_TIMESTAMP('2020-01-01 00:00:00', 'YYYY-MM-DD HH24:MI:SS'), null, (SELECT id FROM CODELIST_ITEM CI WHERE ITEM_CODE = 'DK1282' AND CODELIST_ID = (SELECT id FROM codelist WHERE CODELIST_KEY = '10080')), 3);</v>
      </c>
    </row>
    <row r="470" spans="2:2" x14ac:dyDescent="0.25">
      <c r="B470" t="str">
        <v>/*INSERT INTO PUBLIC.CODELIST_ITEM_LABEL (DESCRIPTION, VALID_FROM, VALID_TO, ITEM_ID, LANGUAGE_ID) VALUES('Hvis holderen af Authorisation (12 12 080 000) er udfyldt, så skal Authorisations Typen (12 12 002 000) = C626 eller C627', TO_TIMESTAMP('2020-01-01 00:00:00', 'YYYY-MM-DD HH24:MI:SS'), null, (SELECT id FROM CODELIST_ITEM CI WHERE ITEM_CODE = '' AND CODELIST_ID = (SELECT id FROM codelist WHERE CODELIST_KEY = '')), 3);*/</v>
      </c>
    </row>
    <row r="471" spans="2:2" x14ac:dyDescent="0.25">
      <c r="B471" t="str">
        <v>INSERT INTO PUBLIC.CODELIST_ITEM_LABEL (DESCRIPTION, VALID_FROM, VALID_TO, ITEM_ID, LANGUAGE_ID) VALUES('Hvis dataelement 2/1 - Previous Document type - er udfyldt, må det ikke være mere end max. 4 tegn', TO_TIMESTAMP('2020-01-01 00:00:00', 'YYYY-MM-DD HH24:MI:SS'), null, (SELECT id FROM CODELIST_ITEM CI WHERE ITEM_CODE = 'DK1070' AND CODELIST_ID = (SELECT id FROM codelist WHERE CODELIST_KEY = '10080')), 3);</v>
      </c>
    </row>
    <row r="472" spans="2:2" x14ac:dyDescent="0.25">
      <c r="B472" t="str">
        <v>INSERT INTO PUBLIC.CODELIST_ITEM_LABEL (DESCRIPTION, VALID_FROM, VALID_TO, ITEM_ID, LANGUAGE_ID) VALUES('Hvis dataelement 2/1 - Previous Document id - er udfyldt, må det ikke være mere end max. 70 tegn', TO_TIMESTAMP('2020-01-01 00:00:00', 'YYYY-MM-DD HH24:MI:SS'), null, (SELECT id FROM CODELIST_ITEM CI WHERE ITEM_CODE = 'DK1068' AND CODELIST_ID = (SELECT id FROM codelist WHERE CODELIST_KEY = '10080')), 3);</v>
      </c>
    </row>
    <row r="473" spans="2:2" x14ac:dyDescent="0.25">
      <c r="B473" t="str">
        <v>INSERT INTO PUBLIC.CODELIST_ITEM_LABEL (DESCRIPTION, VALID_FROM, VALID_TO, ITEM_ID, LANGUAGE_ID) VALUES('Hvis Udgangstoldstedet (17 01 000 000) starter med DK og supplerende procedure (11 10 000 000) er F61 så skal Varekoden (18 09 000 000) være 99 30 24 00', TO_TIMESTAMP('2020-01-01 00:00:00', 'YYYY-MM-DD HH24:MI:SS'), null, (SELECT id FROM CODELIST_ITEM CI WHERE ITEM_CODE = 'DK1286' AND CODELIST_ID = (SELECT id FROM codelist WHERE CODELIST_KEY = '10080')), 3);</v>
      </c>
    </row>
    <row r="474" spans="2:2" x14ac:dyDescent="0.25">
      <c r="B474" t="str">
        <v>INSERT INTO PUBLIC.CODELIST_ITEM_LABEL (DESCRIPTION, VALID_FROM, VALID_TO, ITEM_ID, LANGUAGE_ID) VALUES('Hvis udgangstoldstedet (17 01 000 000) starter med DK og supplerende prodcedure (11 10 000 000) er F61 så skal alle proviant felter være angivet', TO_TIMESTAMP('2020-01-01 00:00:00', 'YYYY-MM-DD HH24:MI:SS'), null, (SELECT id FROM CODELIST_ITEM CI WHERE ITEM_CODE = 'DK1289' AND CODELIST_ID = (SELECT id FROM codelist WHERE CODELIST_KEY = '10080')), 3);</v>
      </c>
    </row>
    <row r="475" spans="2:2" x14ac:dyDescent="0.25">
      <c r="B475" t="str">
        <v>/*INSERT INTO PUBLIC.CODELIST_ITEM_LABEL (DESCRIPTION, VALID_FROM, VALID_TO, ITEM_ID, LANGUAGE_ID) VALUES('Hvis Landekode (16 15 018 020) er angivet, så skal den angivne Landekode være gyldig.', TO_TIMESTAMP('2020-01-01 00:00:00', 'YYYY-MM-DD HH24:MI:SS'), null, (SELECT id FROM CODELIST_ITEM CI WHERE ITEM_CODE = 'DK2036' AND CODELIST_ID = (SELECT id FROM codelist WHERE CODELIST_KEY = '')), 3);*/</v>
      </c>
    </row>
    <row r="476" spans="2:2" x14ac:dyDescent="0.25">
      <c r="B476" t="str">
        <v>INSERT INTO PUBLIC.CODELIST_ITEM_LABEL (DESCRIPTION, VALID_FROM, VALID_TO, ITEM_ID, LANGUAGE_ID) VALUES('Hvis Beholderen (19 01 001 000) = 1, Så skal Container Identifications Nummer (19 07 063 000) være udfyldt med mindst en forkommelse ellers skal den ikke have nogen', TO_TIMESTAMP('2020-01-01 00:00:00', 'YYYY-MM-DD HH24:MI:SS'), null, (SELECT id FROM CODELIST_ITEM CI WHERE ITEM_CODE = 'DK1283' AND CODELIST_ID = (SELECT id FROM codelist WHERE CODELIST_KEY = '10080')), 3);</v>
      </c>
    </row>
    <row r="477" spans="2:2" x14ac:dyDescent="0.25">
      <c r="B477" t="str">
        <v>INSERT INTO PUBLIC.CODELIST_ITEM_LABEL (DESCRIPTION, VALID_FROM, VALID_TO, ITEM_ID, LANGUAGE_ID) VALUES('Hvis Authorisations Typen (12 12 002 000) =  C626 or C627, så skal holderen af Athorisation (12 12 080 000) være det samme som Export- eller Klarerens identifikation', TO_TIMESTAMP('2020-01-01 00:00:00', 'YYYY-MM-DD HH24:MI:SS'), null, (SELECT id FROM CODELIST_ITEM CI WHERE ITEM_CODE = 'DK1284' AND CODELIST_ID = (SELECT id FROM codelist WHERE CODELIST_KEY = '10080')), 3);</v>
      </c>
    </row>
    <row r="478" spans="2:2" x14ac:dyDescent="0.25">
      <c r="B478" t="str">
        <v>/*INSERT INTO PUBLIC.CODELIST_ITEM_LABEL (DESCRIPTION, VALID_FROM, VALID_TO, ITEM_ID, LANGUAGE_ID) VALUES('Hvis Bevillingstype (12 12 002 000) = C626 eller C627, så skal Bevillingshaver (12 12 080 000) være udfyldt', TO_TIMESTAMP('2020-01-01 00:00:00', 'YYYY-MM-DD HH24:MI:SS'), null, (SELECT id FROM CODELIST_ITEM CI WHERE ITEM_CODE = 'DK1261' AND CODELIST_ID = (SELECT id FROM codelist WHERE CODELIST_KEY = '')), 3);*/</v>
      </c>
    </row>
    <row r="479" spans="2:2" x14ac:dyDescent="0.25">
      <c r="B479" t="str">
        <v>/*INSERT INTO PUBLIC.CODELIST_ITEM_LABEL (DESCRIPTION, VALID_FROM, VALID_TO, ITEM_ID, LANGUAGE_ID) VALUES('Hvis Kode for Supplerende oplysninger (12 02 008 000) er 00500, så skal importør identifikations-nummer (13 04 017 000) og klarerer identifikations-nummer (13 05 017 000) have samme værdi', TO_TIMESTAMP('2020-01-01 00:00:00', 'YYYY-MM-DD HH24:MI:SS'), null, (SELECT id FROM CODELIST_ITEM CI WHERE ITEM_CODE = 'DKW1052' AND CODELIST_ID = (SELECT id FROM codelist WHERE CODELIST_KEY = '')), 3);*/</v>
      </c>
    </row>
    <row r="480" spans="2:2" x14ac:dyDescent="0.25">
      <c r="B480" t="str">
        <v>INSERT INTO PUBLIC.CODELIST_ITEM_LABEL (DESCRIPTION, VALID_FROM, VALID_TO, ITEM_ID, LANGUAGE_ID) VALUES('Hvis supplerende procedure=F16, så skal forsendelseslandet og oprindelseslandet være AD (Andorra), SM (San Marino) eller TR (Tyrkiet).', TO_TIMESTAMP('2020-01-01 00:00:00', 'YYYY-MM-DD HH24:MI:SS'), null, (SELECT id FROM CODELIST_ITEM CI WHERE ITEM_CODE = 'DK1200' AND CODELIST_ID = (SELECT id FROM codelist WHERE CODELIST_KEY = '10080')), 3);</v>
      </c>
    </row>
    <row r="481" spans="2:2" x14ac:dyDescent="0.25">
      <c r="B481" t="str">
        <v>/*INSERT INTO PUBLIC.CODELIST_ITEM_LABEL (DESCRIPTION, VALID_FROM, VALID_TO, ITEM_ID, LANGUAGE_ID) VALUES('Hvis Supplerende Procedure (11 10 000 000-SI) = C08, så skal Varekode (18 09 000 000-SI) angives med en valid CN kode for C08', TO_TIMESTAMP('2020-01-01 00:00:00', 'YYYY-MM-DD HH24:MI:SS'), null, (SELECT id FROM CODELIST_ITEM CI WHERE ITEM_CODE = 'DK1266' AND CODELIST_ID = (SELECT id FROM codelist WHERE CODELIST_KEY = '')), 3);*/</v>
      </c>
    </row>
    <row r="482" spans="2:2" x14ac:dyDescent="0.25">
      <c r="B482" t="str">
        <v>/*INSERT INTO PUBLIC.CODELIST_ITEM_LABEL (DESCRIPTION, VALID_FROM, VALID_TO, ITEM_ID, LANGUAGE_ID) VALUES('Hvis Supplerende procedure (11 10 000 000) = F48, så skal rolle for Supplerende skattereference (13 16 031 000) angives med FR5 og et momsidentifikationsnummer', TO_TIMESTAMP('2020-01-01 00:00:00', 'YYYY-MM-DD HH24:MI:SS'), null, (SELECT id FROM CODELIST_ITEM CI WHERE ITEM_CODE = 'DK1268' AND CODELIST_ID = (SELECT id FROM codelist WHERE CODELIST_KEY = '')), 3);*/</v>
      </c>
    </row>
    <row r="483" spans="2:2" x14ac:dyDescent="0.25">
      <c r="B483" t="str">
        <v>/*INSERT INTO PUBLIC.CODELIST_ITEM_LABEL (DESCRIPTION, VALID_FROM, VALID_TO, ITEM_ID, LANGUAGE_ID) VALUES('Hvis Kode for Supplerende oplysninger (12 02 008 000) = 00100, så skal Tekst for Supplerende oplysninger (12 02 009 000) være udfyldt', TO_TIMESTAMP('2020-01-01 00:00:00', 'YYYY-MM-DD HH24:MI:SS'), null, (SELECT id FROM CODELIST_ITEM CI WHERE ITEM_CODE = 'DK1260' AND CODELIST_ID = (SELECT id FROM codelist WHERE CODELIST_KEY = '')), 3);*/</v>
      </c>
    </row>
    <row r="484" spans="2:2" x14ac:dyDescent="0.25">
      <c r="B484" t="str">
        <v>/*INSERT INTO PUBLIC.CODELIST_ITEM_LABEL (DESCRIPTION, VALID_FROM, VALID_TO, ITEM_ID, LANGUAGE_ID) VALUES('Hvis Rolle for Supplerende skattereference (13 16 031 000) = FR5, så må Varekode - Kode i den kombinerede nomenklatur (18 09 057 000) ikke starte med 99', TO_TIMESTAMP('2020-01-01 00:00:00', 'YYYY-MM-DD HH24:MI:SS'), null, (SELECT id FROM CODELIST_ITEM CI WHERE ITEM_CODE = 'DK1270' AND CODELIST_ID = (SELECT id FROM codelist WHERE CODELIST_KEY = '')), 3);*/</v>
      </c>
    </row>
    <row r="485" spans="2:2" x14ac:dyDescent="0.25">
      <c r="B485" t="str">
        <v>/*INSERT INTO PUBLIC.CODELIST_ITEM_LABEL (DESCRIPTION, VALID_FROM, VALID_TO, ITEM_ID, LANGUAGE_ID) VALUES('Hvis Rolle for Supplerende skattereference  (13 16 031 000) = FR2, så må Momsidentifikationsnummer (13 16 034 000) ikke starte med DK', TO_TIMESTAMP('2020-01-01 00:00:00', 'YYYY-MM-DD HH24:MI:SS'), null, (SELECT id FROM CODELIST_ITEM CI WHERE ITEM_CODE = 'DK1269' AND CODELIST_ID = (SELECT id FROM codelist WHERE CODELIST_KEY = '')), 3);*/</v>
      </c>
    </row>
    <row r="486" spans="2:2" x14ac:dyDescent="0.25">
      <c r="B486" t="str">
        <v>/*INSERT INTO PUBLIC.CODELIST_ITEM_LABEL (DESCRIPTION, VALID_FROM, VALID_TO, ITEM_ID, LANGUAGE_ID) VALUES('Hvis Rolle for Supplerende skattereference (13 16 031 000) = FR5, så må Supplerende procedure (11 10 000 000) kun angives som enten C07 eller F48', TO_TIMESTAMP('2020-01-01 00:00:00', 'YYYY-MM-DD HH24:MI:SS'), null, (SELECT id FROM CODELIST_ITEM CI WHERE ITEM_CODE = 'DK1267' AND CODELIST_ID = (SELECT id FROM codelist WHERE CODELIST_KEY = '')), 3);*/</v>
      </c>
    </row>
    <row r="487" spans="2:2" x14ac:dyDescent="0.25">
      <c r="B487" t="str">
        <v>INSERT INTO PUBLIC.CODELIST_ITEM_LABEL (DESCRIPTION, VALID_FROM, VALID_TO, ITEM_ID, LANGUAGE_ID) VALUES('Hvis Supplerende angivelses type (11 02 001 000) = A, så skal Lokalisering af varerne være udfyldt', TO_TIMESTAMP('2020-01-01 00:00:00', 'YYYY-MM-DD HH24:MI:SS'), null, (SELECT id FROM CODELIST_ITEM CI WHERE ITEM_CODE = 'DK1276' AND CODELIST_ID = (SELECT id FROM codelist WHERE CODELIST_KEY = '10080')), 3);</v>
      </c>
    </row>
    <row r="488" spans="2:2" x14ac:dyDescent="0.25">
      <c r="B488" t="str">
        <v>/*INSERT INTO PUBLIC.CODELIST_ITEM_LABEL (DESCRIPTION, VALID_FROM, VALID_TO, ITEM_ID, LANGUAGE_ID) VALUES('Hvis 19 01 001 000 er sat til "1", så er 19 07 063 000 og 19 07 044 000 obligatoriske.', TO_TIMESTAMP('2020-01-01 00:00:00', 'YYYY-MM-DD HH24:MI:SS'), null, (SELECT id FROM CODELIST_ITEM CI WHERE ITEM_CODE = 'DK1415' AND CODELIST_ID = (SELECT id FROM codelist WHERE CODELIST_KEY = '')), 3);*/</v>
      </c>
    </row>
    <row r="489" spans="2:2" x14ac:dyDescent="0.25">
      <c r="B489" t="str">
        <v>/*INSERT INTO PUBLIC.CODELIST_ITEM_LABEL (DESCRIPTION, VALID_FROM, VALID_TO, ITEM_ID, LANGUAGE_ID) VALUES('Hvis 16 15 074 016 Location of goods - Contact person name er udfyldt, så er det obligatorisk at udfylde enten 16 16 074 075 eller 16 15 074 076 eller begge.', TO_TIMESTAMP('2020-01-01 00:00:00', 'YYYY-MM-DD HH24:MI:SS'), null, (SELECT id FROM CODELIST_ITEM CI WHERE ITEM_CODE = 'DK1412' AND CODELIST_ID = (SELECT id FROM codelist WHERE CODELIST_KEY = '')), 3);*/</v>
      </c>
    </row>
    <row r="490" spans="2:2" x14ac:dyDescent="0.25">
      <c r="B490" t="str">
        <v>/*INSERT INTO PUBLIC.CODELIST_ITEM_LABEL (DESCRIPTION, VALID_FROM, VALID_TO, ITEM_ID, LANGUAGE_ID) VALUES('Hvis 13 07 074 016 er udfyldt, så er det obligatorisk at udfylde enten 13 07 074 075 eller 13 07 074 076 eller begge.', TO_TIMESTAMP('2020-01-01 00:00:00', 'YYYY-MM-DD HH24:MI:SS'), null, (SELECT id FROM CODELIST_ITEM CI WHERE ITEM_CODE = 'DK1410' AND CODELIST_ID = (SELECT id FROM codelist WHERE CODELIST_KEY = '')), 3);*/</v>
      </c>
    </row>
    <row r="491" spans="2:2" x14ac:dyDescent="0.25">
      <c r="B491" t="str">
        <v>/*INSERT INTO PUBLIC.CODELIST_ITEM_LABEL (DESCRIPTION, VALID_FROM, VALID_TO, ITEM_ID, LANGUAGE_ID) VALUES('Hvis 13 07 017 000 ikke er udfyldt, er 13 07 016 000 og 13 07 018 000 obligatoriske.', TO_TIMESTAMP('2020-01-01 00:00:00', 'YYYY-MM-DD HH24:MI:SS'), null, (SELECT id FROM CODELIST_ITEM CI WHERE ITEM_CODE = 'DK1409' AND CODELIST_ID = (SELECT id FROM codelist WHERE CODELIST_KEY = '')), 3);*/</v>
      </c>
    </row>
    <row r="492" spans="2:2" x14ac:dyDescent="0.25">
      <c r="B492" t="str">
        <v>/*INSERT INTO PUBLIC.CODELIST_ITEM_LABEL (DESCRIPTION, VALID_FROM, VALID_TO, ITEM_ID, LANGUAGE_ID) VALUES('Hvis 13 06 074 016 er udfyldt, så er det obligatorisk at udfylde enten 13 06 074 075 eller 13 06 074 076 eller begge.', TO_TIMESTAMP('2020-01-01 00:00:00', 'YYYY-MM-DD HH24:MI:SS'), null, (SELECT id FROM CODELIST_ITEM CI WHERE ITEM_CODE = 'DK1408' AND CODELIST_ID = (SELECT id FROM codelist WHERE CODELIST_KEY = '')), 3);*/</v>
      </c>
    </row>
    <row r="493" spans="2:2" x14ac:dyDescent="0.25">
      <c r="B493" t="str">
        <v>/*INSERT INTO PUBLIC.CODELIST_ITEM_LABEL (DESCRIPTION, VALID_FROM, VALID_TO, ITEM_ID, LANGUAGE_ID) VALUES('Hvis 13 03 017 000 Consignee Identification number ikke er udfyldt, er 13 03 016 000 og 13 03 018 000 obligatoriske.', TO_TIMESTAMP('2020-01-01 00:00:00', 'YYYY-MM-DD HH24:MI:SS'), null, (SELECT id FROM CODELIST_ITEM CI WHERE ITEM_CODE = 'DK1407' AND CODELIST_ID = (SELECT id FROM codelist WHERE CODELIST_KEY = '')), 3);*/</v>
      </c>
    </row>
    <row r="494" spans="2:2" x14ac:dyDescent="0.25">
      <c r="B494" t="str">
        <v>/*INSERT INTO PUBLIC.CODELIST_ITEM_LABEL (DESCRIPTION, VALID_FROM, VALID_TO, ITEM_ID, LANGUAGE_ID) VALUES('Hvis 13 02 074 016 er udfyldt, så er det obligatorisk at udfylde enten 13 02 074 075 eller 13 02 074 076 eller begge.', TO_TIMESTAMP('2020-01-01 00:00:00', 'YYYY-MM-DD HH24:MI:SS'), null, (SELECT id FROM CODELIST_ITEM CI WHERE ITEM_CODE = 'DK1405' AND CODELIST_ID = (SELECT id FROM codelist WHERE CODELIST_KEY = '')), 3);*/</v>
      </c>
    </row>
    <row r="495" spans="2:2" x14ac:dyDescent="0.25">
      <c r="B495" t="str">
        <v>/*INSERT INTO PUBLIC.CODELIST_ITEM_LABEL (DESCRIPTION, VALID_FROM, VALID_TO, ITEM_ID, LANGUAGE_ID) VALUES('Hvis 11 08 000 000, 11 08 001 000 Reduced Dataset Indicator er sat til "1", så skal angivelsen indeholde en C524 autorisation', TO_TIMESTAMP('2020-01-01 00:00:00', 'YYYY-MM-DD HH24:MI:SS'), null, (SELECT id FROM CODELIST_ITEM CI WHERE ITEM_CODE = 'DK1400' AND CODELIST_ID = (SELECT id FROM codelist WHERE CODELIST_KEY = '')), 3);*/</v>
      </c>
    </row>
    <row r="496" spans="2:2" x14ac:dyDescent="0.25">
      <c r="B496" t="str">
        <v>INSERT INTO PUBLIC.CODELIST_ITEM_LABEL (DESCRIPTION, VALID_FROM, VALID_TO, ITEM_ID, LANGUAGE_ID) VALUES('Hvis 11 02 001 000 Yderligere erklæringstype er "D", skal 15 08 000 000 præsentationOfTheGoodsDateAndTime stå tom', TO_TIMESTAMP('2020-01-01 00:00:00', 'YYYY-MM-DD HH24:MI:SS'), null, (SELECT id FROM CODELIST_ITEM CI WHERE ITEM_CODE = 'DK1416' AND CODELIST_ID = (SELECT id FROM codelist WHERE CODELIST_KEY = '10080')), 3);</v>
      </c>
    </row>
    <row r="497" spans="2:2" x14ac:dyDescent="0.25">
      <c r="B497" t="str">
        <v>INSERT INTO PUBLIC.CODELIST_ITEM_LABEL (DESCRIPTION, VALID_FROM, VALID_TO, ITEM_ID, LANGUAGE_ID) VALUES('Formatfejl i dataelement 4/18: Værdi (beløb). Feltet må højest indeholde 16 cifre hvoraf 2 kan være decimaler.', TO_TIMESTAMP('2020-01-01 00:00:00', 'YYYY-MM-DD HH24:MI:SS'), null, (SELECT id FROM CODELIST_ITEM CI WHERE ITEM_CODE = 'DK3020' AND CODELIST_ID = (SELECT id FROM codelist WHERE CODELIST_KEY = '10080')), 3);</v>
      </c>
    </row>
    <row r="498" spans="2:2" x14ac:dyDescent="0.25">
      <c r="B498" t="str">
        <v>INSERT INTO PUBLIC.CODELIST_ITEM_LABEL (DESCRIPTION, VALID_FROM, VALID_TO, ITEM_ID, LANGUAGE_ID) VALUES('Formatfejl i dataelement 4/18: Værdi (valuta). Feltet skal bestå af 3 bogstaver.', TO_TIMESTAMP('2020-01-01 00:00:00', 'YYYY-MM-DD HH24:MI:SS'), null, (SELECT id FROM CODELIST_ITEM CI WHERE ITEM_CODE = 'DK3021' AND CODELIST_ID = (SELECT id FROM codelist WHERE CODELIST_KEY = '10080')), 3);</v>
      </c>
    </row>
    <row r="499" spans="2:2" x14ac:dyDescent="0.25">
      <c r="B499" t="str">
        <v>INSERT INTO PUBLIC.CODELIST_ITEM_LABEL (DESCRIPTION, VALID_FROM, VALID_TO, ITEM_ID, LANGUAGE_ID) VALUES('Formatfejl i dataelement 3/19: Repræsentant postnummer. Feltet skal indeholde mindst 2 og højest 9 tegn.', TO_TIMESTAMP('2020-01-01 00:00:00', 'YYYY-MM-DD HH24:MI:SS'), null, (SELECT id FROM CODELIST_ITEM CI WHERE ITEM_CODE = 'DK3016' AND CODELIST_ID = (SELECT id FROM codelist WHERE CODELIST_KEY = '10080')), 3);</v>
      </c>
    </row>
    <row r="500" spans="2:2" x14ac:dyDescent="0.25">
      <c r="B500" t="str">
        <v>INSERT INTO PUBLIC.CODELIST_ITEM_LABEL (DESCRIPTION, VALID_FROM, VALID_TO, ITEM_ID, LANGUAGE_ID) VALUES('Formatfejl i dataelement 3/19: Repræsentant navn. Feltet skal indeholde mindst 3 og højest 70 tegn.', TO_TIMESTAMP('2020-01-01 00:00:00', 'YYYY-MM-DD HH24:MI:SS'), null, (SELECT id FROM CODELIST_ITEM CI WHERE ITEM_CODE = 'DK3013' AND CODELIST_ID = (SELECT id FROM codelist WHERE CODELIST_KEY = '10080')), 3);</v>
      </c>
    </row>
    <row r="501" spans="2:2" x14ac:dyDescent="0.25">
      <c r="B501" t="str">
        <v>INSERT INTO PUBLIC.CODELIST_ITEM_LABEL (DESCRIPTION, VALID_FROM, VALID_TO, ITEM_ID, LANGUAGE_ID) VALUES('Formatfejl i dataelement 3/19: Repræsentant by. Feltet skal indeholde mindst 2 og højest 35 tegn.', TO_TIMESTAMP('2020-01-01 00:00:00', 'YYYY-MM-DD HH24:MI:SS'), null, (SELECT id FROM CODELIST_ITEM CI WHERE ITEM_CODE = 'DK3014' AND CODELIST_ID = (SELECT id FROM codelist WHERE CODELIST_KEY = '10080')), 3);</v>
      </c>
    </row>
    <row r="502" spans="2:2" x14ac:dyDescent="0.25">
      <c r="B502" t="str">
        <v>INSERT INTO PUBLIC.CODELIST_ITEM_LABEL (DESCRIPTION, VALID_FROM, VALID_TO, ITEM_ID, LANGUAGE_ID) VALUES('Formatfejl i dataelement 3/19: Repræsentant adresse. Feltet skal indeholde mindst 3 og højest 70 tegn.', TO_TIMESTAMP('2020-01-01 00:00:00', 'YYYY-MM-DD HH24:MI:SS'), null, (SELECT id FROM CODELIST_ITEM CI WHERE ITEM_CODE = 'DK3015' AND CODELIST_ID = (SELECT id FROM codelist WHERE CODELIST_KEY = '10080')), 3);</v>
      </c>
    </row>
    <row r="503" spans="2:2" x14ac:dyDescent="0.25">
      <c r="B503" t="str">
        <v>INSERT INTO PUBLIC.CODELIST_ITEM_LABEL (DESCRIPTION, VALID_FROM, VALID_TO, ITEM_ID, LANGUAGE_ID) VALUES('Formatfejl i dataelement 6/10 på varepost nr. : Antal kolli. Feltet må højest bestå af 8 tal.', TO_TIMESTAMP('2020-01-01 00:00:00', 'YYYY-MM-DD HH24:MI:SS'), null, (SELECT id FROM CODELIST_ITEM CI WHERE ITEM_CODE = 'DK3022' AND CODELIST_ID = (SELECT id FROM codelist WHERE CODELIST_KEY = '10080')), 3);</v>
      </c>
    </row>
    <row r="504" spans="2:2" x14ac:dyDescent="0.25">
      <c r="B504" t="str">
        <v>INSERT INTO PUBLIC.CODELIST_ITEM_LABEL (DESCRIPTION, VALID_FROM, VALID_TO, ITEM_ID, LANGUAGE_ID) VALUES('Format fejl i data element 5/23: Varernes placering. Må ikke ændres', TO_TIMESTAMP('2020-01-01 00:00:00', 'YYYY-MM-DD HH24:MI:SS'), null, (SELECT id FROM CODELIST_ITEM CI WHERE ITEM_CODE = 'DK4001' AND CODELIST_ID = (SELECT id FROM codelist WHERE CODELIST_KEY = '10080')), 3);</v>
      </c>
    </row>
    <row r="505" spans="2:2" x14ac:dyDescent="0.25">
      <c r="B505" t="str">
        <v>INSERT INTO PUBLIC.CODELIST_ITEM_LABEL (DESCRIPTION, VALID_FROM, VALID_TO, ITEM_ID, LANGUAGE_ID) VALUES('Formatfejl i dataelement 3/15: Importør postnummer. Feltet skal indeholde mindst 2 og højest 9 tegn.', TO_TIMESTAMP('2020-01-01 00:00:00', 'YYYY-MM-DD HH24:MI:SS'), null, (SELECT id FROM CODELIST_ITEM CI WHERE ITEM_CODE = 'DK3008' AND CODELIST_ID = (SELECT id FROM codelist WHERE CODELIST_KEY = '10080')), 3);</v>
      </c>
    </row>
    <row r="506" spans="2:2" x14ac:dyDescent="0.25">
      <c r="B506" t="str">
        <v>INSERT INTO PUBLIC.CODELIST_ITEM_LABEL (DESCRIPTION, VALID_FROM, VALID_TO, ITEM_ID, LANGUAGE_ID) VALUES('Formatfejl i dataelement 3/15: Importør navn. Feltet skal indeholde mindst 3 og højest 70 tegn.', TO_TIMESTAMP('2020-01-01 00:00:00', 'YYYY-MM-DD HH24:MI:SS'), null, (SELECT id FROM CODELIST_ITEM CI WHERE ITEM_CODE = 'DK3005' AND CODELIST_ID = (SELECT id FROM codelist WHERE CODELIST_KEY = '10080')), 3);</v>
      </c>
    </row>
    <row r="507" spans="2:2" x14ac:dyDescent="0.25">
      <c r="B507" t="str">
        <v>INSERT INTO PUBLIC.CODELIST_ITEM_LABEL (DESCRIPTION, VALID_FROM, VALID_TO, ITEM_ID, LANGUAGE_ID) VALUES('Formatfejl i dataelement 3/15: Importør by. Feltet skal indeholde mindst 2 og højest 35 tegn.', TO_TIMESTAMP('2020-01-01 00:00:00', 'YYYY-MM-DD HH24:MI:SS'), null, (SELECT id FROM CODELIST_ITEM CI WHERE ITEM_CODE = 'DK3006' AND CODELIST_ID = (SELECT id FROM codelist WHERE CODELIST_KEY = '10080')), 3);</v>
      </c>
    </row>
    <row r="508" spans="2:2" x14ac:dyDescent="0.25">
      <c r="B508" t="str">
        <v>INSERT INTO PUBLIC.CODELIST_ITEM_LABEL (DESCRIPTION, VALID_FROM, VALID_TO, ITEM_ID, LANGUAGE_ID) VALUES('Formatfejl i dataelement 3/15: Importør adresse. Feltet skal indeholde mindst 3 og højest 70 tegn.', TO_TIMESTAMP('2020-01-01 00:00:00', 'YYYY-MM-DD HH24:MI:SS'), null, (SELECT id FROM CODELIST_ITEM CI WHERE ITEM_CODE = 'DK3007' AND CODELIST_ID = (SELECT id FROM codelist WHERE CODELIST_KEY = '10080')), 3);</v>
      </c>
    </row>
    <row r="509" spans="2:2" x14ac:dyDescent="0.25">
      <c r="B509" t="str">
        <v>INSERT INTO PUBLIC.CODELIST_ITEM_LABEL (DESCRIPTION, VALID_FROM, VALID_TO, ITEM_ID, LANGUAGE_ID) VALUES('Formatfejl i dataelement 1/6: varepostnummer. Feltet må højest indeholde 5 tal. ', TO_TIMESTAMP('2020-01-01 00:00:00', 'YYYY-MM-DD HH24:MI:SS'), null, (SELECT id FROM CODELIST_ITEM CI WHERE ITEM_CODE = 'DK3018' AND CODELIST_ID = (SELECT id FROM codelist WHERE CODELIST_KEY = '10080')), 3);</v>
      </c>
    </row>
    <row r="510" spans="2:2" x14ac:dyDescent="0.25">
      <c r="B510" t="str">
        <v>INSERT INTO PUBLIC.CODELIST_ITEM_LABEL (DESCRIPTION, VALID_FROM, VALID_TO, ITEM_ID, LANGUAGE_ID) VALUES('Formatfejl i dataelement 3/1: Eksportør adresse.  Feltet skal indeholde mindst 3 og højest 70 tegn.', TO_TIMESTAMP('2020-01-01 00:00:00', 'YYYY-MM-DD HH24:MI:SS'), null, (SELECT id FROM CODELIST_ITEM CI WHERE ITEM_CODE = 'DK3003' AND CODELIST_ID = (SELECT id FROM codelist WHERE CODELIST_KEY = '10080')), 3);</v>
      </c>
    </row>
    <row r="511" spans="2:2" x14ac:dyDescent="0.25">
      <c r="B511" t="str">
        <v>INSERT INTO PUBLIC.CODELIST_ITEM_LABEL (DESCRIPTION, VALID_FROM, VALID_TO, ITEM_ID, LANGUAGE_ID) VALUES('Formatfejl i dataelement 3/1: Eksportør by. Feltet skal indeholde mindst 2 og højest 35 tegn.', TO_TIMESTAMP('2020-01-01 00:00:00', 'YYYY-MM-DD HH24:MI:SS'), null, (SELECT id FROM CODELIST_ITEM CI WHERE ITEM_CODE = 'DK3002' AND CODELIST_ID = (SELECT id FROM codelist WHERE CODELIST_KEY = '10080')), 3);</v>
      </c>
    </row>
    <row r="512" spans="2:2" x14ac:dyDescent="0.25">
      <c r="B512" t="str">
        <v>INSERT INTO PUBLIC.CODELIST_ITEM_LABEL (DESCRIPTION, VALID_FROM, VALID_TO, ITEM_ID, LANGUAGE_ID) VALUES('Formatfejl i dataelement 3/1: Eksportør navn. Feltet skal indeholde mindst 2 og højest 70 tegn.', TO_TIMESTAMP('2020-01-01 00:00:00', 'YYYY-MM-DD HH24:MI:SS'), null, (SELECT id FROM CODELIST_ITEM CI WHERE ITEM_CODE = 'DK3001' AND CODELIST_ID = (SELECT id FROM codelist WHERE CODELIST_KEY = '10080')), 3);</v>
      </c>
    </row>
    <row r="513" spans="2:2" x14ac:dyDescent="0.25">
      <c r="B513" t="str">
        <v>INSERT INTO PUBLIC.CODELIST_ITEM_LABEL (DESCRIPTION, VALID_FROM, VALID_TO, ITEM_ID, LANGUAGE_ID) VALUES('Formatfejl i dataelement 3/1: Eksportør postnummer. Feltet skal indeholde mindst 2 og højest 9 tegn.', TO_TIMESTAMP('2020-01-01 00:00:00', 'YYYY-MM-DD HH24:MI:SS'), null, (SELECT id FROM CODELIST_ITEM CI WHERE ITEM_CODE = 'DK3004' AND CODELIST_ID = (SELECT id FROM codelist WHERE CODELIST_KEY = '10080')), 3);</v>
      </c>
    </row>
    <row r="514" spans="2:2" x14ac:dyDescent="0.25">
      <c r="B514" t="str">
        <v>INSERT INTO PUBLIC.CODELIST_ITEM_LABEL (DESCRIPTION, VALID_FROM, VALID_TO, ITEM_ID, LANGUAGE_ID) VALUES('Formatfejl i dataelement 6/8 på varepost nr. : Varebeskrivelse. Feltet må højest indeholde 512 tegn.', TO_TIMESTAMP('2020-01-01 00:00:00', 'YYYY-MM-DD HH24:MI:SS'), null, (SELECT id FROM CODELIST_ITEM CI WHERE ITEM_CODE = 'DK3024' AND CODELIST_ID = (SELECT id FROM codelist WHERE CODELIST_KEY = '10080')), 3);</v>
      </c>
    </row>
    <row r="515" spans="2:2" x14ac:dyDescent="0.25">
      <c r="B515" t="str">
        <v>INSERT INTO PUBLIC.CODELIST_ITEM_LABEL (DESCRIPTION, VALID_FROM, VALID_TO, ITEM_ID, LANGUAGE_ID) VALUES('Formatfejl i dataelement 3/17: Klarerer postnummer. Feltet skal indeholde mindst 2 og højest 9 tegn.', TO_TIMESTAMP('2020-01-01 00:00:00', 'YYYY-MM-DD HH24:MI:SS'), null, (SELECT id FROM CODELIST_ITEM CI WHERE ITEM_CODE = 'DK3012' AND CODELIST_ID = (SELECT id FROM codelist WHERE CODELIST_KEY = '10080')), 3);</v>
      </c>
    </row>
    <row r="516" spans="2:2" x14ac:dyDescent="0.25">
      <c r="B516" t="str">
        <v>INSERT INTO PUBLIC.CODELIST_ITEM_LABEL (DESCRIPTION, VALID_FROM, VALID_TO, ITEM_ID, LANGUAGE_ID) VALUES('Formatfejl i dataelement 3/17: Klarerer navn. Feltet skal indeholde mindst 3 og højest 70 tegn.', TO_TIMESTAMP('2020-01-01 00:00:00', 'YYYY-MM-DD HH24:MI:SS'), null, (SELECT id FROM CODELIST_ITEM CI WHERE ITEM_CODE = 'DK3009' AND CODELIST_ID = (SELECT id FROM codelist WHERE CODELIST_KEY = '10080')), 3);</v>
      </c>
    </row>
    <row r="517" spans="2:2" x14ac:dyDescent="0.25">
      <c r="B517" t="str">
        <v>INSERT INTO PUBLIC.CODELIST_ITEM_LABEL (DESCRIPTION, VALID_FROM, VALID_TO, ITEM_ID, LANGUAGE_ID) VALUES('Formatfejl i dataelement 3/18: Klarerer identifikatonsnummer (EORI-nummer). Feltet må højest indeholde 17 tegn.', TO_TIMESTAMP('2020-01-01 00:00:00', 'YYYY-MM-DD HH24:MI:SS'), null, (SELECT id FROM CODELIST_ITEM CI WHERE ITEM_CODE = 'DK3019' AND CODELIST_ID = (SELECT id FROM codelist WHERE CODELIST_KEY = '10080')), 3);</v>
      </c>
    </row>
    <row r="518" spans="2:2" x14ac:dyDescent="0.25">
      <c r="B518" t="str">
        <v>INSERT INTO PUBLIC.CODELIST_ITEM_LABEL (DESCRIPTION, VALID_FROM, VALID_TO, ITEM_ID, LANGUAGE_ID) VALUES('Formatfejl i dataelement 3/17: Klarerer adresse. Feltet skal indeholde mindst 3 og højest 70 tegn.', TO_TIMESTAMP('2020-01-01 00:00:00', 'YYYY-MM-DD HH24:MI:SS'), null, (SELECT id FROM CODELIST_ITEM CI WHERE ITEM_CODE = 'DK3011' AND CODELIST_ID = (SELECT id FROM codelist WHERE CODELIST_KEY = '10080')), 3);</v>
      </c>
    </row>
    <row r="519" spans="2:2" x14ac:dyDescent="0.25">
      <c r="B519" t="str">
        <v>INSERT INTO PUBLIC.CODELIST_ITEM_LABEL (DESCRIPTION, VALID_FROM, VALID_TO, ITEM_ID, LANGUAGE_ID) VALUES('Formatfejl i dataelement 3/17: Klarerer by. Feltet skal indeholde mindst 2 og højest 35 tegn.', TO_TIMESTAMP('2020-01-01 00:00:00', 'YYYY-MM-DD HH24:MI:SS'), null, (SELECT id FROM CODELIST_ITEM CI WHERE ITEM_CODE = 'DK3010' AND CODELIST_ID = (SELECT id FROM codelist WHERE CODELIST_KEY = '10080')), 3);</v>
      </c>
    </row>
    <row r="520" spans="2:2" x14ac:dyDescent="0.25">
      <c r="B520" t="str">
        <v>INSERT INTO PUBLIC.CODELIST_ITEM_LABEL (DESCRIPTION, VALID_FROM, VALID_TO, ITEM_ID, LANGUAGE_ID) VALUES('Formatfejl i dataelement 6/14 på varepost nr. : Varekode. Feltet skal bestå af 6 tal.', TO_TIMESTAMP('2020-01-01 00:00:00', 'YYYY-MM-DD HH24:MI:SS'), null, (SELECT id FROM CODELIST_ITEM CI WHERE ITEM_CODE = 'DK3023' AND CODELIST_ID = (SELECT id FROM codelist WHERE CODELIST_KEY = '10080')), 3);</v>
      </c>
    </row>
    <row r="521" spans="2:2" x14ac:dyDescent="0.25">
      <c r="B521" t="str">
        <v>INSERT INTO PUBLIC.CODELIST_ITEM_LABEL (DESCRIPTION, VALID_FROM, VALID_TO, ITEM_ID, LANGUAGE_ID) VALUES('Formatfejl i dataelement 1/2: Supplerende angivelsestype. Feltet skal bestå af et bogstav.', TO_TIMESTAMP('2020-01-01 00:00:00', 'YYYY-MM-DD HH24:MI:SS'), null, (SELECT id FROM CODELIST_ITEM CI WHERE ITEM_CODE = 'DK3017' AND CODELIST_ID = (SELECT id FROM codelist WHERE CODELIST_KEY = '10080')), 3);</v>
      </c>
    </row>
    <row r="522" spans="2:2" x14ac:dyDescent="0.25">
      <c r="B522" t="str">
        <v>INSERT INTO PUBLIC.CODELIST_ITEM_LABEL (DESCRIPTION, VALID_FROM, VALID_TO, ITEM_ID, LANGUAGE_ID) VALUES('Formatfejl i data element 5/23 ''Varerplacering - UN/LOCODE'': Den angivne værdi må højst være (inkl.) 17 alfanumeriske tegn.', TO_TIMESTAMP('2020-01-01 00:00:00', 'YYYY-MM-DD HH24:MI:SS'), null, (SELECT id FROM CODELIST_ITEM CI WHERE ITEM_CODE = 'DK1077' AND CODELIST_ID = (SELECT id FROM codelist WHERE CODELIST_KEY = '10080')), 3);</v>
      </c>
    </row>
    <row r="523" spans="2:2" x14ac:dyDescent="0.25">
      <c r="B523" t="str">
        <v>INSERT INTO PUBLIC.CODELIST_ITEM_LABEL (DESCRIPTION, VALID_FROM, VALID_TO, ITEM_ID, LANGUAGE_ID) VALUES('Formatfejl i data element 5/23 ''Varerplacering - Toldstedskode'': Den angivne værdi må højst være (inkl.) 8 alfanumeriske tegn.', TO_TIMESTAMP('2020-01-01 00:00:00', 'YYYY-MM-DD HH24:MI:SS'), null, (SELECT id FROM CODELIST_ITEM CI WHERE ITEM_CODE = 'DK1078' AND CODELIST_ID = (SELECT id FROM codelist WHERE CODELIST_KEY = '10080')), 3);</v>
      </c>
    </row>
    <row r="524" spans="2:2" x14ac:dyDescent="0.25">
      <c r="B524" t="str">
        <v>INSERT INTO PUBLIC.CODELIST_ITEM_LABEL (DESCRIPTION, VALID_FROM, VALID_TO, ITEM_ID, LANGUAGE_ID) VALUES('Formatfejl i data element 5/23 ''Adresse - Vejnavn og nummer'': Den angivne værdi må højst være (inkl.) 70 alfanumeriske tegn.', TO_TIMESTAMP('2020-01-01 00:00:00', 'YYYY-MM-DD HH24:MI:SS'), null, (SELECT id FROM CODELIST_ITEM CI WHERE ITEM_CODE = 'DK1079' AND CODELIST_ID = (SELECT id FROM codelist WHERE CODELIST_KEY = '10080')), 3);</v>
      </c>
    </row>
    <row r="525" spans="2:2" x14ac:dyDescent="0.25">
      <c r="B525" t="str">
        <v>INSERT INTO PUBLIC.CODELIST_ITEM_LABEL (DESCRIPTION, VALID_FROM, VALID_TO, ITEM_ID, LANGUAGE_ID) VALUES('Formatfejl i data element 5/23 ''Adresse - Bynavn'': Den angivne værdi må højst være (inkl.) 35 alfanumeriske tegn.', TO_TIMESTAMP('2020-01-01 00:00:00', 'YYYY-MM-DD HH24:MI:SS'), null, (SELECT id FROM CODELIST_ITEM CI WHERE ITEM_CODE = 'DK1080' AND CODELIST_ID = (SELECT id FROM codelist WHERE CODELIST_KEY = '10080')), 3);</v>
      </c>
    </row>
    <row r="526" spans="2:2" x14ac:dyDescent="0.25">
      <c r="B526" t="str">
        <v>INSERT INTO PUBLIC.CODELIST_ITEM_LABEL (DESCRIPTION, VALID_FROM, VALID_TO, ITEM_ID, LANGUAGE_ID) VALUES('Felt VIII/9 på invalideringen skal have værdi E', TO_TIMESTAMP('2020-01-01 00:00:00', 'YYYY-MM-DD HH24:MI:SS'), null, (SELECT id FROM CODELIST_ITEM CI WHERE ITEM_CODE = 'DK2154' AND CODELIST_ID = (SELECT id FROM codelist WHERE CODELIST_KEY = '10080')), 3);</v>
      </c>
    </row>
    <row r="527" spans="2:2" x14ac:dyDescent="0.25">
      <c r="B527" t="str">
        <v>INSERT INTO PUBLIC.CODELIST_ITEM_LABEL (DESCRIPTION, VALID_FROM, VALID_TO, ITEM_ID, LANGUAGE_ID) VALUES('Felt VIII/8 på invalideringen skal have værdi B00', TO_TIMESTAMP('2020-01-01 00:00:00', 'YYYY-MM-DD HH24:MI:SS'), null, (SELECT id FROM CODELIST_ITEM CI WHERE ITEM_CODE = 'DK2153' AND CODELIST_ID = (SELECT id FROM codelist WHERE CODELIST_KEY = '10080')), 3);</v>
      </c>
    </row>
    <row r="528" spans="2:2" x14ac:dyDescent="0.25">
      <c r="B528" t="str">
        <v>/*INSERT INTO PUBLIC.CODELIST_ITEM_LABEL (DESCRIPTION, VALID_FROM, VALID_TO, ITEM_ID, LANGUAGE_ID) VALUES('Felt VIII/7 på ansøgningen om godtgørelse/fritagelse skal være udfyldt og Valuta skal være DKK', TO_TIMESTAMP('2020-01-01 00:00:00', 'YYYY-MM-DD HH24:MI:SS'), null, (SELECT id FROM CODELIST_ITEM CI WHERE ITEM_CODE = 'DK2163' AND CODELIST_ID = (SELECT id FROM codelist WHERE CODELIST_KEY = '')), 3);*/</v>
      </c>
    </row>
    <row r="529" spans="2:2" x14ac:dyDescent="0.25">
      <c r="B529" t="str">
        <v>INSERT INTO PUBLIC.CODELIST_ITEM_LABEL (DESCRIPTION, VALID_FROM, VALID_TO, ITEM_ID, LANGUAGE_ID) VALUES('Beløbet angivet i felt VIII/7 må ikke overstige det totale beløb på angivelsen.', TO_TIMESTAMP('2020-01-01 00:00:00', 'YYYY-MM-DD HH24:MI:SS'), null, (SELECT id FROM CODELIST_ITEM CI WHERE ITEM_CODE = 'DK2028' AND CODELIST_ID = (SELECT id FROM codelist WHERE CODELIST_KEY = '10080')), 3);</v>
      </c>
    </row>
    <row r="530" spans="2:2" x14ac:dyDescent="0.25">
      <c r="B530" t="str">
        <v>INSERT INTO PUBLIC.CODELIST_ITEM_LABEL (DESCRIPTION, VALID_FROM, VALID_TO, ITEM_ID, LANGUAGE_ID) VALUES('Felt 1/1 skal på ansøgningen skal have værdi REP.', TO_TIMESTAMP('2020-01-01 00:00:00', 'YYYY-MM-DD HH24:MI:SS'), null, (SELECT id FROM CODELIST_ITEM CI WHERE ITEM_CODE = 'DK2022' AND CODELIST_ID = (SELECT id FROM codelist WHERE CODELIST_KEY = '10080')), 3);</v>
      </c>
    </row>
    <row r="531" spans="2:2" x14ac:dyDescent="0.25">
      <c r="B531" t="str">
        <v>INSERT INTO PUBLIC.CODELIST_ITEM_LABEL (DESCRIPTION, VALID_FROM, VALID_TO, ITEM_ID, LANGUAGE_ID) VALUES('Udvidelseskoden er ikke gyldig', TO_TIMESTAMP('2020-01-01 00:00:00', 'YYYY-MM-DD HH24:MI:SS'), null, (SELECT id FROM CODELIST_ITEM CI WHERE ITEM_CODE = 'DK11400' AND CODELIST_ID = (SELECT id FROM codelist WHERE CODELIST_KEY = '10080')), 3);</v>
      </c>
    </row>
    <row r="532" spans="2:2" x14ac:dyDescent="0.25">
      <c r="B532" t="str">
        <v>INSERT INTO PUBLIC.CODELIST_ITEM_LABEL (DESCRIPTION, VALID_FROM, VALID_TO, ITEM_ID, LANGUAGE_ID) VALUES('Fejl: Når anmodede procedure (11 09 001 000) er 63, skal supplerende skattereference (13 16 000 000) være udfyldt og rolle
(13 16 031 000) skal være FR2.', TO_TIMESTAMP('2020-01-01 00:00:00', 'YYYY-MM-DD HH24:MI:SS'), null, (SELECT id FROM CODELIST_ITEM CI WHERE ITEM_CODE = 'DK1100' AND CODELIST_ID = (SELECT id FROM codelist WHERE CODELIST_KEY = '10080')), 3);</v>
      </c>
    </row>
    <row r="533" spans="2:2" x14ac:dyDescent="0.25">
      <c r="B533" t="str">
        <v>/*INSERT INTO PUBLIC.CODELIST_ITEM_LABEL (DESCRIPTION, VALID_FROM, VALID_TO, ITEM_ID, LANGUAGE_ID) VALUES('Fejl: Når anmodede procedure (11 09 001 000) er 48 or 61, skal der henvises til bevilling DKOPO (12 12 000 000) eller anmodes om enkeltstående bevilling i supplerende oplysninger (12 02 008 000) kode = 00100.', TO_TIMESTAMP('2020-01-01 00:00:00', 'YYYY-MM-DD HH24:MI:SS'), null, (SELECT id FROM CODELIST_ITEM CI WHERE ITEM_CODE = '' AND CODELIST_ID = (SELECT id FROM codelist WHERE CODELIST_KEY = '10080')), 3);*/</v>
      </c>
    </row>
    <row r="534" spans="2:2" x14ac:dyDescent="0.25">
      <c r="B534" t="str">
        <v>/*INSERT INTO PUBLIC.CODELIST_ITEM_LABEL (DESCRIPTION, VALID_FROM, VALID_TO, ITEM_ID, LANGUAGE_ID) VALUES('Fejl: Når anmodede procedure (11 09 001 000) er 46, skal der henvises til en bevilling DKOPO (12 12 000 000)', TO_TIMESTAMP('2020-01-01 00:00:00', 'YYYY-MM-DD HH24:MI:SS'), null, (SELECT id FROM CODELIST_ITEM CI WHERE ITEM_CODE = '' AND CODELIST_ID = (SELECT id FROM codelist WHERE CODELIST_KEY = '10080')), 3);*/</v>
      </c>
    </row>
    <row r="535" spans="2:2" x14ac:dyDescent="0.25">
      <c r="B535" t="str">
        <v>/*INSERT INTO PUBLIC.CODELIST_ITEM_LABEL (DESCRIPTION, VALID_FROM, VALID_TO, ITEM_ID, LANGUAGE_ID) VALUES('Fejl: Når anmodede procedure (11 09 001 000) er 44, skal der  henvises til bevilling DKEUS (12 12 000 000) eller anmodes om enkeltstående bevilling i supplerende oplysninger (12 02 008 000) kode = 00100.', TO_TIMESTAMP('2020-01-01 00:00:00', 'YYYY-MM-DD HH24:MI:SS'), null, (SELECT id FROM CODELIST_ITEM CI WHERE ITEM_CODE = '' AND CODELIST_ID = (SELECT id FROM codelist WHERE CODELIST_KEY = '10080')), 3);*/</v>
      </c>
    </row>
    <row r="536" spans="2:2" x14ac:dyDescent="0.25">
      <c r="B536" t="str">
        <v>INSERT INTO PUBLIC.CODELIST_ITEM_LABEL (DESCRIPTION, VALID_FROM, VALID_TO, ITEM_ID, LANGUAGE_ID) VALUES('Fejl: Når anmodede procedure (11 09 001 000) er 42, skal supplerende skattereference (13 16 000 000) være udfyldt og rolle
(13 16 031 000) skal være FR2.', TO_TIMESTAMP('2020-01-01 00:00:00', 'YYYY-MM-DD HH24:MI:SS'), null, (SELECT id FROM CODELIST_ITEM CI WHERE ITEM_CODE = 'DK1099' AND CODELIST_ID = (SELECT id FROM codelist WHERE CODELIST_KEY = '10080')), 3);</v>
      </c>
    </row>
    <row r="537" spans="2:2" x14ac:dyDescent="0.25">
      <c r="B537" t="str">
        <v>/*INSERT INTO PUBLIC.CODELIST_ITEM_LABEL (DESCRIPTION, VALID_FROM, VALID_TO, ITEM_ID, LANGUAGE_ID) VALUES('Fejl, når datafelt 1306074000 "Navn på kontaktperson for repræsentant" er udfyldt, skal der angives kontaktpersons telefonnummer (felt 1306074075) og E-mail adresse (felt 1306074076).', TO_TIMESTAMP('2020-01-01 00:00:00', 'YYYY-MM-DD HH24:MI:SS'), null, (SELECT id FROM CODELIST_ITEM CI WHERE ITEM_CODE = '' AND CODELIST_ID = (SELECT id FROM codelist WHERE CODELIST_KEY = '10080')), 3);*/</v>
      </c>
    </row>
    <row r="538" spans="2:2" x14ac:dyDescent="0.25">
      <c r="B538" t="str">
        <v>/*INSERT INTO PUBLIC.CODELIST_ITEM_LABEL (DESCRIPTION, VALID_FROM, VALID_TO, ITEM_ID, LANGUAGE_ID) VALUES('Fejl, når datatelt 1305074000 "Navn på kontaktperson for klarerer" er udfyldt, skal der angives kontaktpersons telefonnummer (felt 1305074075) og kontaktpersons E-mail (felt 1305074076).', TO_TIMESTAMP('2020-01-01 00:00:00', 'YYYY-MM-DD HH24:MI:SS'), null, (SELECT id FROM CODELIST_ITEM CI WHERE ITEM_CODE = '' AND CODELIST_ID = (SELECT id FROM codelist WHERE CODELIST_KEY = '10080')), 3);*/</v>
      </c>
    </row>
    <row r="539" spans="2:2" x14ac:dyDescent="0.25">
      <c r="B539" t="str">
        <v>/*INSERT INTO PUBLIC.CODELIST_ITEM_LABEL (DESCRIPTION, VALID_FROM, VALID_TO, ITEM_ID, LANGUAGE_ID) VALUES('Fejl, når "Importørens identifikations nummer" (13 04 017 000) er udfyldt med et EORI nr, må navn og adresse ikke udfyldes for importør (13 04 000 000).', TO_TIMESTAMP('2020-01-01 00:00:00', 'YYYY-MM-DD HH24:MI:SS'), null, (SELECT id FROM CODELIST_ITEM CI WHERE ITEM_CODE = '' AND CODELIST_ID = (SELECT id FROM codelist WHERE CODELIST_KEY = '10080')), 3);*/</v>
      </c>
    </row>
    <row r="540" spans="2:2" x14ac:dyDescent="0.25">
      <c r="B540" t="str">
        <v>/*INSERT INTO PUBLIC.CODELIST_ITEM_LABEL (DESCRIPTION, VALID_FROM, VALID_TO, ITEM_ID, LANGUAGE_ID) VALUES('Fejl: Når ''supplerende angivelsestype'' (11 02 000 000), er A, skal  ''lokalisering af varerne''  (16 15 000 000)være udfyldt.', TO_TIMESTAMP('2020-01-01 00:00:00', 'YYYY-MM-DD HH24:MI:SS'), null, (SELECT id FROM CODELIST_ITEM CI WHERE ITEM_CODE = '' AND CODELIST_ID = (SELECT id FROM codelist WHERE CODELIST_KEY = '10080')), 3);*/</v>
      </c>
    </row>
    <row r="541" spans="2:2" x14ac:dyDescent="0.25">
      <c r="B541" t="str">
        <v>/*INSERT INTO PUBLIC.CODELIST_ITEM_LABEL (DESCRIPTION, VALID_FROM, VALID_TO, ITEM_ID, LANGUAGE_ID) VALUES('Fejl, når "klarerer identifikations nummer" (13 05 017 000) er udfyldt, må navn og adresse ikke udfyldes for klarerer (3/17).', TO_TIMESTAMP('2020-01-01 00:00:00', 'YYYY-MM-DD HH24:MI:SS'), null, (SELECT id FROM CODELIST_ITEM CI WHERE ITEM_CODE = '' AND CODELIST_ID = (SELECT id FROM codelist WHERE CODELIST_KEY = '10080')), 3);*/</v>
      </c>
    </row>
    <row r="542" spans="2:2" x14ac:dyDescent="0.25">
      <c r="B542" t="str">
        <v>INSERT INTO PUBLIC.CODELIST_ITEM_LABEL (DESCRIPTION, VALID_FROM, VALID_TO, ITEM_ID, LANGUAGE_ID) VALUES('Fejl, ''Toldoplags Identifikation'' (12 11 015 000)Toldoplagsnummer findes ikke eller er ikke validt.', TO_TIMESTAMP('2020-01-01 00:00:00', 'YYYY-MM-DD HH24:MI:SS'), null, (SELECT id FROM CODELIST_ITEM CI WHERE ITEM_CODE = 'DK2043' AND CODELIST_ID = (SELECT id FROM codelist WHERE CODELIST_KEY = '10080')), 3);</v>
      </c>
    </row>
    <row r="543" spans="2:2" x14ac:dyDescent="0.25">
      <c r="B543" t="str">
        <v>INSERT INTO PUBLIC.CODELIST_ITEM_LABEL (DESCRIPTION, VALID_FROM, VALID_TO, ITEM_ID, LANGUAGE_ID) VALUES('Fejl ''Pakke Type'' (18 03 003 000) skal være udfyldt og må ikke være tom', TO_TIMESTAMP('2020-01-01 00:00:00', 'YYYY-MM-DD HH24:MI:SS'), null, (SELECT id FROM CODELIST_ITEM CI WHERE ITEM_CODE = 'DK3084' AND CODELIST_ID = (SELECT id FROM codelist WHERE CODELIST_KEY = '10080')), 3);</v>
      </c>
    </row>
    <row r="544" spans="2:2" x14ac:dyDescent="0.25">
      <c r="B544" t="str">
        <v>INSERT INTO PUBLIC.CODELIST_ITEM_LABEL (DESCRIPTION, VALID_FROM, VALID_TO, ITEM_ID, LANGUAGE_ID) VALUES('Fejl:  ''Lokalisering af varerne type'' (16 15 045 000) skal udfyldes og må ikke være tom', TO_TIMESTAMP('2020-01-01 00:00:00', 'YYYY-MM-DD HH24:MI:SS'), null, (SELECT id FROM CODELIST_ITEM CI WHERE ITEM_CODE = 'DK3075' AND CODELIST_ID = (SELECT id FROM codelist WHERE CODELIST_KEY = '10080')), 3);</v>
      </c>
    </row>
    <row r="545" spans="2:2" x14ac:dyDescent="0.25">
      <c r="B545" t="str">
        <v>INSERT INTO PUBLIC.CODELIST_ITEM_LABEL (DESCRIPTION, VALID_FROM, VALID_TO, ITEM_ID, LANGUAGE_ID) VALUES('Fejl i "Momsidentifikationsnummer IOSS" (3/40), nummeret skal være 12 karakterer langt', TO_TIMESTAMP('2020-01-01 00:00:00', 'YYYY-MM-DD HH24:MI:SS'), null, (SELECT id FROM CODELIST_ITEM CI WHERE ITEM_CODE = 'DK2013' AND CODELIST_ID = (SELECT id FROM codelist WHERE CODELIST_KEY = '10080')), 3);</v>
      </c>
    </row>
    <row r="546" spans="2:2" x14ac:dyDescent="0.25">
      <c r="B546" t="str">
        <v>INSERT INTO PUBLIC.CODELIST_ITEM_LABEL (DESCRIPTION, VALID_FROM, VALID_TO, ITEM_ID, LANGUAGE_ID) VALUES('Fejl i "Momsidentifikationsnummer IOSS" (3/40), nummeret har et ugyldigt format', TO_TIMESTAMP('2020-01-01 00:00:00', 'YYYY-MM-DD HH24:MI:SS'), null, (SELECT id FROM CODELIST_ITEM CI WHERE ITEM_CODE = 'DK2014' AND CODELIST_ID = (SELECT id FROM codelist WHERE CODELIST_KEY = '10080')), 3);</v>
      </c>
    </row>
    <row r="547" spans="2:2" x14ac:dyDescent="0.25">
      <c r="B547" t="str">
        <v>INSERT INTO PUBLIC.CODELIST_ITEM_LABEL (DESCRIPTION, VALID_FROM, VALID_TO, ITEM_ID, LANGUAGE_ID) VALUES('Fejl i "Momsidentifikationsnummer IOSS" dato, konsultationsdatoen er ugyldig', TO_TIMESTAMP('2020-01-01 00:00:00', 'YYYY-MM-DD HH24:MI:SS'), null, (SELECT id FROM CODELIST_ITEM CI WHERE ITEM_CODE = 'DK2015' AND CODELIST_ID = (SELECT id FROM codelist WHERE CODELIST_KEY = '10080')), 3);</v>
      </c>
    </row>
    <row r="548" spans="2:2" x14ac:dyDescent="0.25">
      <c r="B548" t="str">
        <v>INSERT INTO PUBLIC.CODELIST_ITEM_LABEL (DESCRIPTION, VALID_FROM, VALID_TO, ITEM_ID, LANGUAGE_ID) VALUES('Fejl i "IOSS Service", servicen var ude af stand til at forbinde til databasen ', TO_TIMESTAMP('2020-01-01 00:00:00', 'YYYY-MM-DD HH24:MI:SS'), null, (SELECT id FROM CODELIST_ITEM CI WHERE ITEM_CODE = 'DK2017' AND CODELIST_ID = (SELECT id FROM codelist WHERE CODELIST_KEY = '10080')), 3);</v>
      </c>
    </row>
    <row r="549" spans="2:2" x14ac:dyDescent="0.25">
      <c r="B549" t="str">
        <v>INSERT INTO PUBLIC.CODELIST_ITEM_LABEL (DESCRIPTION, VALID_FROM, VALID_TO, ITEM_ID, LANGUAGE_ID) VALUES('Fejl i "IOSS Service", service forespørgslen har en ugyldigt format', TO_TIMESTAMP('2020-01-01 00:00:00', 'YYYY-MM-DD HH24:MI:SS'), null, (SELECT id FROM CODELIST_ITEM CI WHERE ITEM_CODE = 'DK2016' AND CODELIST_ID = (SELECT id FROM codelist WHERE CODELIST_KEY = '10080')), 3);</v>
      </c>
    </row>
    <row r="550" spans="2:2" x14ac:dyDescent="0.25">
      <c r="B550" t="str">
        <v>INSERT INTO PUBLIC.CODELIST_ITEM_LABEL (DESCRIPTION, VALID_FROM, VALID_TO, ITEM_ID, LANGUAGE_ID) VALUES('Fejl i "IOSS Service" databasen indeholder ulovlivt flere instancer af the samme "Momsidentifikationsnummer IOSS",', TO_TIMESTAMP('2020-01-01 00:00:00', 'YYYY-MM-DD HH24:MI:SS'), null, (SELECT id FROM CODELIST_ITEM CI WHERE ITEM_CODE = 'DK2018' AND CODELIST_ID = (SELECT id FROM codelist WHERE CODELIST_KEY = '10080')), 3);</v>
      </c>
    </row>
    <row r="551" spans="2:2" x14ac:dyDescent="0.25">
      <c r="B551" t="str">
        <v>INSERT INTO PUBLIC.CODELIST_ITEM_LABEL (DESCRIPTION, VALID_FROM, VALID_TO, ITEM_ID, LANGUAGE_ID) VALUES('Fejl, Importøren har ikke en valid authorisation for den valgte afgiftstype (punktafgift) angivet i ''afgiftstype'' (14 03 039 000)', TO_TIMESTAMP('2020-01-01 00:00:00', 'YYYY-MM-DD HH24:MI:SS'), null, (SELECT id FROM CODELIST_ITEM CI WHERE ITEM_CODE = 'DK2042' AND CODELIST_ID = (SELECT id FROM codelist WHERE CODELIST_KEY = '10080')), 3);</v>
      </c>
    </row>
    <row r="552" spans="2:2" x14ac:dyDescent="0.25">
      <c r="B552" t="str">
        <v>/*INSERT INTO PUBLIC.CODELIST_ITEM_LABEL (DESCRIPTION, VALID_FROM, VALID_TO, ITEM_ID, LANGUAGE_ID) VALUES('Fejl: Kombinationen af ​​procedurekoder er ikke tilladt/forkert. Vælg venligst de korrekte værdier for 11 09 001 000, 11 09 002 000 og 11 10 000 000', TO_TIMESTAMP('2020-01-01 00:00:00', 'YYYY-MM-DD HH24:MI:SS'), null, (SELECT id FROM CODELIST_ITEM CI WHERE ITEM_CODE = 'DK3044' AND CODELIST_ID = (SELECT id FROM codelist WHERE CODELIST_KEY = '')), 3);*/</v>
      </c>
    </row>
    <row r="553" spans="2:2" x14ac:dyDescent="0.25">
      <c r="B553" t="str">
        <v>INSERT INTO PUBLIC.CODELIST_ITEM_LABEL (DESCRIPTION, VALID_FROM, VALID_TO, ITEM_ID, LANGUAGE_ID) VALUES('Fejl: Kombinationen af ​​procedurekoder er ikke tilladt/forkert for C1 erklæringer. Vælg venligst de korrekte værdier for 11 09 001 000, 11 09 002 000 og 11 10 000 000', TO_TIMESTAMP('2020-01-01 00:00:00', 'YYYY-MM-DD HH24:MI:SS'), null, (SELECT id FROM CODELIST_ITEM CI WHERE ITEM_CODE = 'DK3055' AND CODELIST_ID = (SELECT id FROM codelist WHERE CODELIST_KEY = '10080')), 3);</v>
      </c>
    </row>
    <row r="554" spans="2:2" x14ac:dyDescent="0.25">
      <c r="B554" t="str">
        <v>INSERT INTO PUBLIC.CODELIST_ITEM_LABEL (DESCRIPTION, VALID_FROM, VALID_TO, ITEM_ID, LANGUAGE_ID) VALUES('Fejl: Kombinationen af ​​procedurekoder er ikke tilladt/forkert for B4 erklæringer. Vælg venligst de korrekte værdier for 10 00 000, 10 21 100, 10 21 200, 10 22 100, 10 22 200, 10 40 000, 10 23 000, 10 42 000, 10 44 000 and 10 78 000', TO_TIMESTAMP('2020-01-01 00:00:00', 'YYYY-MM-DD HH24:MI:SS'), null, (SELECT id FROM CODELIST_ITEM CI WHERE ITEM_CODE = 'DK3057' AND CODELIST_ID = (SELECT id FROM codelist WHERE CODELIST_KEY = '10080')), 3);</v>
      </c>
    </row>
    <row r="555" spans="2:2" x14ac:dyDescent="0.25">
      <c r="B555" t="str">
        <v>INSERT INTO PUBLIC.CODELIST_ITEM_LABEL (DESCRIPTION, VALID_FROM, VALID_TO, ITEM_ID, LANGUAGE_ID) VALUES('Fejl: Kombinationen af ​​procedurekoder er ikke tilladt/forkert for B2 erklæringer. Vælg venligst de korrekte værdier for  22 00 100, 22 00 200, 22 00 500, 22 00 550, 22 51 200, 21 00 100, 21 00 200, 21 00 299, 21 51 200', TO_TIMESTAMP('2020-01-01 00:00:00', 'YYYY-MM-DD HH24:MI:SS'), null, (SELECT id FROM CODELIST_ITEM CI WHERE ITEM_CODE = 'DK3058' AND CODELIST_ID = (SELECT id FROM codelist WHERE CODELIST_KEY = '10080')), 3);</v>
      </c>
    </row>
    <row r="556" spans="2:2" x14ac:dyDescent="0.25">
      <c r="B556" t="str">
        <v>INSERT INTO PUBLIC.CODELIST_ITEM_LABEL (DESCRIPTION, VALID_FROM, VALID_TO, ITEM_ID, LANGUAGE_ID) VALUES('Fejl: kombinationen af dataelement 11 09 001 000 anmodet procedure og dataelement 11 09 002 000 forudgående procedure er ikke tilladt for H2.', TO_TIMESTAMP('2020-01-01 00:00:00', 'YYYY-MM-DD HH24:MI:SS'), null, (SELECT id FROM CODELIST_ITEM CI WHERE ITEM_CODE = 'DK1095' AND CODELIST_ID = (SELECT id FROM codelist WHERE CODELIST_KEY = '10080')), 3);</v>
      </c>
    </row>
    <row r="557" spans="2:2" x14ac:dyDescent="0.25">
      <c r="B557" t="str">
        <v>INSERT INTO PUBLIC.CODELIST_ITEM_LABEL (DESCRIPTION, VALID_FROM, VALID_TO, ITEM_ID, LANGUAGE_ID) VALUES('Fejl: kombinationen af dataelement 11 09 001 000 anmodet procedure og dataelement 11 09 002 000 forudgående procedure er ikke tilladt for H1.', TO_TIMESTAMP('2020-01-01 00:00:00', 'YYYY-MM-DD HH24:MI:SS'), null, (SELECT id FROM CODELIST_ITEM CI WHERE ITEM_CODE = 'DK1089' AND CODELIST_ID = (SELECT id FROM codelist WHERE CODELIST_KEY = '10080')), 3);</v>
      </c>
    </row>
    <row r="558" spans="2:2" x14ac:dyDescent="0.25">
      <c r="B558" t="str">
        <v>INSERT INTO PUBLIC.CODELIST_ITEM_LABEL (DESCRIPTION, VALID_FROM, VALID_TO, ITEM_ID, LANGUAGE_ID) VALUES('Fejl: Bevillingsnummeret i D.E. 12 12 001 000 relaterer sig ikke til bevillingstypen i D.E. 12 12 002 000', TO_TIMESTAMP('2020-01-01 00:00:00', 'YYYY-MM-DD HH24:MI:SS'), null, (SELECT id FROM CODELIST_ITEM CI WHERE ITEM_CODE = 'DK2048' AND CODELIST_ID = (SELECT id FROM codelist WHERE CODELIST_KEY = '10080')), 3);</v>
      </c>
    </row>
    <row r="559" spans="2:2" x14ac:dyDescent="0.25">
      <c r="B559" t="str">
        <v>INSERT INTO PUBLIC.CODELIST_ITEM_LABEL (DESCRIPTION, VALID_FROM, VALID_TO, ITEM_ID, LANGUAGE_ID) VALUES('Fejl: ansøgeren skal indsende en ansøgning om ugyldiggørelse og godtgørelse i stedet for en ansøgning om ugyldiggørelse.', TO_TIMESTAMP('2020-01-01 00:00:00', 'YYYY-MM-DD HH24:MI:SS'), null, (SELECT id FROM CODELIST_ITEM CI WHERE ITEM_CODE = 'DK1096' AND CODELIST_ID = (SELECT id FROM codelist WHERE CODELIST_KEY = '10080')), 3);</v>
      </c>
    </row>
    <row r="560" spans="2:2" x14ac:dyDescent="0.25">
      <c r="B560" t="str">
        <v>INSERT INTO PUBLIC.CODELIST_ITEM_LABEL (DESCRIPTION, VALID_FROM, VALID_TO, ITEM_ID, LANGUAGE_ID) VALUES('Fejl i  "varekode" (18 09 056 000), der kan ikke angives en varekode indeholdende 99xxxx i den valgte angivelsestype. ', TO_TIMESTAMP('2020-01-01 00:00:00', 'YYYY-MM-DD HH24:MI:SS'), null, (SELECT id FROM CODELIST_ITEM CI WHERE ITEM_CODE = 'DK1043' AND CODELIST_ID = (SELECT id FROM codelist WHERE CODELIST_KEY = '10080')), 3);</v>
      </c>
    </row>
    <row r="561" spans="2:2" x14ac:dyDescent="0.25">
      <c r="B561" t="str">
        <v>INSERT INTO PUBLIC.CODELIST_ITEM_LABEL (DESCRIPTION, VALID_FROM, VALID_TO, ITEM_ID, LANGUAGE_ID) VALUES('Fejl: ''Statistisk værdi'' (99 06 001 000) skal udfyldes og må ikke være tom', TO_TIMESTAMP('2020-01-01 00:00:00', 'YYYY-MM-DD HH24:MI:SS'), null, (SELECT id FROM CODELIST_ITEM CI WHERE ITEM_CODE = 'DK3079' AND CODELIST_ID = (SELECT id FROM codelist WHERE CODELIST_KEY = '10080')), 3);</v>
      </c>
    </row>
    <row r="562" spans="2:2" x14ac:dyDescent="0.25">
      <c r="B562" t="str">
        <v>INSERT INTO PUBLIC.CODELIST_ITEM_LABEL (DESCRIPTION, VALID_FROM, VALID_TO, ITEM_ID, LANGUAGE_ID) VALUES('Fejl ''specifik omstændighedsindikator'' (11 04 001 000) skal være udfyldt og må ikke være tom', TO_TIMESTAMP('2020-01-01 00:00:00', 'YYYY-MM-DD HH24:MI:SS'), null, (SELECT id FROM CODELIST_ITEM CI WHERE ITEM_CODE = 'DK3085' AND CODELIST_ID = (SELECT id FROM codelist WHERE CODELIST_KEY = '10080')), 3);</v>
      </c>
    </row>
    <row r="563" spans="2:2" x14ac:dyDescent="0.25">
      <c r="B563" t="str">
        <v>INSERT INTO PUBLIC.CODELIST_ITEM_LABEL (DESCRIPTION, VALID_FROM, VALID_TO, ITEM_ID, LANGUAGE_ID) VALUES('Fejl: ''Forsendelsesmærker'' (18 06 054 000) skal udfyldes og må ikke være tomme', TO_TIMESTAMP('2020-01-01 00:00:00', 'YYYY-MM-DD HH24:MI:SS'), null, (SELECT id FROM CODELIST_ITEM CI WHERE ITEM_CODE = 'DK3077' AND CODELIST_ID = (SELECT id FROM codelist WHERE CODELIST_KEY = '10080')), 3);</v>
      </c>
    </row>
    <row r="564" spans="2:2" x14ac:dyDescent="0.25">
      <c r="B564" t="str">
        <v>INSERT INTO PUBLIC.CODELIST_ITEM_LABEL (DESCRIPTION, VALID_FROM, VALID_TO, ITEM_ID, LANGUAGE_ID) VALUES('Fejl: ''Identificationskode'' (16 15 046 000) skal udfyldes og må ikke være tom', TO_TIMESTAMP('2020-01-01 00:00:00', 'YYYY-MM-DD HH24:MI:SS'), null, (SELECT id FROM CODELIST_ITEM CI WHERE ITEM_CODE = 'DK3074' AND CODELIST_ID = (SELECT id FROM codelist WHERE CODELIST_KEY = '10080')), 3);</v>
      </c>
    </row>
    <row r="565" spans="2:2" x14ac:dyDescent="0.25">
      <c r="B565" t="str">
        <v>INSERT INTO PUBLIC.CODELIST_ITEM_LABEL (DESCRIPTION, VALID_FROM, VALID_TO, ITEM_ID, LANGUAGE_ID) VALUES('Fejl: ''Nettomasse'' (18 01 001 000) skal udfyldes og må ikke være tom', TO_TIMESTAMP('2020-01-01 00:00:00', 'YYYY-MM-DD HH24:MI:SS'), null, (SELECT id FROM CODELIST_ITEM CI WHERE ITEM_CODE = 'DK3078' AND CODELIST_ID = (SELECT id FROM codelist WHERE CODELIST_KEY = '10080')), 3);</v>
      </c>
    </row>
    <row r="566" spans="2:2" x14ac:dyDescent="0.25">
      <c r="B566" t="str">
        <v>INSERT INTO PUBLIC.CODELIST_ITEM_LABEL (DESCRIPTION, VALID_FROM, VALID_TO, ITEM_ID, LANGUAGE_ID) VALUES('Fejl: Skal have en gyldig "lageridentifikator" (12 11 015 000).', TO_TIMESTAMP('2020-01-01 00:00:00', 'YYYY-MM-DD HH24:MI:SS'), null, (SELECT id FROM CODELIST_ITEM CI WHERE ITEM_CODE = 'DK3050' AND CODELIST_ID = (SELECT id FROM codelist WHERE CODELIST_KEY = '10080')), 3);</v>
      </c>
    </row>
    <row r="567" spans="2:2" x14ac:dyDescent="0.25">
      <c r="B567" t="str">
        <v>INSERT INTO PUBLIC.CODELIST_ITEM_LABEL (DESCRIPTION, VALID_FROM, VALID_TO, ITEM_ID, LANGUAGE_ID) VALUES('Fejl: Skal have en gyldig "lageridentifikator" (12 11 015 000), og bestemmelseslandet (16 03 001 000) skal være et EU-land.', TO_TIMESTAMP('2020-01-01 00:00:00', 'YYYY-MM-DD HH24:MI:SS'), null, (SELECT id FROM CODELIST_ITEM CI WHERE ITEM_CODE = 'DK3053' AND CODELIST_ID = (SELECT id FROM codelist WHERE CODELIST_KEY = '10080')), 3);</v>
      </c>
    </row>
    <row r="568" spans="2:2" x14ac:dyDescent="0.25">
      <c r="B568" t="str">
        <v>INSERT INTO PUBLIC.CODELIST_ITEM_LABEL (DESCRIPTION, VALID_FROM, VALID_TO, ITEM_ID, LANGUAGE_ID) VALUES('Fejl:  Kun hvis der er et validt EORI nr. i dataelement 13 04 017 000 importøridentifikationsnummer så skal dataelement 13 04 018 020 landekode være udfyldt. ', TO_TIMESTAMP('2020-01-01 00:00:00', 'YYYY-MM-DD HH24:MI:SS'), null, (SELECT id FROM CODELIST_ITEM CI WHERE ITEM_CODE = 'DK1085' AND CODELIST_ID = (SELECT id FROM codelist WHERE CODELIST_KEY = '10080')), 3);</v>
      </c>
    </row>
    <row r="569" spans="2:2" x14ac:dyDescent="0.25">
      <c r="B569" t="str">
        <v>INSERT INTO PUBLIC.CODELIST_ITEM_LABEL (DESCRIPTION, VALID_FROM, VALID_TO, ITEM_ID, LANGUAGE_ID) VALUES('Fejl: i autorisationsreference (12 12 001 000). Autorisationsreference skal starte med DKIPO.', TO_TIMESTAMP('2020-01-01 00:00:00', 'YYYY-MM-DD HH24:MI:SS'), null, (SELECT id FROM CODELIST_ITEM CI WHERE ITEM_CODE = 'DK3052' AND CODELIST_ID = (SELECT id FROM codelist WHERE CODELIST_KEY = '10080')), 3);</v>
      </c>
    </row>
    <row r="570" spans="2:2" x14ac:dyDescent="0.25">
      <c r="B570" t="str">
        <v>INSERT INTO PUBLIC.CODELIST_ITEM_LABEL (DESCRIPTION, VALID_FROM, VALID_TO, ITEM_ID, LANGUAGE_ID) VALUES('Fejl: i autorisationsreference (12 12 001 000). Autorisationsreference skal starte med DKEUS.', TO_TIMESTAMP('2020-01-01 00:00:00', 'YYYY-MM-DD HH24:MI:SS'), null, (SELECT id FROM CODELIST_ITEM CI WHERE ITEM_CODE = 'DK3051' AND CODELIST_ID = (SELECT id FROM codelist WHERE CODELIST_KEY = '10080')), 3);</v>
      </c>
    </row>
    <row r="571" spans="2:2" x14ac:dyDescent="0.25">
      <c r="B571" t="str">
        <v>INSERT INTO PUBLIC.CODELIST_ITEM_LABEL (DESCRIPTION, VALID_FROM, VALID_TO, ITEM_ID, LANGUAGE_ID) VALUES('Fejl: i autorisationsreference (12 12 001 000). Autorisationsreference skal starte med DKCWP, DKCW1 eller DKCW2.', TO_TIMESTAMP('2020-01-01 00:00:00', 'YYYY-MM-DD HH24:MI:SS'), null, (SELECT id FROM CODELIST_ITEM CI WHERE ITEM_CODE = 'DK3056' AND CODELIST_ID = (SELECT id FROM codelist WHERE CODELIST_KEY = '10080')), 3);</v>
      </c>
    </row>
    <row r="572" spans="2:2" x14ac:dyDescent="0.25">
      <c r="B572" t="str">
        <v>INSERT INTO PUBLIC.CODELIST_ITEM_LABEL (DESCRIPTION, VALID_FROM, VALID_TO, ITEM_ID, LANGUAGE_ID) VALUES('Fejl i data element (5/23) når "Lokalisering af varerne" = "Y", så skal (5/23), bevillingsnummer være angivet.', TO_TIMESTAMP('2020-01-01 00:00:00', 'YYYY-MM-DD HH24:MI:SS'), null, (SELECT id FROM CODELIST_ITEM CI WHERE ITEM_CODE = 'DK1073' AND CODELIST_ID = (SELECT id FROM codelist WHERE CODELIST_KEY = '10080')), 3);</v>
      </c>
    </row>
    <row r="573" spans="2:2" x14ac:dyDescent="0.25">
      <c r="B573" t="str">
        <v>INSERT INTO PUBLIC.CODELIST_ITEM_LABEL (DESCRIPTION, VALID_FROM, VALID_TO, ITEM_ID, LANGUAGE_ID) VALUES('Fejl i "Lokalisering af varerne" (5/23), når identifikationskvalifikator = "Y" skal supplerende ID angives.', TO_TIMESTAMP('2020-01-01 00:00:00', 'YYYY-MM-DD HH24:MI:SS'), null, (SELECT id FROM CODELIST_ITEM CI WHERE ITEM_CODE = 'DK1074' AND CODELIST_ID = (SELECT id FROM codelist WHERE CODELIST_KEY = '10080')), 3);</v>
      </c>
    </row>
    <row r="574" spans="2:2" x14ac:dyDescent="0.25">
      <c r="B574" t="str">
        <v>/*INSERT INTO PUBLIC.CODELIST_ITEM_LABEL (DESCRIPTION, VALID_FROM, VALID_TO, ITEM_ID, LANGUAGE_ID) VALUES('Fejl i "Transportomkostninger" (14 15 000 000) der er uoverensstemmelser mellem det der er angivet på varepost- og hovedoplysninger.  ', TO_TIMESTAMP('2020-01-01 00:00:00', 'YYYY-MM-DD HH24:MI:SS'), null, (SELECT id FROM CODELIST_ITEM CI WHERE ITEM_CODE = '' AND CODELIST_ID = (SELECT id FROM codelist WHERE CODELIST_KEY = '10080')), 3);*/</v>
      </c>
    </row>
    <row r="575" spans="2:2" x14ac:dyDescent="0.25">
      <c r="B575" t="str">
        <v>INSERT INTO PUBLIC.CODELIST_ITEM_LABEL (DESCRIPTION, VALID_FROM, VALID_TO, ITEM_ID, LANGUAGE_ID) VALUES('Fejl: ''Bruttomasse'' (18 04 001 000) skal udfyldes og må ikke være tom', TO_TIMESTAMP('2020-01-01 00:00:00', 'YYYY-MM-DD HH24:MI:SS'), null, (SELECT id FROM CODELIST_ITEM CI WHERE ITEM_CODE = 'DK3080' AND CODELIST_ID = (SELECT id FROM codelist WHERE CODELIST_KEY = '10080')), 3);</v>
      </c>
    </row>
    <row r="576" spans="2:2" x14ac:dyDescent="0.25">
      <c r="B576" t="str">
        <v>INSERT INTO PUBLIC.CODELIST_ITEM_LABEL (DESCRIPTION, VALID_FROM, VALID_TO, ITEM_ID, LANGUAGE_ID) VALUES('Fejl: ''Eksportør identifikations nummer'' (13 01 017 000) skal udfyldes og må ikke være tomt', TO_TIMESTAMP('2020-01-01 00:00:00', 'YYYY-MM-DD HH24:MI:SS'), null, (SELECT id FROM CODELIST_ITEM CI WHERE ITEM_CODE = 'DK3071' AND CODELIST_ID = (SELECT id FROM codelist WHERE CODELIST_KEY = '10080')), 3);</v>
      </c>
    </row>
    <row r="577" spans="2:2" x14ac:dyDescent="0.25">
      <c r="B577" t="str">
        <v>INSERT INTO PUBLIC.CODELIST_ITEM_LABEL (DESCRIPTION, VALID_FROM, VALID_TO, ITEM_ID, LANGUAGE_ID) VALUES('Fejl: ''Leveringsbetingelser'' (14 01 000 000) eller ''Incoterm kode'' (14 01 035 000) skal begge udfyldes og må ikke være tomme', TO_TIMESTAMP('2020-01-01 00:00:00', 'YYYY-MM-DD HH24:MI:SS'), null, (SELECT id FROM CODELIST_ITEM CI WHERE ITEM_CODE = 'DK3072' AND CODELIST_ID = (SELECT id FROM codelist WHERE CODELIST_KEY = '10080')), 3);</v>
      </c>
    </row>
    <row r="578" spans="2:2" x14ac:dyDescent="0.25">
      <c r="B578" t="str">
        <v>INSERT INTO PUBLIC.CODELIST_ITEM_LABEL (DESCRIPTION, VALID_FROM, VALID_TO, ITEM_ID, LANGUAGE_ID) VALUES('Fejl: Erklærer skal have bev_code 166.', TO_TIMESTAMP('2020-01-01 00:00:00', 'YYYY-MM-DD HH24:MI:SS'), null, (SELECT id FROM CODELIST_ITEM CI WHERE ITEM_CODE = 'DK3048' AND CODELIST_ID = (SELECT id FROM codelist WHERE CODELIST_KEY = '10080')), 3);</v>
      </c>
    </row>
    <row r="579" spans="2:2" x14ac:dyDescent="0.25">
      <c r="B579" t="str">
        <v>INSERT INTO PUBLIC.CODELIST_ITEM_LABEL (DESCRIPTION, VALID_FROM, VALID_TO, ITEM_ID, LANGUAGE_ID) VALUES('Fejl i "Lokalisering af varerne" (5/23), bevillingskode eller journalnummer er ikke angivet korrekt, bevillingskode skal være "402", "406", "408" eller "409".', TO_TIMESTAMP('2020-01-01 00:00:00', 'YYYY-MM-DD HH24:MI:SS'), null, (SELECT id FROM CODELIST_ITEM CI WHERE ITEM_CODE = 'DK1075' AND CODELIST_ID = (SELECT id FROM codelist WHERE CODELIST_KEY = '10080')), 3);</v>
      </c>
    </row>
    <row r="580" spans="2:2" x14ac:dyDescent="0.25">
      <c r="B580" t="str">
        <v>INSERT INTO PUBLIC.CODELIST_ITEM_LABEL (DESCRIPTION, VALID_FROM, VALID_TO, ITEM_ID, LANGUAGE_ID) VALUES('Fejl "Toldstedskoden" (17 01 001 000) skal være et dansk Toldsted', TO_TIMESTAMP('2020-01-01 00:00:00', 'YYYY-MM-DD HH24:MI:SS'), null, (SELECT id FROM CODELIST_ITEM CI WHERE ITEM_CODE = 'DK3087' AND CODELIST_ID = (SELECT id FROM codelist WHERE CODELIST_KEY = '10080')), 3);</v>
      </c>
    </row>
    <row r="581" spans="2:2" x14ac:dyDescent="0.25">
      <c r="B581" t="str">
        <v>INSERT INTO PUBLIC.CODELIST_ITEM_LABEL (DESCRIPTION, VALID_FROM, VALID_TO, ITEM_ID, LANGUAGE_ID) VALUES('Fejl ''Udgangstoldsted'' (13 12 017 000) skal være udfyldt og må ikke være tom', TO_TIMESTAMP('2020-01-01 00:00:00', 'YYYY-MM-DD HH24:MI:SS'), null, (SELECT id FROM CODELIST_ITEM CI WHERE ITEM_CODE = 'DK3083' AND CODELIST_ID = (SELECT id FROM codelist WHERE CODELIST_KEY = '10080')), 3);</v>
      </c>
    </row>
    <row r="582" spans="2:2" x14ac:dyDescent="0.25">
      <c r="B582" t="str">
        <v>INSERT INTO PUBLIC.CODELIST_ITEM_LABEL (DESCRIPTION, VALID_FROM, VALID_TO, ITEM_ID, LANGUAGE_ID) VALUES('Fejl: afsendelsesland og oprindelsesland skal være DK eller EU-land for den valgte procedurekode.', TO_TIMESTAMP('2020-01-01 00:00:00', 'YYYY-MM-DD HH24:MI:SS'), null, (SELECT id FROM CODELIST_ITEM CI WHERE ITEM_CODE = 'DK1101' AND CODELIST_ID = (SELECT id FROM codelist WHERE CODELIST_KEY = '10080')), 3);</v>
      </c>
    </row>
    <row r="583" spans="2:2" x14ac:dyDescent="0.25">
      <c r="B583" t="str">
        <v>INSERT INTO PUBLIC.CODELIST_ITEM_LABEL (DESCRIPTION, VALID_FROM, VALID_TO, ITEM_ID, LANGUAGE_ID) VALUES('Fejl: Bestemmelsesland (16 03 001 000) må ikke være et EU-land.', TO_TIMESTAMP('2020-01-01 00:00:00', 'YYYY-MM-DD HH24:MI:SS'), null, (SELECT id FROM CODELIST_ITEM CI WHERE ITEM_CODE = 'DK3045' AND CODELIST_ID = (SELECT id FROM codelist WHERE CODELIST_KEY = '10080')), 3);</v>
      </c>
    </row>
    <row r="584" spans="2:2" x14ac:dyDescent="0.25">
      <c r="B584" t="str">
        <v>INSERT INTO PUBLIC.CODELIST_ITEM_LABEL (DESCRIPTION, VALID_FROM, VALID_TO, ITEM_ID, LANGUAGE_ID) VALUES('Fejl: Bestemmelsesland (16 03 001 000) skal være FI, FR, GR, IT, ES, DE.', TO_TIMESTAMP('2020-01-01 00:00:00', 'YYYY-MM-DD HH24:MI:SS'), null, (SELECT id FROM CODELIST_ITEM CI WHERE ITEM_CODE = 'DK3049' AND CODELIST_ID = (SELECT id FROM codelist WHERE CODELIST_KEY = '10080')), 3);</v>
      </c>
    </row>
    <row r="585" spans="2:2" x14ac:dyDescent="0.25">
      <c r="B585" t="str">
        <v>INSERT INTO PUBLIC.CODELIST_ITEM_LABEL (DESCRIPTION, VALID_FROM, VALID_TO, ITEM_ID, LANGUAGE_ID) VALUES('Fejl: Bestemmelsesland (16 03 001 000) skal være EU-land, men ikke Danmark (DK).', TO_TIMESTAMP('2020-01-01 00:00:00', 'YYYY-MM-DD HH24:MI:SS'), null, (SELECT id FROM CODELIST_ITEM CI WHERE ITEM_CODE = 'DK3047' AND CODELIST_ID = (SELECT id FROM codelist WHERE CODELIST_KEY = '10080')), 3);</v>
      </c>
    </row>
    <row r="586" spans="2:2" x14ac:dyDescent="0.25">
      <c r="B586" t="str">
        <v>INSERT INTO PUBLIC.CODELIST_ITEM_LABEL (DESCRIPTION, VALID_FROM, VALID_TO, ITEM_ID, LANGUAGE_ID) VALUES('Fejl: Bestemmelsesland (16 03 001 000) skal være Danmark (DK).', TO_TIMESTAMP('2020-01-01 00:00:00', 'YYYY-MM-DD HH24:MI:SS'), null, (SELECT id FROM CODELIST_ITEM CI WHERE ITEM_CODE = 'DK3046' AND CODELIST_ID = (SELECT id FROM codelist WHERE CODELIST_KEY = '10080')), 3);</v>
      </c>
    </row>
    <row r="587" spans="2:2" x14ac:dyDescent="0.25">
      <c r="B587" t="str">
        <v>INSERT INTO PUBLIC.CODELIST_ITEM_LABEL (DESCRIPTION, VALID_FROM, VALID_TO, ITEM_ID, LANGUAGE_ID) VALUES('Fejl ''Transportør'' (13 12 017 000) skal være udfyldt og må ikke være tom', TO_TIMESTAMP('2020-01-01 00:00:00', 'YYYY-MM-DD HH24:MI:SS'), null, (SELECT id FROM CODELIST_ITEM CI WHERE ITEM_CODE = 'DK3082' AND CODELIST_ID = (SELECT id FROM codelist WHERE CODELIST_KEY = '10080')), 3);</v>
      </c>
    </row>
    <row r="588" spans="2:2" x14ac:dyDescent="0.25">
      <c r="B588" t="str">
        <v>INSERT INTO PUBLIC.CODELIST_ITEM_LABEL (DESCRIPTION, VALID_FROM, VALID_TO, ITEM_ID, LANGUAGE_ID) VALUES('Fejl: Både ''Fakturavaluta'' (14 05 001 000) og ''Samlet faktureret beløb'' (14 06 001 000) skal udfyldes og må ikke være tomme', TO_TIMESTAMP('2020-01-01 00:00:00', 'YYYY-MM-DD HH24:MI:SS'), null, (SELECT id FROM CODELIST_ITEM CI WHERE ITEM_CODE = 'DK3073' AND CODELIST_ID = (SELECT id FROM codelist WHERE CODELIST_KEY = '10080')), 3);</v>
      </c>
    </row>
    <row r="589" spans="2:2" x14ac:dyDescent="0.25">
      <c r="B589" t="str">
        <v>INSERT INTO PUBLIC.CODELIST_ITEM_LABEL (DESCRIPTION, VALID_FROM, VALID_TO, ITEM_ID, LANGUAGE_ID) VALUES('Fejl, "Supplerende procedure"  (11 10 000 000) skal være F48 eller C07, når "Identifikationsnummer for supplerende skattereference" (13 16 034 000)  er angivet.', TO_TIMESTAMP('2020-01-01 00:00:00', 'YYYY-MM-DD HH24:MI:SS'), null, (SELECT id FROM CODELIST_ITEM CI WHERE ITEM_CODE = 'DK1008' AND CODELIST_ID = (SELECT id FROM codelist WHERE CODELIST_KEY = '10080')), 3);</v>
      </c>
    </row>
    <row r="590" spans="2:2" x14ac:dyDescent="0.25">
      <c r="B590" t="str">
        <v>INSERT INTO PUBLIC.CODELIST_ITEM_LABEL (DESCRIPTION, VALID_FROM, VALID_TO, ITEM_ID, LANGUAGE_ID) VALUES('Fejl: ''Supplerende procedurekode'' (11 10 001 000) skal udfyldes og må ikke være tom', TO_TIMESTAMP('2020-01-01 00:00:00', 'YYYY-MM-DD HH24:MI:SS'), null, (SELECT id FROM CODELIST_ITEM CI WHERE ITEM_CODE = 'DK3070' AND CODELIST_ID = (SELECT id FROM codelist WHERE CODELIST_KEY = '10080')), 3);</v>
      </c>
    </row>
    <row r="591" spans="2:2" x14ac:dyDescent="0.25">
      <c r="B591" t="str">
        <v>INSERT INTO PUBLIC.CODELIST_ITEM_LABEL (DESCRIPTION, VALID_FROM, VALID_TO, ITEM_ID, LANGUAGE_ID) VALUES('Fejl i "Yderligere aktør i forsyningskæden" ( 13 14 000 000), Identifkationsnummer (13 14 017 000) er forkert eller er ikke validt.', TO_TIMESTAMP('2020-01-01 00:00:00', 'YYYY-MM-DD HH24:MI:SS'), null, (SELECT id FROM CODELIST_ITEM CI WHERE ITEM_CODE = 'DK2030' AND CODELIST_ID = (SELECT id FROM codelist WHERE CODELIST_KEY = '10080')), 3);</v>
      </c>
    </row>
    <row r="592" spans="2:2" x14ac:dyDescent="0.25">
      <c r="B592" t="str">
        <v>INSERT INTO PUBLIC.CODELIST_ITEM_LABEL (DESCRIPTION, VALID_FROM, VALID_TO, ITEM_ID, LANGUAGE_ID) VALUES('Fejl i "Repræsentant identifikationsnummer" (3/20), Når både Importør og klarer identifikationsnummer er angivet med "DK09999981", skal repræsentant identifikations nummer være udfyldt med EORI nummer.', TO_TIMESTAMP('2020-01-01 00:00:00', 'YYYY-MM-DD HH24:MI:SS'), null, (SELECT id FROM CODELIST_ITEM CI WHERE ITEM_CODE = 'DK1061' AND CODELIST_ID = (SELECT id FROM codelist WHERE CODELIST_KEY = '10080')), 3);</v>
      </c>
    </row>
    <row r="593" spans="2:2" x14ac:dyDescent="0.25">
      <c r="B593" t="str">
        <v>INSERT INTO PUBLIC.CODELIST_ITEM_LABEL (DESCRIPTION, VALID_FROM, VALID_TO, ITEM_ID, LANGUAGE_ID) VALUES('Fejl: ''Toldstedskoden'' (17 02 001 000) skal udfyldes og må ikke være tom  ', TO_TIMESTAMP('2020-01-01 00:00:00', 'YYYY-MM-DD HH24:MI:SS'), null, (SELECT id FROM CODELIST_ITEM CI WHERE ITEM_CODE = 'DK3076' AND CODELIST_ID = (SELECT id FROM codelist WHERE CODELIST_KEY = '10080')), 3);</v>
      </c>
    </row>
    <row r="594" spans="2:2" x14ac:dyDescent="0.25">
      <c r="B594" t="str">
        <v>/*INSERT INTO PUBLIC.CODELIST_ITEM_LABEL (DESCRIPTION, VALID_FROM, VALID_TO, ITEM_ID, LANGUAGE_ID) VALUES('Når den anmodet procedure (11 09 001 00) = 45, så skal autorisationsnummer være = DKOPO&lt;nr&gt;', TO_TIMESTAMP('2020-01-01 00:00:00', 'YYYY-MM-DD HH24:MI:SS'), null, (SELECT id FROM CODELIST_ITEM CI WHERE ITEM_CODE = '' AND CODELIST_ID = (SELECT id FROM codelist WHERE CODELIST_KEY = '10080')), 3);*/</v>
      </c>
    </row>
    <row r="595" spans="2:2" x14ac:dyDescent="0.25">
      <c r="B595" t="str">
        <v>INSERT INTO PUBLIC.CODELIST_ITEM_LABEL (DESCRIPTION, VALID_FROM, VALID_TO, ITEM_ID, LANGUAGE_ID) VALUES('Fejl, hvis forudgående procedure (11 09 002 000) er 71, skal identificering af oplag (12 11 002 000 og 12 11 015 000) være udfyldt.', TO_TIMESTAMP('2020-01-01 00:00:00', 'YYYY-MM-DD HH24:MI:SS'), null, (SELECT id FROM CODELIST_ITEM CI WHERE ITEM_CODE = 'DK1098' AND CODELIST_ID = (SELECT id FROM codelist WHERE CODELIST_KEY = '10080')), 3);</v>
      </c>
    </row>
    <row r="596" spans="2:2" x14ac:dyDescent="0.25">
      <c r="B596" t="str">
        <v>INSERT INTO PUBLIC.CODELIST_ITEM_LABEL (DESCRIPTION, VALID_FROM, VALID_TO, ITEM_ID, LANGUAGE_ID) VALUES('Fejl, når "supplerende oplysninger" (12 02 008 000) er angivet med koden 00500, skal "importørens identifikationsnummer" (13 04 017 000) og klarerens identifikationsnummer (13 05 017 000) være det samme.', TO_TIMESTAMP('2020-01-01 00:00:00', 'YYYY-MM-DD HH24:MI:SS'), null, (SELECT id FROM CODELIST_ITEM CI WHERE ITEM_CODE = 'DK1052' AND CODELIST_ID = (SELECT id FROM codelist WHERE CODELIST_KEY = '10080')), 3);</v>
      </c>
    </row>
    <row r="597" spans="2:2" x14ac:dyDescent="0.25">
      <c r="B597" t="str">
        <v>INSERT INTO PUBLIC.CODELIST_ITEM_LABEL (DESCRIPTION, VALID_FROM, VALID_TO, ITEM_ID, LANGUAGE_ID) VALUES('Fejl, Moms identifikations nummer i "3/40", har ikke en valid bevilling/tilladelse til den "supplerende procedure" F49.', TO_TIMESTAMP('2020-01-01 00:00:00', 'YYYY-MM-DD HH24:MI:SS'), null, (SELECT id FROM CODELIST_ITEM CI WHERE ITEM_CODE = 'DK2002' AND CODELIST_ID = (SELECT id FROM codelist WHERE CODELIST_KEY = '10080')), 3);</v>
      </c>
    </row>
    <row r="598" spans="2:2" x14ac:dyDescent="0.25">
      <c r="B598" t="str">
        <v>INSERT INTO PUBLIC.CODELIST_ITEM_LABEL (DESCRIPTION, VALID_FROM, VALID_TO, ITEM_ID, LANGUAGE_ID) VALUES('Fejl, Supporting Document Type (12 03 002 000-GS) skal have værdi  C034, C039, X001, X035, 0056, 0062, 0063, 0064, 0065 eller 0091 for at trigger manual frigivelse', TO_TIMESTAMP('2020-01-01 00:00:00', 'YYYY-MM-DD HH24:MI:SS'), null, (SELECT id FROM CODELIST_ITEM CI WHERE ITEM_CODE = 'DK1279' AND CODELIST_ID = (SELECT id FROM codelist WHERE CODELIST_KEY = '10080')), 3);</v>
      </c>
    </row>
    <row r="599" spans="2:2" x14ac:dyDescent="0.25">
      <c r="B599" t="str">
        <v>/*INSERT INTO PUBLIC.CODELIST_ITEM_LABEL (DESCRIPTION, VALID_FROM, VALID_TO, ITEM_ID, LANGUAGE_ID) VALUES('Fejl i ''Supporting document Reference number'' (12 03 001 000-GS/SI) REX nummer findes ikke eller er ikke validt.', TO_TIMESTAMP('2020-01-01 00:00:00', 'YYYY-MM-DD HH24:MI:SS'), null, (SELECT id FROM CODELIST_ITEM CI WHERE ITEM_CODE = '' AND CODELIST_ID = (SELECT id FROM codelist WHERE CODELIST_KEY = '10080')), 3);*/</v>
      </c>
    </row>
    <row r="600" spans="2:2" x14ac:dyDescent="0.25">
      <c r="B600" t="str">
        <v>INSERT INTO PUBLIC.CODELIST_ITEM_LABEL (DESCRIPTION, VALID_FROM, VALID_TO, ITEM_ID, LANGUAGE_ID) VALUES('Fejl, skyldige afgifter i (VIII/8) type import- eller eksportafgiftsbeløb er større end erklærede afgifter.', TO_TIMESTAMP('2020-01-01 00:00:00', 'YYYY-MM-DD HH24:MI:SS'), null, (SELECT id FROM CODELIST_ITEM CI WHERE ITEM_CODE = 'DK1232' AND CODELIST_ID = (SELECT id FROM codelist WHERE CODELIST_KEY = '10080')), 3);</v>
      </c>
    </row>
    <row r="601" spans="2:2" x14ac:dyDescent="0.25">
      <c r="B601" t="str">
        <v>INSERT INTO PUBLIC.CODELIST_ITEM_LABEL (DESCRIPTION, VALID_FROM, VALID_TO, ITEM_ID, LANGUAGE_ID) VALUES('Fejl, Nationale og EU koder i (VIII/8) type import- eller eksportafgiftsbeløb er ikke i de erklærede afgifter.', TO_TIMESTAMP('2020-01-01 00:00:00', 'YYYY-MM-DD HH24:MI:SS'), null, (SELECT id FROM CODELIST_ITEM CI WHERE ITEM_CODE = 'DK1231' AND CODELIST_ID = (SELECT id FROM codelist WHERE CODELIST_KEY = '10080')), 3);</v>
      </c>
    </row>
    <row r="602" spans="2:2" x14ac:dyDescent="0.25">
      <c r="B602" t="str">
        <v>INSERT INTO PUBLIC.CODELIST_ITEM_LABEL (DESCRIPTION, VALID_FROM, VALID_TO, ITEM_ID, LANGUAGE_ID) VALUES('Fejl i Oplagsnummer (12 11 015 000), nummeret eksisterer ikke eller er ikke gyldigt, når Bevillingsnummeret (16 15 052 000) relaterer til enten DKCWP, DKCW1 eller DKCW2', TO_TIMESTAMP('2020-01-01 00:00:00', 'YYYY-MM-DD HH24:MI:SS'), null, (SELECT id FROM CODELIST_ITEM CI WHERE ITEM_CODE = 'DK2038' AND CODELIST_ID = (SELECT id FROM codelist WHERE CODELIST_KEY = '10080')), 3);</v>
      </c>
    </row>
    <row r="603" spans="2:2" x14ac:dyDescent="0.25">
      <c r="B603" t="str">
        <v>INSERT INTO PUBLIC.CODELIST_ITEM_LABEL (DESCRIPTION, VALID_FROM, VALID_TO, ITEM_ID, LANGUAGE_ID) VALUES('Fejl i ''Deklarant identifikations nr.'' (13 05 017 000), deklaranten skal være importørregistreret i DK.', TO_TIMESTAMP('2020-01-01 00:00:00', 'YYYY-MM-DD HH24:MI:SS'), null, (SELECT id FROM CODELIST_ITEM CI WHERE ITEM_CODE = 'DK2011' AND CODELIST_ID = (SELECT id FROM codelist WHERE CODELIST_KEY = '10080')), 3);</v>
      </c>
    </row>
    <row r="604" spans="2:2" x14ac:dyDescent="0.25">
      <c r="B604" t="str">
        <v>INSERT INTO PUBLIC.CODELIST_ITEM_LABEL (DESCRIPTION, VALID_FROM, VALID_TO, ITEM_ID, LANGUAGE_ID) VALUES('Fejl i Bevillingsnummer (12 12 001 000), Bevillingsnummeret indeholder ikke nogen gyldig sikkerhedstillelse og der er ikke stillet nogen anden sikkerhed i Kode for Supplerende oplysninger (12 02 008 000)', TO_TIMESTAMP('2020-01-01 00:00:00', 'YYYY-MM-DD HH24:MI:SS'), null, (SELECT id FROM CODELIST_ITEM CI WHERE ITEM_CODE = 'DK2039' AND CODELIST_ID = (SELECT id FROM codelist WHERE CODELIST_KEY = '10080')), 3);</v>
      </c>
    </row>
    <row r="605" spans="2:2" x14ac:dyDescent="0.25">
      <c r="B605" t="str">
        <v>INSERT INTO PUBLIC.CODELIST_ITEM_LABEL (DESCRIPTION, VALID_FROM, VALID_TO, ITEM_ID, LANGUAGE_ID) VALUES('Fejl i "repræsentant status kode" (13 06 030 000) , hvis koden er angivet med 3 (indirekte repræsentant), skal repræsentanten være importørregistreret i DK.', TO_TIMESTAMP('2020-01-01 00:00:00', 'YYYY-MM-DD HH24:MI:SS'), null, (SELECT id FROM CODELIST_ITEM CI WHERE ITEM_CODE = 'DK2003' AND CODELIST_ID = (SELECT id FROM codelist WHERE CODELIST_KEY = '10080')), 3);</v>
      </c>
    </row>
    <row r="606" spans="2:2" x14ac:dyDescent="0.25">
      <c r="B606" t="str">
        <v>INSERT INTO PUBLIC.CODELIST_ITEM_LABEL (DESCRIPTION, VALID_FROM, VALID_TO, ITEM_ID, LANGUAGE_ID) VALUES('Fejl i "Importør identifikations Nr." (13 04 017 000) , importøren skal være importørregistreret i DK.', TO_TIMESTAMP('2020-01-01 00:00:00', 'YYYY-MM-DD HH24:MI:SS'), null, (SELECT id FROM CODELIST_ITEM CI WHERE ITEM_CODE = 'DK2012' AND CODELIST_ID = (SELECT id FROM codelist WHERE CODELIST_KEY = '10080')), 3);</v>
      </c>
    </row>
    <row r="607" spans="2:2" x14ac:dyDescent="0.25">
      <c r="B607" t="str">
        <v>INSERT INTO PUBLIC.CODELIST_ITEM_LABEL (DESCRIPTION, VALID_FROM, VALID_TO, ITEM_ID, LANGUAGE_ID) VALUES('Fejl, Importør - Landekode (13 04 018 020) skal være et EU land, hvis et IOSS nummer er tilstede i D.E. 13 16 034 000', TO_TIMESTAMP('2020-01-01 00:00:00', 'YYYY-MM-DD HH24:MI:SS'), null, (SELECT id FROM CODELIST_ITEM CI WHERE ITEM_CODE = 'DK1039' AND CODELIST_ID = (SELECT id FROM codelist WHERE CODELIST_KEY = '10080')), 3);</v>
      </c>
    </row>
    <row r="608" spans="2:2" x14ac:dyDescent="0.25">
      <c r="B608" t="str">
        <v>INSERT INTO PUBLIC.CODELIST_ITEM_LABEL (DESCRIPTION, VALID_FROM, VALID_TO, ITEM_ID, LANGUAGE_ID) VALUES('Fejl, hvis det første ciffer i præference er "2", "3", "4" eller "5", skal "præferenceoprindelsesland" være udfyldt.', TO_TIMESTAMP('2020-01-01 00:00:00', 'YYYY-MM-DD HH24:MI:SS'), null, (SELECT id FROM CODELIST_ITEM CI WHERE ITEM_CODE = 'DK1291' AND CODELIST_ID = (SELECT id FROM codelist WHERE CODELIST_KEY = '10080')), 3);</v>
      </c>
    </row>
    <row r="609" spans="2:2" x14ac:dyDescent="0.25">
      <c r="B609" t="str">
        <v>INSERT INTO PUBLIC.CODELIST_ITEM_LABEL (DESCRIPTION, VALID_FROM, VALID_TO, ITEM_ID, LANGUAGE_ID) VALUES('Fejl, hvis supplerende document type (12 03 002 000-GS/SI) = C100, så skal REX (Registreret Exporter nummer) være angivet i (12 03 001 000-GS/SI) og ekstra informations kode (12 02 008 000-GS/SI) skal være = REXDT', TO_TIMESTAMP('2020-01-01 00:00:00', 'YYYY-MM-DD HH24:MI:SS'), null, (SELECT id FROM CODELIST_ITEM CI WHERE ITEM_CODE = 'DK1293' AND CODELIST_ID = (SELECT id FROM codelist WHERE CODELIST_KEY = '10080')), 3);</v>
      </c>
    </row>
    <row r="610" spans="2:2" x14ac:dyDescent="0.25">
      <c r="B610" t="str">
        <v>/*INSERT INTO PUBLIC.CODELIST_ITEM_LABEL (DESCRIPTION, VALID_FROM, VALID_TO, ITEM_ID, LANGUAGE_ID) VALUES('Fejl, hvis anmodede procedure (11 09 001 000) = 71, må Quota order number (99 01 001 000) ikke være udfyldt.', TO_TIMESTAMP('2020-01-01 00:00:00', 'YYYY-MM-DD HH24:MI:SS'), null, (SELECT id FROM CODELIST_ITEM CI WHERE ITEM_CODE = '' AND CODELIST_ID = (SELECT id FROM codelist WHERE CODELIST_KEY = '10080')), 3);*/</v>
      </c>
    </row>
    <row r="611" spans="2:2" x14ac:dyDescent="0.25">
      <c r="B611" t="str">
        <v>/*INSERT INTO PUBLIC.CODELIST_ITEM_LABEL (DESCRIPTION, VALID_FROM, VALID_TO, ITEM_ID, LANGUAGE_ID) VALUES('Fejl, når ''Anmodede procedurekode'' (11 09 001 000) er 71 skal ''Bevillingstype'' (12 12 001 000) være C517, C518 or C519.', TO_TIMESTAMP('2020-01-01 00:00:00', 'YYYY-MM-DD HH24:MI:SS'), null, (SELECT id FROM CODELIST_ITEM CI WHERE ITEM_CODE = '' AND CODELIST_ID = (SELECT id FROM codelist WHERE CODELIST_KEY = '10080')), 3);*/</v>
      </c>
    </row>
    <row r="612" spans="2:2" x14ac:dyDescent="0.25">
      <c r="B612" t="str">
        <v>/*INSERT INTO PUBLIC.CODELIST_ITEM_LABEL (DESCRIPTION, VALID_FROM, VALID_TO, ITEM_ID, LANGUAGE_ID) VALUES('Fejl, hvis bevillingstype (12 12 002 000) = C519, skal bevillings reference nummer (12 12 001 000) være = ''DKCWP'' med Journal-number', TO_TIMESTAMP('2020-01-01 00:00:00', 'YYYY-MM-DD HH24:MI:SS'), null, (SELECT id FROM CODELIST_ITEM CI WHERE ITEM_CODE = '' AND CODELIST_ID = (SELECT id FROM codelist WHERE CODELIST_KEY = '10080')), 3);*/</v>
      </c>
    </row>
    <row r="613" spans="2:2" x14ac:dyDescent="0.25">
      <c r="B613" t="str">
        <v>/*INSERT INTO PUBLIC.CODELIST_ITEM_LABEL (DESCRIPTION, VALID_FROM, VALID_TO, ITEM_ID, LANGUAGE_ID) VALUES('Fejl, hvis bevillingstype (12 12 002 000) = C518, skal bevillings reference nummer (12 12 001 000) være = ''DKCW2'' med Journal-number', TO_TIMESTAMP('2020-01-01 00:00:00', 'YYYY-MM-DD HH24:MI:SS'), null, (SELECT id FROM CODELIST_ITEM CI WHERE ITEM_CODE = '' AND CODELIST_ID = (SELECT id FROM codelist WHERE CODELIST_KEY = '10080')), 3);*/</v>
      </c>
    </row>
    <row r="614" spans="2:2" x14ac:dyDescent="0.25">
      <c r="B614" t="str">
        <v>/*INSERT INTO PUBLIC.CODELIST_ITEM_LABEL (DESCRIPTION, VALID_FROM, VALID_TO, ITEM_ID, LANGUAGE_ID) VALUES('Fejl, hvis bevillingstype (12 12 002 000) = C517, skal bevillings reference nummer (12 12 001 000) være = ''DKCW1'' med Journal-number', TO_TIMESTAMP('2020-01-01 00:00:00', 'YYYY-MM-DD HH24:MI:SS'), null, (SELECT id FROM CODELIST_ITEM CI WHERE ITEM_CODE = '' AND CODELIST_ID = (SELECT id FROM codelist WHERE CODELIST_KEY = '10080')), 3);*/</v>
      </c>
    </row>
    <row r="615" spans="2:2" x14ac:dyDescent="0.25">
      <c r="B615" t="str">
        <v>INSERT INTO PUBLIC.CODELIST_ITEM_LABEL (DESCRIPTION, VALID_FROM, VALID_TO, ITEM_ID, LANGUAGE_ID) VALUES('Fejl, hvis “Oplag datanavn” (12 11 015 000) er udfyldt, skal reference-nummer for ”Forudgående dokument” være udfyldt og "type" skal være udfyldt med "NMRN".', TO_TIMESTAMP('2020-01-01 00:00:00', 'YYYY-MM-DD HH24:MI:SS'), null, (SELECT id FROM CODELIST_ITEM CI WHERE ITEM_CODE = 'DK1287' AND CODELIST_ID = (SELECT id FROM codelist WHERE CODELIST_KEY = '10080')), 3);</v>
      </c>
    </row>
    <row r="616" spans="2:2" x14ac:dyDescent="0.25">
      <c r="B616" t="str">
        <v>INSERT INTO PUBLIC.CODELIST_ITEM_LABEL (DESCRIPTION, VALID_FROM, VALID_TO, ITEM_ID, LANGUAGE_ID) VALUES('Fejl, hvis kode for ”Supplerende oplysninger” er "00100", skal 8f være inkluderet.', TO_TIMESTAMP('2020-01-01 00:00:00', 'YYYY-MM-DD HH24:MI:SS'), null, (SELECT id FROM CODELIST_ITEM CI WHERE ITEM_CODE = 'DK1288' AND CODELIST_ID = (SELECT id FROM codelist WHERE CODELIST_KEY = '10080')), 3);</v>
      </c>
    </row>
    <row r="617" spans="2:2" x14ac:dyDescent="0.25">
      <c r="B617" t="str">
        <v>INSERT INTO PUBLIC.CODELIST_ITEM_LABEL (DESCRIPTION, VALID_FROM, VALID_TO, ITEM_ID, LANGUAGE_ID) VALUES('Fejl, hvis "Identifikations-kvalifikator" (16 15 046 000) = X, så skal "Identifikations-nummer" (16 15 051 017) og "Supplerende datanavn" (16 15 053 000) være angivet.', TO_TIMESTAMP('2020-01-01 00:00:00', 'YYYY-MM-DD HH24:MI:SS'), null, (SELECT id FROM CODELIST_ITEM CI WHERE ITEM_CODE = 'DK1296' AND CODELIST_ID = (SELECT id FROM codelist WHERE CODELIST_KEY = '10080')), 3);</v>
      </c>
    </row>
    <row r="618" spans="2:2" x14ac:dyDescent="0.25">
      <c r="B618" t="str">
        <v>INSERT INTO PUBLIC.CODELIST_ITEM_LABEL (DESCRIPTION, VALID_FROM, VALID_TO, ITEM_ID, LANGUAGE_ID) VALUES('Fejl, hvis "Identifikations-kvalifikator" (16 15 046 000) = W eller X, så skal "Stedets art" (16 15 046 000) være D.', TO_TIMESTAMP('2020-01-01 00:00:00', 'YYYY-MM-DD HH24:MI:SS'), null, (SELECT id FROM CODELIST_ITEM CI WHERE ITEM_CODE = 'DK1295' AND CODELIST_ID = (SELECT id FROM codelist WHERE CODELIST_KEY = '10080')), 3);</v>
      </c>
    </row>
    <row r="619" spans="2:2" x14ac:dyDescent="0.25">
      <c r="B619" t="str">
        <v>INSERT INTO PUBLIC.CODELIST_ITEM_LABEL (DESCRIPTION, VALID_FROM, VALID_TO, ITEM_ID, LANGUAGE_ID) VALUES('Fejl, hvis bevilling type er ”C626” eller ”C627”, skal bevillingshaver være sat til det samme som importør identifikations-nummer eller det samme som klarerer identifikations-nummer.', TO_TIMESTAMP('2020-01-01 00:00:00', 'YYYY-MM-DD HH24:MI:SS'), null, (SELECT id FROM CODELIST_ITEM CI WHERE ITEM_CODE = 'DK1292' AND CODELIST_ID = (SELECT id FROM codelist WHERE CODELIST_KEY = '10080')), 3);</v>
      </c>
    </row>
    <row r="620" spans="2:2" x14ac:dyDescent="0.25">
      <c r="B620" t="str">
        <v>INSERT INTO PUBLIC.CODELIST_ITEM_LABEL (DESCRIPTION, VALID_FROM, VALID_TO, ITEM_ID, LANGUAGE_ID) VALUES('Fejl, hvis "Dokumentation Type" (12 03 002 000) = REXDT, så skal "Tekst" for Supplerende Oplysninger (12 02 009 000) være udfyldt med en dato (YYYYMMDD).', TO_TIMESTAMP('2020-01-01 00:00:00', 'YYYY-MM-DD HH24:MI:SS'), null, (SELECT id FROM CODELIST_ITEM CI WHERE ITEM_CODE = 'DK1294' AND CODELIST_ID = (SELECT id FROM codelist WHERE CODELIST_KEY = '10080')), 3);</v>
      </c>
    </row>
    <row r="621" spans="2:2" x14ac:dyDescent="0.25">
      <c r="B621" t="str">
        <v>INSERT INTO PUBLIC.CODELIST_ITEM_LABEL (DESCRIPTION, VALID_FROM, VALID_TO, ITEM_ID, LANGUAGE_ID) VALUES('Fejl, "Identifikations-kvalifikator" (16 15 046 000) må ikke være udfyldt med T.', TO_TIMESTAMP('2020-01-01 00:00:00', 'YYYY-MM-DD HH24:MI:SS'), null, (SELECT id FROM CODELIST_ITEM CI WHERE ITEM_CODE = 'DK1297' AND CODELIST_ID = (SELECT id FROM codelist WHERE CODELIST_KEY = '10080')), 3);</v>
      </c>
    </row>
    <row r="622" spans="2:2" x14ac:dyDescent="0.25">
      <c r="B622" t="str">
        <v>INSERT INTO PUBLIC.CODELIST_ITEM_LABEL (DESCRIPTION, VALID_FROM, VALID_TO, ITEM_ID, LANGUAGE_ID) VALUES('Fejl i "bruttovægt" (18 04 000 000), værdien skal være mindre end 100 kg, for den valgte procedure.', TO_TIMESTAMP('2020-01-01 00:00:00', 'YYYY-MM-DD HH24:MI:SS'), null, (SELECT id FROM CODELIST_ITEM CI WHERE ITEM_CODE = 'DK1020' AND CODELIST_ID = (SELECT id FROM codelist WHERE CODELIST_KEY = '10080')), 3);</v>
      </c>
    </row>
    <row r="623" spans="2:2" x14ac:dyDescent="0.25">
      <c r="B623" t="str">
        <v>INSERT INTO PUBLIC.CODELIST_ITEM_LABEL (DESCRIPTION, VALID_FROM, VALID_TO, ITEM_ID, LANGUAGE_ID) VALUES('Fejl i ''Transport Dokument Type'' (12 05 002 000), denne dokument type er ikke tilladt', TO_TIMESTAMP('2020-01-01 00:00:00', 'YYYY-MM-DD HH24:MI:SS'), null, (SELECT id FROM CODELIST_ITEM CI WHERE ITEM_CODE = 'DK1213' AND CODELIST_ID = (SELECT id FROM codelist WHERE CODELIST_KEY = '10080')), 3);</v>
      </c>
    </row>
    <row r="624" spans="2:2" x14ac:dyDescent="0.25">
      <c r="B624" t="str">
        <v>INSERT INTO PUBLIC.CODELIST_ITEM_LABEL (DESCRIPTION, VALID_FROM, VALID_TO, ITEM_ID, LANGUAGE_ID) VALUES('Fejl i ''Transport dokument type'' (12 05 002 000), den dokument type som er angivet findes ikke. ', TO_TIMESTAMP('2020-01-01 00:00:00', 'YYYY-MM-DD HH24:MI:SS'), null, (SELECT id FROM CODELIST_ITEM CI WHERE ITEM_CODE = 'DK1103' AND CODELIST_ID = (SELECT id FROM codelist WHERE CODELIST_KEY = '10080')), 3);</v>
      </c>
    </row>
    <row r="625" spans="2:2" x14ac:dyDescent="0.25">
      <c r="B625" t="str">
        <v>INSERT INTO PUBLIC.CODELIST_ITEM_LABEL (DESCRIPTION, VALID_FROM, VALID_TO, ITEM_ID, LANGUAGE_ID) VALUES('Fejl i forholdet mellem "Den ansvarlige for forsendelsesproceduren"(13 07) og "Bevillingsnummer" (12 12 001 000), "Bevillingsnummer" (16 15 052 000) samt  Lokalisering af varenes "Bevillingsnummer"(16 15 053 000) i DKCRS ', TO_TIMESTAMP('2020-01-01 00:00:00', 'YYYY-MM-DD HH24:MI:SS'), null, (SELECT id FROM CODELIST_ITEM CI WHERE ITEM_CODE = 'DK1300' AND CODELIST_ID = (SELECT id FROM codelist WHERE CODELIST_KEY = '10080')), 3);</v>
      </c>
    </row>
    <row r="626" spans="2:2" x14ac:dyDescent="0.25">
      <c r="B626" t="str">
        <v>INSERT INTO PUBLIC.CODELIST_ITEM_LABEL (DESCRIPTION, VALID_FROM, VALID_TO, ITEM_ID, LANGUAGE_ID) VALUES('Fejl i ''Vedlagt Dokument Type'' (12 03 002 000), dennedokument type er ikke tilladt', TO_TIMESTAMP('2020-01-01 00:00:00', 'YYYY-MM-DD HH24:MI:SS'), null, (SELECT id FROM CODELIST_ITEM CI WHERE ITEM_CODE = 'DK1211' AND CODELIST_ID = (SELECT id FROM codelist WHERE CODELIST_KEY = '10080')), 3);</v>
      </c>
    </row>
    <row r="627" spans="2:2" x14ac:dyDescent="0.25">
      <c r="B627" t="str">
        <v>/*INSERT INTO PUBLIC.CODELIST_ITEM_LABEL (DESCRIPTION, VALID_FROM, VALID_TO, ITEM_ID, LANGUAGE_ID) VALUES('Fejl i ''Repræsentant identifikations nummer'' (13 06 017 000), eksportøren skal være eksportørregistreret i Danmark.', TO_TIMESTAMP('2020-01-01 00:00:00', 'YYYY-MM-DD HH24:MI:SS'), null, (SELECT id FROM CODELIST_ITEM CI WHERE ITEM_CODE = 'DK6003' AND CODELIST_ID = (SELECT id FROM codelist WHERE CODELIST_KEY = '')), 3);*/</v>
      </c>
    </row>
    <row r="628" spans="2:2" x14ac:dyDescent="0.25">
      <c r="B628" t="str">
        <v>INSERT INTO PUBLIC.CODELIST_ITEM_LABEL (DESCRIPTION, VALID_FROM, VALID_TO, ITEM_ID, LANGUAGE_ID) VALUES('Fejl i ''Lokalisering af varerne ''identifikation'' (16 15 046 000), når identifikationskode = ''Z'', skal adresse angives.', TO_TIMESTAMP('2020-01-01 00:00:00', 'YYYY-MM-DD HH24:MI:SS'), null, (SELECT id FROM CODELIST_ITEM CI WHERE ITEM_CODE = 'DK1060' AND CODELIST_ID = (SELECT id FROM codelist WHERE CODELIST_KEY = '10080')), 3);</v>
      </c>
    </row>
    <row r="629" spans="2:2" x14ac:dyDescent="0.25">
      <c r="B629" t="str">
        <v>INSERT INTO PUBLIC.CODELIST_ITEM_LABEL (DESCRIPTION, VALID_FROM, VALID_TO, ITEM_ID, LANGUAGE_ID) VALUES('Fejl i ''Tidligere Dokument Type'' (12 01 002 000), denne dokument type er ikke tilladt', TO_TIMESTAMP('2020-01-01 00:00:00', 'YYYY-MM-DD HH24:MI:SS'), null, (SELECT id FROM CODELIST_ITEM CI WHERE ITEM_CODE = 'DK1210' AND CODELIST_ID = (SELECT id FROM codelist WHERE CODELIST_KEY = '10080')), 3);</v>
      </c>
    </row>
    <row r="630" spans="2:2" x14ac:dyDescent="0.25">
      <c r="B630" t="str">
        <v>INSERT INTO PUBLIC.CODELIST_ITEM_LABEL (DESCRIPTION, VALID_FROM, VALID_TO, ITEM_ID, LANGUAGE_ID) VALUES('Fejl i Person der Bekræfter Vareudgang - Identifikationsnummer, nummeret findes ikke eller er ikke gyldigt.', TO_TIMESTAMP('2020-01-01 00:00:00', 'YYYY-MM-DD HH24:MI:SS'), null, (SELECT id FROM CODELIST_ITEM CI WHERE ITEM_CODE = 'DK2049' AND CODELIST_ID = (SELECT id FROM codelist WHERE CODELIST_KEY = '10080')), 3);</v>
      </c>
    </row>
    <row r="631" spans="2:2" x14ac:dyDescent="0.25">
      <c r="B631" t="str">
        <v>INSERT INTO PUBLIC.CODELIST_ITEM_LABEL (DESCRIPTION, VALID_FROM, VALID_TO, ITEM_ID, LANGUAGE_ID) VALUES('Fejl i ''Lokalisering af varerne'' (16 15 045 000), når type = ''B'', kan ''identifikationskode'' (16 15 046 000) kun være ''Y''.', TO_TIMESTAMP('2020-01-01 00:00:00', 'YYYY-MM-DD HH24:MI:SS'), null, (SELECT id FROM CODELIST_ITEM CI WHERE ITEM_CODE = 'DK1058' AND CODELIST_ID = (SELECT id FROM codelist WHERE CODELIST_KEY = '10080')), 3);</v>
      </c>
    </row>
    <row r="632" spans="2:2" x14ac:dyDescent="0.25">
      <c r="B632" t="str">
        <v>INSERT INTO PUBLIC.CODELIST_ITEM_LABEL (DESCRIPTION, VALID_FROM, VALID_TO, ITEM_ID, LANGUAGE_ID) VALUES('Fejl i "Supplerende enheder" (18 02 000 000), supplerende enheder skal være mindre end 50, for den valgte procedure.', TO_TIMESTAMP('2020-01-01 00:00:00', 'YYYY-MM-DD HH24:MI:SS'), null, (SELECT id FROM CODELIST_ITEM CI WHERE ITEM_CODE = 'DK1019' AND CODELIST_ID = (SELECT id FROM codelist WHERE CODELIST_KEY = '10080')), 3);</v>
      </c>
    </row>
    <row r="633" spans="2:2" x14ac:dyDescent="0.25">
      <c r="B633" t="str">
        <v>INSERT INTO PUBLIC.CODELIST_ITEM_LABEL (DESCRIPTION, VALID_FROM, VALID_TO, ITEM_ID, LANGUAGE_ID) VALUES('Fejl i "antal kolli" (18 06 004 000), antal kolli skal være mindre end 50, for den valgte procedure.', TO_TIMESTAMP('2020-01-01 00:00:00', 'YYYY-MM-DD HH24:MI:SS'), null, (SELECT id FROM CODELIST_ITEM CI WHERE ITEM_CODE = 'DK1021' AND CODELIST_ID = (SELECT id FROM codelist WHERE CODELIST_KEY = '10080')), 3);</v>
      </c>
    </row>
    <row r="634" spans="2:2" x14ac:dyDescent="0.25">
      <c r="B634" t="str">
        <v>INSERT INTO PUBLIC.CODELIST_ITEM_LABEL (DESCRIPTION, VALID_FROM, VALID_TO, ITEM_ID, LANGUAGE_ID) VALUES('Fejl i datafelt 99 05 001 000, Transaktionens art findes ikke, se kodeliste.', TO_TIMESTAMP('2020-01-01 00:00:00', 'YYYY-MM-DD HH24:MI:SS'), null, (SELECT id FROM CODELIST_ITEM CI WHERE ITEM_CODE = 'DK1082' AND CODELIST_ID = (SELECT id FROM codelist WHERE CODELIST_KEY = '10080')), 3);</v>
      </c>
    </row>
    <row r="635" spans="2:2" x14ac:dyDescent="0.25">
      <c r="B635" t="str">
        <v>INSERT INTO PUBLIC.CODELIST_ITEM_LABEL (DESCRIPTION, VALID_FROM, VALID_TO, ITEM_ID, LANGUAGE_ID) VALUES('Fejl i datafelt 14 10 001 000, Værdiansættelses metode findes ikke, se kodeliste.', TO_TIMESTAMP('2020-01-01 00:00:00', 'YYYY-MM-DD HH24:MI:SS'), null, (SELECT id FROM CODELIST_ITEM CI WHERE ITEM_CODE = 'DK1081' AND CODELIST_ID = (SELECT id FROM codelist WHERE CODELIST_KEY = '10080')), 3);</v>
      </c>
    </row>
    <row r="636" spans="2:2" x14ac:dyDescent="0.25">
      <c r="B636" t="str">
        <v>INSERT INTO PUBLIC.CODELIST_ITEM_LABEL (DESCRIPTION, VALID_FROM, VALID_TO, ITEM_ID, LANGUAGE_ID) VALUES('Fejl i ''Eksportør identifikations nummer'' (13 01 017 000), eksportøren skal være eksportørregistreret i Danmark.', TO_TIMESTAMP('2020-01-01 00:00:00', 'YYYY-MM-DD HH24:MI:SS'), null, (SELECT id FROM CODELIST_ITEM CI WHERE ITEM_CODE = 'DK6001' AND CODELIST_ID = (SELECT id FROM codelist WHERE CODELIST_KEY = '10080')), 3);</v>
      </c>
    </row>
    <row r="637" spans="2:2" x14ac:dyDescent="0.25">
      <c r="B637" t="str">
        <v>INSERT INTO PUBLIC.CODELIST_ITEM_LABEL (DESCRIPTION, VALID_FROM, VALID_TO, ITEM_ID, LANGUAGE_ID) VALUES('Fejl i ''Eksportør identifikations nummer'' (13 01 017 000), nummeret eksisterer ikke eller er ikke validt.', TO_TIMESTAMP('2020-01-01 00:00:00', 'YYYY-MM-DD HH24:MI:SS'), null, (SELECT id FROM CODELIST_ITEM CI WHERE ITEM_CODE = 'DK6000' AND CODELIST_ID = (SELECT id FROM codelist WHERE CODELIST_KEY = '10080')), 3);</v>
      </c>
    </row>
    <row r="638" spans="2:2" x14ac:dyDescent="0.25">
      <c r="B638" t="str">
        <v>/*INSERT INTO PUBLIC.CODELIST_ITEM_LABEL (DESCRIPTION, VALID_FROM, VALID_TO, ITEM_ID, LANGUAGE_ID) VALUES('Fejl i "Eksportør landekode" (13 01 018 020), er ikke validt, landekode skal findes i EU''s GEONOM codelist (landekode for 3.lande)', TO_TIMESTAMP('2020-01-01 00:00:00', 'YYYY-MM-DD HH24:MI:SS'), null, (SELECT id FROM CODELIST_ITEM CI WHERE ITEM_CODE = '' AND CODELIST_ID = (SELECT id FROM codelist WHERE CODELIST_KEY = '10080')), 3);*/</v>
      </c>
    </row>
    <row r="639" spans="2:2" x14ac:dyDescent="0.25">
      <c r="B639" t="str">
        <v>INSERT INTO PUBLIC.CODELIST_ITEM_LABEL (DESCRIPTION, VALID_FROM, VALID_TO, ITEM_ID, LANGUAGE_ID) VALUES('Fejl i Transportør Identifikationsnummer (13 12 000 000), nummeret findes ikke eller er ikke validt.', TO_TIMESTAMP('2020-01-01 00:00:00', 'YYYY-MM-DD HH24:MI:SS'), null, (SELECT id FROM CODELIST_ITEM CI WHERE ITEM_CODE = 'DK1298' AND CODELIST_ID = (SELECT id FROM codelist WHERE CODELIST_KEY = '10080')), 3);</v>
      </c>
    </row>
    <row r="640" spans="2:2" x14ac:dyDescent="0.25">
      <c r="B640" t="str">
        <v>/*INSERT INTO PUBLIC.CODELIST_ITEM_LABEL (DESCRIPTION, VALID_FROM, VALID_TO, ITEM_ID, LANGUAGE_ID) VALUES('Fejl i ''Deklarant identifikations nummer'' (13 05 017 000), deklaranten skal være eksportørregistreret i Danmark.', TO_TIMESTAMP('2020-01-01 00:00:00', 'YYYY-MM-DD HH24:MI:SS'), null, (SELECT id FROM CODELIST_ITEM CI WHERE ITEM_CODE = 'DK6002' AND CODELIST_ID = (SELECT id FROM codelist WHERE CODELIST_KEY = '')), 3);*/</v>
      </c>
    </row>
    <row r="641" spans="2:2" x14ac:dyDescent="0.25">
      <c r="B641" t="str">
        <v>INSERT INTO PUBLIC.CODELIST_ITEM_LABEL (DESCRIPTION, VALID_FROM, VALID_TO, ITEM_ID, LANGUAGE_ID) VALUES('Fejl i Klarer - Identifikationsnummer (13 05 017 000),  klarer skal have en gyldig bevillingskode 407 (Indskrivning i klarerens regnskaber uden frembydelse)', TO_TIMESTAMP('2020-01-01 00:00:00', 'YYYY-MM-DD HH24:MI:SS'), null, (SELECT id FROM CODELIST_ITEM CI WHERE ITEM_CODE = 'DK1305' AND CODELIST_ID = (SELECT id FROM codelist WHERE CODELIST_KEY = '10080')), 3);</v>
      </c>
    </row>
    <row r="642" spans="2:2" x14ac:dyDescent="0.25">
      <c r="B642" t="str">
        <v>INSERT INTO PUBLIC.CODELIST_ITEM_LABEL (DESCRIPTION, VALID_FROM, VALID_TO, ITEM_ID, LANGUAGE_ID) VALUES('Fejl i Klarer - Identifikationsnummer (13 05 017 000),  klarer skal have en gyldig bevillingskode 166 (Provianteringsvirksomhed)', TO_TIMESTAMP('2020-01-01 00:00:00', 'YYYY-MM-DD HH24:MI:SS'), null, (SELECT id FROM CODELIST_ITEM CI WHERE ITEM_CODE = 'DK2041' AND CODELIST_ID = (SELECT id FROM codelist WHERE CODELIST_KEY = '10080')), 3);</v>
      </c>
    </row>
    <row r="643" spans="2:2" x14ac:dyDescent="0.25">
      <c r="B643" t="str">
        <v>INSERT INTO PUBLIC.CODELIST_ITEM_LABEL (DESCRIPTION, VALID_FROM, VALID_TO, ITEM_ID, LANGUAGE_ID) VALUES('Fejl i dataelement 99 02 000 000 sikkerhedsstilllelsens art, koden findes ikke eller er ikke validt, se kodeliste. ', TO_TIMESTAMP('2020-01-01 00:00:00', 'YYYY-MM-DD HH24:MI:SS'), null, (SELECT id FROM CODELIST_ITEM CI WHERE ITEM_CODE = 'DK1093' AND CODELIST_ID = (SELECT id FROM codelist WHERE CODELIST_KEY = '10080')), 3);</v>
      </c>
    </row>
    <row r="644" spans="2:2" x14ac:dyDescent="0.25">
      <c r="B644" t="str">
        <v>INSERT INTO PUBLIC.CODELIST_ITEM_LABEL (DESCRIPTION, VALID_FROM, VALID_TO, ITEM_ID, LANGUAGE_ID) VALUES('Fejl i dataelement 19 06 061 000 identifikationstype under ankomsttransportsmidlets identitet, koden findes ikke, se kodeliste. ', TO_TIMESTAMP('2020-01-01 00:00:00', 'YYYY-MM-DD HH24:MI:SS'), null, (SELECT id FROM CODELIST_ITEM CI WHERE ITEM_CODE = 'DK1092' AND CODELIST_ID = (SELECT id FROM codelist WHERE CODELIST_KEY = '10080')), 3);</v>
      </c>
    </row>
    <row r="645" spans="2:2" x14ac:dyDescent="0.25">
      <c r="B645" t="str">
        <v>INSERT INTO PUBLIC.CODELIST_ITEM_LABEL (DESCRIPTION, VALID_FROM, VALID_TO, ITEM_ID, LANGUAGE_ID) VALUES('Fejl i dataelement 19 03 000 000 transportmåde ved grænsen, koden findes ikke eller er ikke validt, se kodeliste.', TO_TIMESTAMP('2020-01-01 00:00:00', 'YYYY-MM-DD HH24:MI:SS'), null, (SELECT id FROM CODELIST_ITEM CI WHERE ITEM_CODE = 'DK1091' AND CODELIST_ID = (SELECT id FROM codelist WHERE CODELIST_KEY = '10080')), 3);</v>
      </c>
    </row>
    <row r="646" spans="2:2" x14ac:dyDescent="0.25">
      <c r="B646" t="str">
        <v>INSERT INTO PUBLIC.CODELIST_ITEM_LABEL (DESCRIPTION, VALID_FROM, VALID_TO, ITEM_ID, LANGUAGE_ID) VALUES('Fejl i dataelement 16 15 046 000 identifikationskvalifikator, koden findes ikke, se kodeliste.', TO_TIMESTAMP('2020-01-01 00:00:00', 'YYYY-MM-DD HH24:MI:SS'), null, (SELECT id FROM CODELIST_ITEM CI WHERE ITEM_CODE = 'DK1090' AND CODELIST_ID = (SELECT id FROM codelist WHERE CODELIST_KEY = '10080')), 3);</v>
      </c>
    </row>
    <row r="647" spans="2:2" x14ac:dyDescent="0.25">
      <c r="B647" t="str">
        <v>INSERT INTO PUBLIC.CODELIST_ITEM_LABEL (DESCRIPTION, VALID_FROM, VALID_TO, ITEM_ID, LANGUAGE_ID) VALUES('Fejl i dataelement 14 01 035, incoterm-kode i leveringsbetingelser findes ikke, se kodeliste.', TO_TIMESTAMP('2020-01-01 00:00:00', 'YYYY-MM-DD HH24:MI:SS'), null, (SELECT id FROM CODELIST_ITEM CI WHERE ITEM_CODE = 'DK1088' AND CODELIST_ID = (SELECT id FROM codelist WHERE CODELIST_KEY = '10080')), 3);</v>
      </c>
    </row>
    <row r="648" spans="2:2" x14ac:dyDescent="0.25">
      <c r="B648" t="str">
        <v>INSERT INTO PUBLIC.CODELIST_ITEM_LABEL (DESCRIPTION, VALID_FROM, VALID_TO, ITEM_ID, LANGUAGE_ID) VALUES('Fejl i dataelement 13 16 031 000, rollekode i supplerende skattereference findes ikke, se kodeliste.', TO_TIMESTAMP('2020-01-01 00:00:00', 'YYYY-MM-DD HH24:MI:SS'), null, (SELECT id FROM CODELIST_ITEM CI WHERE ITEM_CODE = 'DK1086' AND CODELIST_ID = (SELECT id FROM codelist WHERE CODELIST_KEY = '10080')), 3);</v>
      </c>
    </row>
    <row r="649" spans="2:2" x14ac:dyDescent="0.25">
      <c r="B649" t="str">
        <v>INSERT INTO PUBLIC.CODELIST_ITEM_LABEL (DESCRIPTION, VALID_FROM, VALID_TO, ITEM_ID, LANGUAGE_ID) VALUES('Fejl i dataelement 13 14 031, rollekode i yderligere aktør i forsyningskæden findes ikke, se kodeliste.', TO_TIMESTAMP('2020-01-01 00:00:00', 'YYYY-MM-DD HH24:MI:SS'), null, (SELECT id FROM CODELIST_ITEM CI WHERE ITEM_CODE = 'DK1087' AND CODELIST_ID = (SELECT id FROM codelist WHERE CODELIST_KEY = '10080')), 3);</v>
      </c>
    </row>
    <row r="650" spans="2:2" x14ac:dyDescent="0.25">
      <c r="B650" t="str">
        <v>INSERT INTO PUBLIC.CODELIST_ITEM_LABEL (DESCRIPTION, VALID_FROM, VALID_TO, ITEM_ID, LANGUAGE_ID) VALUES('Fejl i dataelement 12 11 002 "oplags type og navn" findes ikke eller er ikke validt, se kodeliste. ', TO_TIMESTAMP('2020-01-01 00:00:00', 'YYYY-MM-DD HH24:MI:SS'), null, (SELECT id FROM CODELIST_ITEM CI WHERE ITEM_CODE = 'DK1084' AND CODELIST_ID = (SELECT id FROM codelist WHERE CODELIST_KEY = '10080')), 3);</v>
      </c>
    </row>
    <row r="651" spans="2:2" x14ac:dyDescent="0.25">
      <c r="B651" t="str">
        <v>INSERT INTO PUBLIC.CODELIST_ITEM_LABEL (DESCRIPTION, VALID_FROM, VALID_TO, ITEM_ID, LANGUAGE_ID) VALUES('Fejl i dataelement 11 02 001 "Type supplerende angivelse" findes ikke eller er ikke validt, se kodeliste.', TO_TIMESTAMP('2020-01-01 00:00:00', 'YYYY-MM-DD HH24:MI:SS'), null, (SELECT id FROM CODELIST_ITEM CI WHERE ITEM_CODE = 'DK1083' AND CODELIST_ID = (SELECT id FROM codelist WHERE CODELIST_KEY = '10080')), 3);</v>
      </c>
    </row>
    <row r="652" spans="2:2" x14ac:dyDescent="0.25">
      <c r="B652" t="str">
        <v>INSERT INTO PUBLIC.CODELIST_ITEM_LABEL (DESCRIPTION, VALID_FROM, VALID_TO, ITEM_ID, LANGUAGE_ID) VALUES('Fejl i CUS code (18 08) koden findes ikke, se kodeliste.', TO_TIMESTAMP('2020-01-01 00:00:00', 'YYYY-MM-DD HH24:MI:SS'), null, (SELECT id FROM CODELIST_ITEM CI WHERE ITEM_CODE = 'DK1094' AND CODELIST_ID = (SELECT id FROM codelist WHERE CODELIST_KEY = '10080')), 3);</v>
      </c>
    </row>
    <row r="653" spans="2:2" x14ac:dyDescent="0.25">
      <c r="B653" t="str">
        <v>INSERT INTO PUBLIC.CODELIST_ITEM_LABEL (DESCRIPTION, VALID_FROM, VALID_TO, ITEM_ID, LANGUAGE_ID) VALUES('Fejl i Landekode i datafelt 13 04 018 020 "Importør" er forkert, det skal være "DK".', TO_TIMESTAMP('2020-01-01 00:00:00', 'YYYY-MM-DD HH24:MI:SS'), null, (SELECT id FROM CODELIST_ITEM CI WHERE ITEM_CODE = 'DK1040' AND CODELIST_ID = (SELECT id FROM codelist WHERE CODELIST_KEY = '10080')), 3);</v>
      </c>
    </row>
    <row r="654" spans="2:2" x14ac:dyDescent="0.25">
      <c r="B654" t="str">
        <v>INSERT INTO PUBLIC.CODELIST_ITEM_LABEL (DESCRIPTION, VALID_FROM, VALID_TO, ITEM_ID, LANGUAGE_ID) VALUES('Fejl i varekode (18 09 00 000), varekoden kan ikke anvendes i forbindelse med "supplerende procedure" (11 10 000 000) "C08".', TO_TIMESTAMP('2020-01-01 00:00:00', 'YYYY-MM-DD HH24:MI:SS'), null, (SELECT id FROM CODELIST_ITEM CI WHERE ITEM_CODE = 'DK1012' AND CODELIST_ID = (SELECT id FROM codelist WHERE CODELIST_KEY = '10080')), 3);</v>
      </c>
    </row>
    <row r="655" spans="2:2" x14ac:dyDescent="0.25">
      <c r="B655" t="str">
        <v>INSERT INTO PUBLIC.CODELIST_ITEM_LABEL (DESCRIPTION, VALID_FROM, VALID_TO, ITEM_ID, LANGUAGE_ID) VALUES('Fejl i varekode (18 09 00 000), varekoden kan ikke anvendes i forbindelse med "supplerende procedure" (11 10 000 000) "C07".', TO_TIMESTAMP('2020-01-01 00:00:00', 'YYYY-MM-DD HH24:MI:SS'), null, (SELECT id FROM CODELIST_ITEM CI WHERE ITEM_CODE = 'DK1011' AND CODELIST_ID = (SELECT id FROM codelist WHERE CODELIST_KEY = '10080')), 3);</v>
      </c>
    </row>
    <row r="656" spans="2:2" x14ac:dyDescent="0.25">
      <c r="B656" t="str">
        <v>INSERT INTO PUBLIC.CODELIST_ITEM_LABEL (DESCRIPTION, VALID_FROM, VALID_TO, ITEM_ID, LANGUAGE_ID) VALUES('Fejl i ''Authorisation Type'' (12 12 002 000), denne dokument type er ikke tilladt', TO_TIMESTAMP('2020-01-01 00:00:00', 'YYYY-MM-DD HH24:MI:SS'), null, (SELECT id FROM CODELIST_ITEM CI WHERE ITEM_CODE = 'DK1214' AND CODELIST_ID = (SELECT id FROM codelist WHERE CODELIST_KEY = '10080')), 3);</v>
      </c>
    </row>
    <row r="657" spans="2:2" x14ac:dyDescent="0.25">
      <c r="B657" t="str">
        <v>INSERT INTO PUBLIC.CODELIST_ITEM_LABEL (DESCRIPTION, VALID_FROM, VALID_TO, ITEM_ID, LANGUAGE_ID) VALUES('Fejl i "Lokalisering af varerne" (16 15 052 000), bevillingskode eller journalnummer er ikke angivet korrekt, bevillingskode skal være DKTST_n9.', TO_TIMESTAMP('2020-01-01 00:00:00', 'YYYY-MM-DD HH24:MI:SS'), null, (SELECT id FROM CODELIST_ITEM CI WHERE ITEM_CODE = 'DK2008' AND CODELIST_ID = (SELECT id FROM codelist WHERE CODELIST_KEY = '10080')), 3);</v>
      </c>
    </row>
    <row r="658" spans="2:2" x14ac:dyDescent="0.25">
      <c r="B658" t="str">
        <v>INSERT INTO PUBLIC.CODELIST_ITEM_LABEL (DESCRIPTION, VALID_FROM, VALID_TO, ITEM_ID, LANGUAGE_ID) VALUES('Fejl i Bevillingsnummer (12 12 001 000), når den Anmodede procedure (11 09 001 000) er 31 og den Forhenværende procedure (11 09 002 000) er enten 51, 53 eller 71, så skal Bevillingsnummeret starte med enten DKIPO, DKTEA eller en af følgende værdier DKCWP, DKCW1 eller DCW2, respektivt', TO_TIMESTAMP('2020-01-01 00:00:00', 'YYYY-MM-DD HH24:MI:SS'), null, (SELECT id FROM CODELIST_ITEM CI WHERE ITEM_CODE = 'DK2040' AND CODELIST_ID = (SELECT id FROM codelist WHERE CODELIST_KEY = '10080')), 3);</v>
      </c>
    </row>
    <row r="659" spans="2:2" x14ac:dyDescent="0.25">
      <c r="B659" t="str">
        <v>INSERT INTO PUBLIC.CODELIST_ITEM_LABEL (DESCRIPTION, VALID_FROM, VALID_TO, ITEM_ID, LANGUAGE_ID) VALUES('Fejl i ''Yderlig Reference Type'' (12 04 002 000), denne dokument type er ikke tilladt', TO_TIMESTAMP('2020-01-01 00:00:00', 'YYYY-MM-DD HH24:MI:SS'), null, (SELECT id FROM CODELIST_ITEM CI WHERE ITEM_CODE = 'DK1212' AND CODELIST_ID = (SELECT id FROM codelist WHERE CODELIST_KEY = '10080')), 3);</v>
      </c>
    </row>
    <row r="660" spans="2:2" x14ac:dyDescent="0.25">
      <c r="B660" t="str">
        <v>INSERT INTO PUBLIC.CODELIST_ITEM_LABEL (DESCRIPTION, VALID_FROM, VALID_TO, ITEM_ID, LANGUAGE_ID) VALUES('Fejl i ''Supplerende Procedure'' (11 10 000 000), proceduren er forkert eller findes ikke, se kodeliste.', TO_TIMESTAMP('2020-01-01 00:00:00', 'YYYY-MM-DD HH24:MI:SS'), null, (SELECT id FROM CODELIST_ITEM CI WHERE ITEM_CODE = 'DK1001' AND CODELIST_ID = (SELECT id FROM codelist WHERE CODELIST_KEY = '10080')), 3);</v>
      </c>
    </row>
    <row r="661" spans="2:2" x14ac:dyDescent="0.25">
      <c r="B661" t="str">
        <v>INSERT INTO PUBLIC.CODELIST_ITEM_LABEL (DESCRIPTION, VALID_FROM, VALID_TO, ITEM_ID, LANGUAGE_ID) VALUES('Fejl i ''supplerende angivelsestype'' (11 02 000 000), typen er forkert eller findes ikke.', TO_TIMESTAMP('2020-01-01 00:00:00', 'YYYY-MM-DD HH24:MI:SS'), null, (SELECT id FROM CODELIST_ITEM CI WHERE ITEM_CODE = 'DK1005' AND CODELIST_ID = (SELECT id FROM codelist WHERE CODELIST_KEY = '10080')), 3);</v>
      </c>
    </row>
    <row r="662" spans="2:2" x14ac:dyDescent="0.25">
      <c r="B662" t="str">
        <v>INSERT INTO PUBLIC.CODELIST_ITEM_LABEL (DESCRIPTION, VALID_FROM, VALID_TO, ITEM_ID, LANGUAGE_ID) VALUES('Fejl i "værdi" (14 14 014 000), varens egenværdi må ikke overstige 360 DKK, når "Supplerende procedurer" (11 10 000 000) er C08.', TO_TIMESTAMP('2020-01-01 00:00:00', 'YYYY-MM-DD HH24:MI:SS'), null, (SELECT id FROM CODELIST_ITEM CI WHERE ITEM_CODE = 'DK1007' AND CODELIST_ID = (SELECT id FROM codelist WHERE CODELIST_KEY = '10080')), 3);</v>
      </c>
    </row>
    <row r="663" spans="2:2" x14ac:dyDescent="0.25">
      <c r="B663" t="str">
        <v>INSERT INTO PUBLIC.CODELIST_ITEM_LABEL (DESCRIPTION, VALID_FROM, VALID_TO, ITEM_ID, LANGUAGE_ID) VALUES('Fejl i "værdi" (14 14 014 000), varens totale egenværdi må ikke overstige 1.150 DKK, når "Supplerende procedurer" (11 10 000 000) er C07.', TO_TIMESTAMP('2020-01-01 00:00:00', 'YYYY-MM-DD HH24:MI:SS'), null, (SELECT id FROM CODELIST_ITEM CI WHERE ITEM_CODE = 'DK1018' AND CODELIST_ID = (SELECT id FROM codelist WHERE CODELIST_KEY = '10080')), 3);</v>
      </c>
    </row>
    <row r="664" spans="2:2" x14ac:dyDescent="0.25">
      <c r="B664" t="str">
        <v>INSERT INTO PUBLIC.CODELIST_ITEM_LABEL (DESCRIPTION, VALID_FROM, VALID_TO, ITEM_ID, LANGUAGE_ID) VALUES('Fejl i "værdi" (14 14 014 000), varens totale omregnede egenværdi må ikke overstige 1.150 kr, når "Supplerende procedure" (11 10 00 000) er C07.', TO_TIMESTAMP('2020-01-01 00:00:00', 'YYYY-MM-DD HH24:MI:SS'), null, (SELECT id FROM CODELIST_ITEM CI WHERE ITEM_CODE = 'DK1049' AND CODELIST_ID = (SELECT id FROM codelist WHERE CODELIST_KEY = '10080')), 3);</v>
      </c>
    </row>
    <row r="665" spans="2:2" x14ac:dyDescent="0.25">
      <c r="B665" t="str">
        <v>INSERT INTO PUBLIC.CODELIST_ITEM_LABEL (DESCRIPTION, VALID_FROM, VALID_TO, ITEM_ID, LANGUAGE_ID) VALUES('Fejl i "værdi" (14 14 014 000), varens omregnede egenværdi må ikke overstige 360 DKK, når "Supplerende procedurer" (11 10 000 000) er C08.', TO_TIMESTAMP('2020-01-01 00:00:00', 'YYYY-MM-DD HH24:MI:SS'), null, (SELECT id FROM CODELIST_ITEM CI WHERE ITEM_CODE = 'DK1050' AND CODELIST_ID = (SELECT id FROM codelist WHERE CODELIST_KEY = '10080')), 3);</v>
      </c>
    </row>
    <row r="666" spans="2:2" x14ac:dyDescent="0.25">
      <c r="B666" t="str">
        <v>INSERT INTO PUBLIC.CODELIST_ITEM_LABEL (DESCRIPTION, VALID_FROM, VALID_TO, ITEM_ID, LANGUAGE_ID) VALUES('Fejl i "Trader at Destination - Identification Number (DK)", nummeret findes ikke eller er ikke validt.', TO_TIMESTAMP('2020-01-01 00:00:00', 'YYYY-MM-DD HH24:MI:SS'), null, (SELECT id FROM CODELIST_ITEM CI WHERE ITEM_CODE = 'DK9004' AND CODELIST_ID = (SELECT id FROM codelist WHERE CODELIST_KEY = '10080')), 3);</v>
      </c>
    </row>
    <row r="667" spans="2:2" x14ac:dyDescent="0.25">
      <c r="B667" t="str">
        <v>INSERT INTO PUBLIC.CODELIST_ITEM_LABEL (DESCRIPTION, VALID_FROM, VALID_TO, ITEM_ID, LANGUAGE_ID) VALUES('Fejl i "Vedlagt document type" (12 03 002 000). REX-nummer, der henvises til eksisterer ikke eller er ikke validt', TO_TIMESTAMP('2020-01-01 00:00:00', 'YYYY-MM-DD HH24:MI:SS'), null, (SELECT id FROM CODELIST_ITEM CI WHERE ITEM_CODE = 'DK2032' AND CODELIST_ID = (SELECT id FROM codelist WHERE CODELIST_KEY = '10080')), 3);</v>
      </c>
    </row>
    <row r="668" spans="2:2" x14ac:dyDescent="0.25">
      <c r="B668" t="str">
        <v>INSERT INTO PUBLIC.CODELIST_ITEM_LABEL (DESCRIPTION, VALID_FROM, VALID_TO, ITEM_ID, LANGUAGE_ID) VALUES('Fejl i "Vedlagte Dokument type" (12 03 002 000) dokumenttype findes ikke, se kodeliste.', TO_TIMESTAMP('2020-01-01 00:00:00', 'YYYY-MM-DD HH24:MI:SS'), null, (SELECT id FROM CODELIST_ITEM CI WHERE ITEM_CODE = 'DK1003' AND CODELIST_ID = (SELECT id FROM codelist WHERE CODELIST_KEY = '10080')), 3);</v>
      </c>
    </row>
    <row r="669" spans="2:2" x14ac:dyDescent="0.25">
      <c r="B669" t="str">
        <v>INSERT INTO PUBLIC.CODELIST_ITEM_LABEL (DESCRIPTION, VALID_FROM, VALID_TO, ITEM_ID, LANGUAGE_ID) VALUES('Fejl i "supplerende enheder" (18 02 000 000) , der skal angives supplerende enheder for den angivne "varekode" (18 09 056 000).', TO_TIMESTAMP('2020-01-01 00:00:00', 'YYYY-MM-DD HH24:MI:SS'), null, (SELECT id FROM CODELIST_ITEM CI WHERE ITEM_CODE = 'DK1042' AND CODELIST_ID = (SELECT id FROM codelist WHERE CODELIST_KEY = '10080')), 3);</v>
      </c>
    </row>
    <row r="670" spans="2:2" x14ac:dyDescent="0.25">
      <c r="B670" t="str">
        <v>INSERT INTO PUBLIC.CODELIST_ITEM_LABEL (DESCRIPTION, VALID_FROM, VALID_TO, ITEM_ID, LANGUAGE_ID) VALUES('Fejl i "Supplerende Enheder" (18 02 000 000), når supplerende enheder er udfyldt, skal "Supplerende procedurer" (11 10 000 000) være C08.', TO_TIMESTAMP('2020-01-01 00:00:00', 'YYYY-MM-DD HH24:MI:SS'), null, (SELECT id FROM CODELIST_ITEM CI WHERE ITEM_CODE = 'DK1006' AND CODELIST_ID = (SELECT id FROM codelist WHERE CODELIST_KEY = '10080')), 3);</v>
      </c>
    </row>
    <row r="671" spans="2:2" x14ac:dyDescent="0.25">
      <c r="B671" t="str">
        <v>INSERT INTO PUBLIC.CODELIST_ITEM_LABEL (DESCRIPTION, VALID_FROM, VALID_TO, ITEM_ID, LANGUAGE_ID) VALUES('Fejl i "Repræsentant" (13 06 017 000),  Repræsentant-id-nr. (13 06 017 000) blev angivet, men "Status" (13 06 030 000) var ikke. En status skal angives sammen med id''et.', TO_TIMESTAMP('2020-01-01 00:00:00', 'YYYY-MM-DD HH24:MI:SS'), null, (SELECT id FROM CODELIST_ITEM CI WHERE ITEM_CODE = 'DK3043' AND CODELIST_ID = (SELECT id FROM codelist WHERE CODELIST_KEY = '10080')), 3);</v>
      </c>
    </row>
    <row r="672" spans="2:2" x14ac:dyDescent="0.25">
      <c r="B672" t="str">
        <v>INSERT INTO PUBLIC.CODELIST_ITEM_LABEL (DESCRIPTION, VALID_FROM, VALID_TO, ITEM_ID, LANGUAGE_ID) VALUES('Fejl i "Repræsentantstatus kode" (13 06 030 000), kode findes ikke, se kodeliste.', TO_TIMESTAMP('2020-01-01 00:00:00', 'YYYY-MM-DD HH24:MI:SS'), null, (SELECT id FROM CODELIST_ITEM CI WHERE ITEM_CODE = 'DK1004' AND CODELIST_ID = (SELECT id FROM codelist WHERE CODELIST_KEY = '10080')), 3);</v>
      </c>
    </row>
    <row r="673" spans="2:2" x14ac:dyDescent="0.25">
      <c r="B673" t="str">
        <v>INSERT INTO PUBLIC.CODELIST_ITEM_LABEL (DESCRIPTION, VALID_FROM, VALID_TO, ITEM_ID, LANGUAGE_ID) VALUES('Fejl i "Repræsentant identifikations nummer" (13 06 017 000), nummeret eksisterer ikke eller er ikke vallidt.', TO_TIMESTAMP('2020-01-01 00:00:00', 'YYYY-MM-DD HH24:MI:SS'), null, (SELECT id FROM CODELIST_ITEM CI WHERE ITEM_CODE = 'DK2006' AND CODELIST_ID = (SELECT id FROM codelist WHERE CODELIST_KEY = '10080')), 3);</v>
      </c>
    </row>
    <row r="674" spans="2:2" x14ac:dyDescent="0.25">
      <c r="B674" t="str">
        <v>INSERT INTO PUBLIC.CODELIST_ITEM_LABEL (DESCRIPTION, VALID_FROM, VALID_TO, ITEM_ID, LANGUAGE_ID) VALUES('Fejl i "Identifikationskode", må ikke være udfyldt med Y ', TO_TIMESTAMP('2020-01-01 00:00:00', 'YYYY-MM-DD HH24:MI:SS'), null, (SELECT id FROM CODELIST_ITEM CI WHERE ITEM_CODE = 'DK4050' AND CODELIST_ID = (SELECT id FROM codelist WHERE CODELIST_KEY = '10080')), 3);</v>
      </c>
    </row>
    <row r="675" spans="2:2" x14ac:dyDescent="0.25">
      <c r="B675" t="str">
        <v>INSERT INTO PUBLIC.CODELIST_ITEM_LABEL (DESCRIPTION, VALID_FROM, VALID_TO, ITEM_ID, LANGUAGE_ID) VALUES('Fejl i "Forudgående Dokument" (2/1), der henvises til et MRN der ikke eksisterer.', TO_TIMESTAMP('2020-01-01 00:00:00', 'YYYY-MM-DD HH24:MI:SS'), null, (SELECT id FROM CODELIST_ITEM CI WHERE ITEM_CODE = 'DK1013' AND CODELIST_ID = (SELECT id FROM codelist WHERE CODELIST_KEY = '10080')), 3);</v>
      </c>
    </row>
    <row r="676" spans="2:2" x14ac:dyDescent="0.25">
      <c r="B676" t="str">
        <v>INSERT INTO PUBLIC.CODELIST_ITEM_LABEL (DESCRIPTION, VALID_FROM, VALID_TO, ITEM_ID, LANGUAGE_ID) VALUES('Fejl i "Forudgående Dokument type" (12 01 002 000) ikke relevant for angivelsestypen eller findes ikke, se codeliste.', TO_TIMESTAMP('2020-01-01 00:00:00', 'YYYY-MM-DD HH24:MI:SS'), null, (SELECT id FROM CODELIST_ITEM CI WHERE ITEM_CODE = 'DK1002' AND CODELIST_ID = (SELECT id FROM codelist WHERE CODELIST_KEY = '10080')), 3);</v>
      </c>
    </row>
    <row r="677" spans="2:2" x14ac:dyDescent="0.25">
      <c r="B677" t="str">
        <v>INSERT INTO PUBLIC.CODELIST_ITEM_LABEL (DESCRIPTION, VALID_FROM, VALID_TO, ITEM_ID, LANGUAGE_ID) VALUES(' Fejl i "antal kolli" 6/10, værdien skal udgøre samme antal kolli, som angivet på det forudanmeldte MRN.', TO_TIMESTAMP('2020-01-01 00:00:00', 'YYYY-MM-DD HH24:MI:SS'), null, (SELECT id FROM CODELIST_ITEM CI WHERE ITEM_CODE = 'DK1015' AND CODELIST_ID = (SELECT id FROM codelist WHERE CODELIST_KEY = '10080')), 3);</v>
      </c>
    </row>
    <row r="678" spans="2:2" x14ac:dyDescent="0.25">
      <c r="B678" t="str">
        <v>INSERT INTO PUBLIC.CODELIST_ITEM_LABEL (DESCRIPTION, VALID_FROM, VALID_TO, ITEM_ID, LANGUAGE_ID) VALUES('Fejl i "Lokalisering af varerne" (16 15 053 000), Adresseløbenummer findes ikke.', TO_TIMESTAMP('2020-01-01 00:00:00', 'YYYY-MM-DD HH24:MI:SS'), null, (SELECT id FROM CODELIST_ITEM CI WHERE ITEM_CODE = 'DK2019' AND CODELIST_ID = (SELECT id FROM codelist WHERE CODELIST_KEY = '10080')), 3);</v>
      </c>
    </row>
    <row r="679" spans="2:2" x14ac:dyDescent="0.25">
      <c r="B679" t="str">
        <v>/*INSERT INTO PUBLIC.CODELIST_ITEM_LABEL (DESCRIPTION, VALID_FROM, VALID_TO, ITEM_ID, LANGUAGE_ID) VALUES('Dataelement 16 15 052 000, bevillingsnummer som starter med DKTST eller DKYY er ikke tilladt for B3 angivelser', TO_TIMESTAMP('2020-01-01 00:00:00', 'YYYY-MM-DD HH24:MI:SS'), null, (SELECT id FROM CODELIST_ITEM CI WHERE ITEM_CODE = 'DK1308' AND CODELIST_ID = (SELECT id FROM codelist WHERE CODELIST_KEY = '')), 3);*/</v>
      </c>
    </row>
    <row r="680" spans="2:2" x14ac:dyDescent="0.25">
      <c r="B680" t="str">
        <v>/*INSERT INTO PUBLIC.CODELIST_ITEM_LABEL (DESCRIPTION, VALID_FROM, VALID_TO, ITEM_ID, LANGUAGE_ID) VALUES('Dataelement 16 15 052 000, bevillingsnummer som starter med DKTST er ikke tilladt for B2 angivelser', TO_TIMESTAMP('2020-01-01 00:00:00', 'YYYY-MM-DD HH24:MI:SS'), null, (SELECT id FROM CODELIST_ITEM CI WHERE ITEM_CODE = 'DK1307' AND CODELIST_ID = (SELECT id FROM codelist WHERE CODELIST_KEY = '')), 3);*/</v>
      </c>
    </row>
    <row r="681" spans="2:2" x14ac:dyDescent="0.25">
      <c r="B681" t="str">
        <v>INSERT INTO PUBLIC.CODELIST_ITEM_LABEL (DESCRIPTION, VALID_FROM, VALID_TO, ITEM_ID, LANGUAGE_ID) VALUES('Fejl i "Lokalisering af varerne" (16 15 052 000), bevillingsnummer findes ikke eller er ikke validt.', TO_TIMESTAMP('2020-01-01 00:00:00', 'YYYY-MM-DD HH24:MI:SS'), null, (SELECT id FROM CODELIST_ITEM CI WHERE ITEM_CODE = 'DK2010' AND CODELIST_ID = (SELECT id FROM codelist WHERE CODELIST_KEY = '10080')), 3);</v>
      </c>
    </row>
    <row r="682" spans="2:2" x14ac:dyDescent="0.25">
      <c r="B682" t="str">
        <v>INSERT INTO PUBLIC.CODELIST_ITEM_LABEL (DESCRIPTION, VALID_FROM, VALID_TO, ITEM_ID, LANGUAGE_ID) VALUES('Fejl i "Lokalisering af varerne type" (16 15 045 000), enten er "identificationskode" (16 15 046 000) ikke givet eller den er ikke gyldigt.', TO_TIMESTAMP('2020-01-01 00:00:00', 'YYYY-MM-DD HH24:MI:SS'), null, (SELECT id FROM CODELIST_ITEM CI WHERE ITEM_CODE = 'DK1285' AND CODELIST_ID = (SELECT id FROM codelist WHERE CODELIST_KEY = '10080')), 3);</v>
      </c>
    </row>
    <row r="683" spans="2:2" x14ac:dyDescent="0.25">
      <c r="B683"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'DK1059' AND CODELIST_ID = (SELECT id FROM codelist WHERE CODELIST_KEY = '10080')), 3);</v>
      </c>
    </row>
    <row r="684" spans="2:2" x14ac:dyDescent="0.25">
      <c r="B684"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'DK3035' AND CODELIST_ID = (SELECT id FROM codelist WHERE CODELIST_KEY = '')), 3);*/</v>
      </c>
    </row>
    <row r="685" spans="2:2" x14ac:dyDescent="0.25">
      <c r="B685" t="str">
        <v>INSERT INTO PUBLIC.CODELIST_ITEM_LABEL (DESCRIPTION, VALID_FROM, VALID_TO, ITEM_ID, LANGUAGE_ID) VALUES('Fejl i "Lokalisering af varerne" (16 15 000 000), når identifikationskvalifikator = "Y" skal "supplerende ID" (16 15 053 000) angives.', TO_TIMESTAMP('2020-01-01 00:00:00', 'YYYY-MM-DD HH24:MI:SS'), null, (SELECT id FROM CODELIST_ITEM CI WHERE ITEM_CODE = 'DK2009' AND CODELIST_ID = (SELECT id FROM codelist WHERE CODELIST_KEY = '10080')), 3);</v>
      </c>
    </row>
    <row r="686" spans="2:2" x14ac:dyDescent="0.25">
      <c r="B686" t="str">
        <v>INSERT INTO PUBLIC.CODELIST_ITEM_LABEL (DESCRIPTION, VALID_FROM, VALID_TO, ITEM_ID, LANGUAGE_ID) VALUES('Fejl i "Lokalisering af varerne" (16 15 000 000), lokationen er forkert eller findes ikke, se kodeliste.', TO_TIMESTAMP('2020-01-01 00:00:00', 'YYYY-MM-DD HH24:MI:SS'), null, (SELECT id FROM CODELIST_ITEM CI WHERE ITEM_CODE = 'DK1053' AND CODELIST_ID = (SELECT id FROM codelist WHERE CODELIST_KEY = '10080')), 3);</v>
      </c>
    </row>
    <row r="687" spans="2:2" x14ac:dyDescent="0.25">
      <c r="B687" t="str">
        <v>/*INSERT INTO PUBLIC.CODELIST_ITEM_LABEL (DESCRIPTION, VALID_FROM, VALID_TO, ITEM_ID, LANGUAGE_ID) VALUES('Fejl i "Lokalisering af varerne" (16 15 000 000), når identifikationkode = "W", skal  "Latitude" og "Longitude" angives.', TO_TIMESTAMP('2020-01-01 00:00:00', 'YYYY-MM-DD HH24:MI:SS'), null, (SELECT id FROM CODELIST_ITEM CI WHERE ITEM_CODE = 'DK3034' AND CODELIST_ID = (SELECT id FROM codelist WHERE CODELIST_KEY = '')), 3);*/</v>
      </c>
    </row>
    <row r="688" spans="2:2" x14ac:dyDescent="0.25">
      <c r="B688" t="str">
        <v>/*INSERT INTO PUBLIC.CODELIST_ITEM_LABEL (DESCRIPTION, VALID_FROM, VALID_TO, ITEM_ID, LANGUAGE_ID) VALUES('Fejl i "Lokalisering af varerne" (16 15 000 000), når type = "X" så må "dentifikation numer" angives.', TO_TIMESTAMP('2020-01-01 00:00:00', 'YYYY-MM-DD HH24:MI:SS'), null, (SELECT id FROM CODELIST_ITEM CI WHERE ITEM_CODE = 'DK3033' AND CODELIST_ID = (SELECT id FROM codelist WHERE CODELIST_KEY = '')), 3);*/</v>
      </c>
    </row>
    <row r="689" spans="2:2" x14ac:dyDescent="0.25">
      <c r="B689" t="str">
        <v>INSERT INTO PUBLIC.CODELIST_ITEM_LABEL (DESCRIPTION, VALID_FROM, VALID_TO, ITEM_ID, LANGUAGE_ID) VALUES('Fejl i "Lokalisering af varerne" (16 15 000 000) , når ''identifikationskvalifikator'' (16 15 046 000) er "Y" skal  der angives ''bevillingsnummer'' (16 15 052 000).', TO_TIMESTAMP('2020-01-01 00:00:00', 'YYYY-MM-DD HH24:MI:SS'), null, (SELECT id FROM CODELIST_ITEM CI WHERE ITEM_CODE = 'DK2007' AND CODELIST_ID = (SELECT id FROM codelist WHERE CODELIST_KEY = '10080')), 3);</v>
      </c>
    </row>
    <row r="690" spans="2:2" x14ac:dyDescent="0.25">
      <c r="B690" t="str">
        <v>INSERT INTO PUBLIC.CODELIST_ITEM_LABEL (DESCRIPTION, VALID_FROM, VALID_TO, ITEM_ID, LANGUAGE_ID) VALUES('Fejl i "Lokalisering af varerne" (16 15 000 000) , der skal angives et ''toldsted'' (16 15 047 000) eller det angivet referencenummer på toldsted, findes ikke.', TO_TIMESTAMP('2020-01-01 00:00:00', 'YYYY-MM-DD HH24:MI:SS'), null, (SELECT id FROM CODELIST_ITEM CI WHERE ITEM_CODE = 'DK1062' AND CODELIST_ID = (SELECT id FROM codelist WHERE CODELIST_KEY = '10080')), 3);</v>
      </c>
    </row>
    <row r="691" spans="2:2" x14ac:dyDescent="0.25">
      <c r="B691" t="str">
        <v>INSERT INTO PUBLIC.CODELIST_ITEM_LABEL (DESCRIPTION, VALID_FROM, VALID_TO, ITEM_ID, LANGUAGE_ID) VALUES('Fejl i ''Lokalisering af varerne type'' (16 15 045 000), når type = "A", kan identificationskode (16 15 046 000) kun være "U" eller "V".', TO_TIMESTAMP('2020-01-01 00:00:00', 'YYYY-MM-DD HH24:MI:SS'), null, (SELECT id FROM CODELIST_ITEM CI WHERE ITEM_CODE = 'DK1057' AND CODELIST_ID = (SELECT id FROM codelist WHERE CODELIST_KEY = '10080')), 3);</v>
      </c>
    </row>
    <row r="692" spans="2:2" x14ac:dyDescent="0.25">
      <c r="B692" t="str">
        <v>INSERT INTO PUBLIC.CODELIST_ITEM_LABEL (DESCRIPTION, VALID_FROM, VALID_TO, ITEM_ID, LANGUAGE_ID) VALUES('Fejl i "Varernes lokation - Økonomisk Operatør - Identifikationsnummer" (16 15 051 017), nummeret finds ikke eller er ikke validt.', TO_TIMESTAMP('2020-01-01 00:00:00', 'YYYY-MM-DD HH24:MI:SS'), null, (SELECT id FROM CODELIST_ITEM CI WHERE ITEM_CODE = 'DK1299' AND CODELIST_ID = (SELECT id FROM codelist WHERE CODELIST_KEY = '10080')), 3);</v>
      </c>
    </row>
    <row r="693" spans="2:2" x14ac:dyDescent="0.25">
      <c r="B693" t="str">
        <v>/*INSERT INTO PUBLIC.CODELIST_ITEM_LABEL (DESCRIPTION, VALID_FROM, VALID_TO, ITEM_ID, LANGUAGE_ID) VALUES('Fejl i "Faktureret beløb for vareposten" (14 08 001 000), når faktureret beløb for vareposten ikke er udfyldt skal "Værdi-ansættelses-metode" (14 10 001 000) ikke være 1', TO_TIMESTAMP('2020-01-01 00:00:00', 'YYYY-MM-DD HH24:MI:SS'), null, (SELECT id FROM CODELIST_ITEM CI WHERE ITEM_CODE = 'DK11031' AND CODELIST_ID = (SELECT id FROM codelist WHERE CODELIST_KEY = '')), 3);*/</v>
      </c>
    </row>
    <row r="694" spans="2:2" x14ac:dyDescent="0.25">
      <c r="B694" t="str">
        <v>/*INSERT INTO PUBLIC.CODELIST_ITEM_LABEL (DESCRIPTION, VALID_FROM, VALID_TO, ITEM_ID, LANGUAGE_ID) VALUES('Fejl i "Faktureret beløb for vareposten" (14 08 001 000), når faktureret beløb for vareposten er udfyldt skal "Værdi-ansættelses-metode" (14 10 001 000) være 1', TO_TIMESTAMP('2020-01-01 00:00:00', 'YYYY-MM-DD HH24:MI:SS'), null, (SELECT id FROM CODELIST_ITEM CI WHERE ITEM_CODE = 'DK11030' AND CODELIST_ID = (SELECT id FROM codelist WHERE CODELIST_KEY = '')), 3);*/</v>
      </c>
    </row>
    <row r="695" spans="2:2" x14ac:dyDescent="0.25">
      <c r="B695" t="str">
        <v>INSERT INTO PUBLIC.CODELIST_ITEM_LABEL (DESCRIPTION, VALID_FROM, VALID_TO, ITEM_ID, LANGUAGE_ID) VALUES('Fejl i "importør" (13 04 000 000), der skal angives navn og adresse, når der i "importør identifikations nummer" (13 04 017 000) er angivet DK09999981.', TO_TIMESTAMP('2020-01-01 00:00:00', 'YYYY-MM-DD HH24:MI:SS'), null, (SELECT id FROM CODELIST_ITEM CI WHERE ITEM_CODE = 'DK1041' AND CODELIST_ID = (SELECT id FROM codelist WHERE CODELIST_KEY = '10080')), 3);</v>
      </c>
    </row>
    <row r="696" spans="2:2" x14ac:dyDescent="0.25">
      <c r="B696" t="str">
        <v>INSERT INTO PUBLIC.CODELIST_ITEM_LABEL (DESCRIPTION, VALID_FROM, VALID_TO, ITEM_ID, LANGUAGE_ID) VALUES('Fejl i ”Importørens identifikations nummer” (3/16), når "supplerende procedure" (1/11) er angivet med F49, kan importørens identifikationsnummer kun være DK09999981 (privat)', TO_TIMESTAMP('2020-01-01 00:00:00', 'YYYY-MM-DD HH24:MI:SS'), null, (SELECT id FROM CODELIST_ITEM CI WHERE ITEM_CODE = 'DK1045' AND CODELIST_ID = (SELECT id FROM codelist WHERE CODELIST_KEY = '10080')), 3);</v>
      </c>
    </row>
    <row r="697" spans="2:2" x14ac:dyDescent="0.25">
      <c r="B697" t="str">
        <v>INSERT INTO PUBLIC.CODELIST_ITEM_LABEL (DESCRIPTION, VALID_FROM, VALID_TO, ITEM_ID, LANGUAGE_ID) VALUES('Fejl i "Importør identifikations nummer" (13 04 017 000), nummeret eksisterer ikke eller er ikke validt.', TO_TIMESTAMP('2020-01-01 00:00:00', 'YYYY-MM-DD HH24:MI:SS'), null, (SELECT id FROM CODELIST_ITEM CI WHERE ITEM_CODE = 'DK2001' AND CODELIST_ID = (SELECT id FROM codelist WHERE CODELIST_KEY = '10080')), 3);</v>
      </c>
    </row>
    <row r="698" spans="2:2" x14ac:dyDescent="0.25">
      <c r="B698" t="str">
        <v>INSERT INTO PUBLIC.CODELIST_ITEM_LABEL (DESCRIPTION, VALID_FROM, VALID_TO, ITEM_ID, LANGUAGE_ID) VALUES('Fejl: Hvis Authoriserings nummer (16 15 052 000) forholder sig til ''DKCWP'', ''DKCW1'', ''DKCW2'', så skal ''Identifier Warehouse'' være udfyldt', TO_TIMESTAMP('2020-01-01 00:00:00', 'YYYY-MM-DD HH24:MI:SS'), null, (SELECT id FROM CODELIST_ITEM CI WHERE ITEM_CODE = 'DK1304' AND CODELIST_ID = (SELECT id FROM codelist WHERE CODELIST_KEY = '10080')), 3);</v>
      </c>
    </row>
    <row r="699" spans="2:2" x14ac:dyDescent="0.25">
      <c r="B699" t="str">
        <v>INSERT INTO PUBLIC.CODELIST_ITEM_LABEL (DESCRIPTION, VALID_FROM, VALID_TO, ITEM_ID, LANGUAGE_ID) VALUES('Fejl i "Den ansvarlige for forsendelsesproceduren - Identifikationsnummer" (13 07 017 000), nummeret eksisterer ikke eller er ikke validt.', TO_TIMESTAMP('2020-01-01 00:00:00', 'YYYY-MM-DD HH24:MI:SS'), null, (SELECT id FROM CODELIST_ITEM CI WHERE ITEM_CODE = 'DK9000' AND CODELIST_ID = (SELECT id FROM codelist WHERE CODELIST_KEY = '10080')), 3);</v>
      </c>
    </row>
    <row r="700" spans="2:2" x14ac:dyDescent="0.25">
      <c r="B700" t="str">
        <v>INSERT INTO PUBLIC.CODELIST_ITEM_LABEL (DESCRIPTION, VALID_FROM, VALID_TO, ITEM_ID, LANGUAGE_ID) VALUES('Fejl: Hvis Authorisations Typen (12 12 002 000) =  C626 or C627, så skal holderen af Athorisation (12 12 080 000) være det samme som Klarerens identifikation', TO_TIMESTAMP('2020-01-01 00:00:00', 'YYYY-MM-DD HH24:MI:SS'), null, (SELECT id FROM CODELIST_ITEM CI WHERE ITEM_CODE = 'DK1303' AND CODELIST_ID = (SELECT id FROM codelist WHERE CODELIST_KEY = '10080')), 3);</v>
      </c>
    </row>
    <row r="701" spans="2:2" x14ac:dyDescent="0.25">
      <c r="B701" t="str">
        <v>INSERT INTO PUBLIC.CODELIST_ITEM_LABEL (DESCRIPTION, VALID_FROM, VALID_TO, ITEM_ID, LANGUAGE_ID) VALUES('Fejl i "Bevillingshaver" (12 12 080 000), nummeret eksisterer ikke eller er ikke validt.', TO_TIMESTAMP('2020-01-01 00:00:00', 'YYYY-MM-DD HH24:MI:SS'), null, (SELECT id FROM CODELIST_ITEM CI WHERE ITEM_CODE = 'DK1301' AND CODELIST_ID = (SELECT id FROM codelist WHERE CODELIST_KEY = '10080')), 3);</v>
      </c>
    </row>
    <row r="702" spans="2:2" x14ac:dyDescent="0.25">
      <c r="B702" t="str">
        <v>INSERT INTO PUBLIC.CODELIST_ITEM_LABEL (DESCRIPTION, VALID_FROM, VALID_TO, ITEM_ID, LANGUAGE_ID) VALUES('Fejl i "bruttovægt" (6/5), værdien skal udgøre samme brutto vægt som på det forudanmeldte MRN.', TO_TIMESTAMP('2020-01-01 00:00:00', 'YYYY-MM-DD HH24:MI:SS'), null, (SELECT id FROM CODELIST_ITEM CI WHERE ITEM_CODE = 'DK1014' AND CODELIST_ID = (SELECT id FROM codelist WHERE CODELIST_KEY = '10080')), 3);</v>
      </c>
    </row>
    <row r="703" spans="2:2" x14ac:dyDescent="0.25">
      <c r="B703" t="str">
        <v>INSERT INTO PUBLIC.CODELIST_ITEM_LABEL (DESCRIPTION, VALID_FROM, VALID_TO, ITEM_ID, LANGUAGE_ID) VALUES('Fejl i "Eksportør landekode" (13 01 018 020), den landekode som er angivet findes ikke. ', TO_TIMESTAMP('2020-01-01 00:00:00', 'YYYY-MM-DD HH24:MI:SS'), null, (SELECT id FROM CODELIST_ITEM CI WHERE ITEM_CODE = 'DK11051' AND CODELIST_ID = (SELECT id FROM codelist WHERE CODELIST_KEY = '10080')), 3);</v>
      </c>
    </row>
    <row r="704" spans="2:2" x14ac:dyDescent="0.25">
      <c r="B704" t="str">
        <v>INSERT INTO PUBLIC.CODELIST_ITEM_LABEL (DESCRIPTION, VALID_FROM, VALID_TO, ITEM_ID, LANGUAGE_ID) VALUES('Fejl i ''Vedlagte documenter'' (12 03 002 000). Det AEO-certifikatnummer, der henvises til er ikke validt eller klarereren er ikke AEO-certificeret.', TO_TIMESTAMP('2020-01-01 00:00:00', 'YYYY-MM-DD HH24:MI:SS'), null, (SELECT id FROM CODELIST_ITEM CI WHERE ITEM_CODE = 'DK2000' AND CODELIST_ID = (SELECT id FROM codelist WHERE CODELIST_KEY = '10080')), 3);</v>
      </c>
    </row>
    <row r="705" spans="2:2" x14ac:dyDescent="0.25">
      <c r="B705" t="str">
        <v>INSERT INTO PUBLIC.CODELIST_ITEM_LABEL (DESCRIPTION, VALID_FROM, VALID_TO, ITEM_ID, LANGUAGE_ID) VALUES('Fejl i "klarerer" (13 05 000 000), der skal angives navn og adresse, når der i "klarerer identifikations nummer" (13 05 017 000) er angivet DK09999981.', TO_TIMESTAMP('2020-01-01 00:00:00', 'YYYY-MM-DD HH24:MI:SS'), null, (SELECT id FROM CODELIST_ITEM CI WHERE ITEM_CODE = 'DK1044' AND CODELIST_ID = (SELECT id FROM codelist WHERE CODELIST_KEY = '10080')), 3);</v>
      </c>
    </row>
    <row r="706" spans="2:2" x14ac:dyDescent="0.25">
      <c r="B706" t="str">
        <v>/*INSERT INTO PUBLIC.CODELIST_ITEM_LABEL (DESCRIPTION, VALID_FROM, VALID_TO, ITEM_ID, LANGUAGE_ID) VALUES('Fejl i "Erklærer" (13 05 000 000), hvis klarererens identifikationsnr. (13 05 017 000) er ''DK09999981'', så (13 05 016 000) ''Navn'', (13 05 018 019) ''Gade og nummer'' , (13 05 018 020) ''Land'', (13 05 018 021) ''Postnummer'', (13 05 018 022) ''By'' skal angives.', TO_TIMESTAMP('2020-01-01 00:00:00', 'YYYY-MM-DD HH24:MI:SS'), null, (SELECT id FROM CODELIST_ITEM CI WHERE ITEM_CODE = 'DK3042' AND CODELIST_ID = (SELECT id FROM codelist WHERE CODELIST_KEY = '')), 3);*/</v>
      </c>
    </row>
    <row r="707" spans="2:2" x14ac:dyDescent="0.25">
      <c r="B707" t="str">
        <v>/*INSERT INTO PUBLIC.CODELIST_ITEM_LABEL (DESCRIPTION, VALID_FROM, VALID_TO, ITEM_ID, LANGUAGE_ID) VALUES('Fejl i "Erklærer" (13 05 000 000), klarererens identifikationsnr. (13 05 017 000) skal svare til klarererens identifikationsnummer (13 05 017 000) på den forudindgivne erklæring.', TO_TIMESTAMP('2020-01-01 00:00:00', 'YYYY-MM-DD HH24:MI:SS'), null, (SELECT id FROM CODELIST_ITEM CI WHERE ITEM_CODE = 'DK3041' AND CODELIST_ID = (SELECT id FROM codelist WHERE CODELIST_KEY = '')), 3);*/</v>
      </c>
    </row>
    <row r="708" spans="2:2" x14ac:dyDescent="0.25">
      <c r="B708" t="str">
        <v>INSERT INTO PUBLIC.CODELIST_ITEM_LABEL (DESCRIPTION, VALID_FROM, VALID_TO, ITEM_ID, LANGUAGE_ID) VALUES('Fejl i "klarerer identifikations nummer" (13 05 017 000), nummeret eksisterer ikke eller er ikke validt.', TO_TIMESTAMP('2020-01-01 00:00:00', 'YYYY-MM-DD HH24:MI:SS'), null, (SELECT id FROM CODELIST_ITEM CI WHERE ITEM_CODE = 'DK2005' AND CODELIST_ID = (SELECT id FROM codelist WHERE CODELIST_KEY = '10080')), 3);</v>
      </c>
    </row>
    <row r="709" spans="2:2" x14ac:dyDescent="0.25">
      <c r="B709" t="str">
        <v>INSERT INTO PUBLIC.CODELIST_ITEM_LABEL (DESCRIPTION, VALID_FROM, VALID_TO, ITEM_ID, LANGUAGE_ID) VALUES('Fejl i ”klarerens identifikations nummer” (3/18), når "supplerende procedure" (1/11) er angivet med F49, kan klarerens identifikationsnummer kun være DK09999981 (privat)', TO_TIMESTAMP('2020-01-01 00:00:00', 'YYYY-MM-DD HH24:MI:SS'), null, (SELECT id FROM CODELIST_ITEM CI WHERE ITEM_CODE = 'DK1055' AND CODELIST_ID = (SELECT id FROM codelist WHERE CODELIST_KEY = '10080')), 3);</v>
      </c>
    </row>
    <row r="710" spans="2:2" x14ac:dyDescent="0.25">
      <c r="B710" t="str">
        <v>/*INSERT INTO PUBLIC.CODELIST_ITEM_LABEL (DESCRIPTION, VALID_FROM, VALID_TO, ITEM_ID, LANGUAGE_ID) VALUES('Fejl i "Deklarant landekode"(13 05 018 020), er ikke validt, landekode skal findes i EU''s codelist over koder for EU-lande.', TO_TIMESTAMP('2020-01-01 00:00:00', 'YYYY-MM-DD HH24:MI:SS'), null, (SELECT id FROM CODELIST_ITEM CI WHERE ITEM_CODE = '' AND CODELIST_ID = (SELECT id FROM codelist WHERE CODELIST_KEY = '10080')), 3);*/</v>
      </c>
    </row>
    <row r="711" spans="2:2" x14ac:dyDescent="0.25">
      <c r="B711" t="str">
        <v>INSERT INTO PUBLIC.CODELIST_ITEM_LABEL (DESCRIPTION, VALID_FROM, VALID_TO, ITEM_ID, LANGUAGE_ID) VALUES('Fejl i "Valutakode" (14 15 012 000), valutakoden findes ikke.', TO_TIMESTAMP('2020-01-01 00:00:00', 'YYYY-MM-DD HH24:MI:SS'), null, (SELECT id FROM CODELIST_ITEM CI WHERE ITEM_CODE = 'DK1046' AND CODELIST_ID = (SELECT id FROM codelist WHERE CODELIST_KEY = '10080')), 3);</v>
      </c>
    </row>
    <row r="712" spans="2:2" x14ac:dyDescent="0.25">
      <c r="B712" t="str">
        <v>INSERT INTO PUBLIC.CODELIST_ITEM_LABEL (DESCRIPTION, VALID_FROM, VALID_TO, ITEM_ID, LANGUAGE_ID) VALUES('Fejl i "Afsender - Identifikationsnummer" (13 02 017 000), nummeret eksisterer ikke eller er ikke validt.', TO_TIMESTAMP('2020-01-01 00:00:00', 'YYYY-MM-DD HH24:MI:SS'), null, (SELECT id FROM CODELIST_ITEM CI WHERE ITEM_CODE = 'DK9001' AND CODELIST_ID = (SELECT id FROM codelist WHERE CODELIST_KEY = '10080')), 3);</v>
      </c>
    </row>
    <row r="713" spans="2:2" x14ac:dyDescent="0.25">
      <c r="B713" t="str">
        <v>INSERT INTO PUBLIC.CODELIST_ITEM_LABEL (DESCRIPTION, VALID_FROM, VALID_TO, ITEM_ID, LANGUAGE_ID) VALUES('Fejl i "Modtager - Identifikationsnummer" (13 03 017 000), nummeret eksisterer ikke eller er ikke validt.', TO_TIMESTAMP('2020-01-01 00:00:00', 'YYYY-MM-DD HH24:MI:SS'), null, (SELECT id FROM CODELIST_ITEM CI WHERE ITEM_CODE = 'DK9002' AND CODELIST_ID = (SELECT id FROM codelist WHERE CODELIST_KEY = '10080')), 3);</v>
      </c>
    </row>
    <row r="714" spans="2:2" x14ac:dyDescent="0.25">
      <c r="B714" t="str">
        <v>/*INSERT INTO PUBLIC.CODELIST_ITEM_LABEL (DESCRIPTION, VALID_FROM, VALID_TO, ITEM_ID, LANGUAGE_ID) VALUES('Fejl i "varerekode" (18 09 056 000), varekoden er ikke tilladt for den "supplerende procedure" C07.', TO_TIMESTAMP('2020-01-01 00:00:00', 'YYYY-MM-DD HH24:MI:SS'), null, (SELECT id FROM CODELIST_ITEM CI WHERE ITEM_CODE = 'DK1265' AND CODELIST_ID = (SELECT id FROM codelist WHERE CODELIST_KEY = '')), 3);*/</v>
      </c>
    </row>
    <row r="715" spans="2:2" x14ac:dyDescent="0.25">
      <c r="B715" t="str">
        <v>/*INSERT INTO PUBLIC.CODELIST_ITEM_LABEL (DESCRIPTION, VALID_FROM, VALID_TO, ITEM_ID, LANGUAGE_ID) VALUES('Fejl i "varerekode" (18 09 056 000), varekoden er ikke tilladt for den "supplerende procedure" C07.', TO_TIMESTAMP('2020-01-01 00:00:00', 'YYYY-MM-DD HH24:MI:SS'), null, (SELECT id FROM CODELIST_ITEM CI WHERE ITEM_CODE = '' AND CODELIST_ID = (SELECT id FROM codelist WHERE CODELIST_KEY = '10080')), 3);*/</v>
      </c>
    </row>
    <row r="716" spans="2:2" x14ac:dyDescent="0.25">
      <c r="B716" t="str">
        <v>INSERT INTO PUBLIC.CODELIST_ITEM_LABEL (DESCRIPTION, VALID_FROM, VALID_TO, ITEM_ID, LANGUAGE_ID) VALUES('Fejl i "Varekode" (18 09 056 000) varekoden findes ikke. ', TO_TIMESTAMP('2020-01-01 00:00:00', 'YYYY-MM-DD HH24:MI:SS'), null, (SELECT id FROM CODELIST_ITEM CI WHERE ITEM_CODE = 'DK11047' AND CODELIST_ID = (SELECT id FROM codelist WHERE CODELIST_KEY = '10080')), 3);</v>
      </c>
    </row>
    <row r="717" spans="2:2" x14ac:dyDescent="0.25">
      <c r="B717" t="str">
        <v>INSERT INTO PUBLIC.CODELIST_ITEM_LABEL (DESCRIPTION, VALID_FROM, VALID_TO, ITEM_ID, LANGUAGE_ID) VALUES('Fejl i "Bevillingsnummer" (12 12 001 000) bevillingsnummer eksisterer ikke eller er valid.', TO_TIMESTAMP('2020-01-01 00:00:00', 'YYYY-MM-DD HH24:MI:SS'), null, (SELECT id FROM CODELIST_ITEM CI WHERE ITEM_CODE = 'DK2031' AND CODELIST_ID = (SELECT id FROM codelist WHERE CODELIST_KEY = '10080')), 3);</v>
      </c>
    </row>
    <row r="718" spans="2:2" x14ac:dyDescent="0.25">
      <c r="B718" t="str">
        <v>INSERT INTO PUBLIC.CODELIST_ITEM_LABEL (DESCRIPTION, VALID_FROM, VALID_TO, ITEM_ID, LANGUAGE_ID) VALUES('Fejl: Hvis identifikationskoden (16 15 046 000) = Y og tidligere procedure (11 09 002 000) = 71, så skal Authoriserings nummer være valid format og udfyldt', TO_TIMESTAMP('2020-01-01 00:00:00', 'YYYY-MM-DD HH24:MI:SS'), null, (SELECT id FROM CODELIST_ITEM CI WHERE ITEM_CODE = 'DK1302' AND CODELIST_ID = (SELECT id FROM codelist WHERE CODELIST_KEY = '10080')), 3);</v>
      </c>
    </row>
    <row r="719" spans="2:2" x14ac:dyDescent="0.25">
      <c r="B719" t="str">
        <v>INSERT INTO PUBLIC.CODELIST_ITEM_LABEL (DESCRIPTION, VALID_FROM, VALID_TO, ITEM_ID, LANGUAGE_ID) VALUES('Fejl i "Yderligere aktør i forsyningskæden - Identifikationsnummer" (13 14 017 000), nummeret eksisterer ikke eller er ikke validt.', TO_TIMESTAMP('2020-01-01 00:00:00', 'YYYY-MM-DD HH24:MI:SS'), null, (SELECT id FROM CODELIST_ITEM CI WHERE ITEM_CODE = 'DK9003' AND CODELIST_ID = (SELECT id FROM codelist WHERE CODELIST_KEY = '10080')), 3);</v>
      </c>
    </row>
    <row r="720" spans="2:2" x14ac:dyDescent="0.25">
      <c r="B720" t="str">
        <v>INSERT INTO PUBLIC.CODELIST_ITEM_LABEL (DESCRIPTION, VALID_FROM, VALID_TO, ITEM_ID, LANGUAGE_ID) VALUES('Fejl i "Supplerende reference type" (12 04 002 000), den dokument type som er angivet findes ikke. ', TO_TIMESTAMP('2020-01-01 00:00:00', 'YYYY-MM-DD HH24:MI:SS'), null, (SELECT id FROM CODELIST_ITEM CI WHERE ITEM_CODE = 'DK11054' AND CODELIST_ID = (SELECT id FROM codelist WHERE CODELIST_KEY = '10080')), 3);</v>
      </c>
    </row>
    <row r="721" spans="2:2" x14ac:dyDescent="0.25">
      <c r="B721" t="str">
        <v>/*INSERT INTO PUBLIC.CODELIST_ITEM_LABEL (DESCRIPTION, VALID_FROM, VALID_TO, ITEM_ID, LANGUAGE_ID) VALUES('Fejl i "supplerende oplysninger"  (12 02 008 000), Kode passer ikke til øvrige oplysninger i angivelsen eller findes ikke, se Kodeliste.', TO_TIMESTAMP('2020-01-01 00:00:00', 'YYYY-MM-DD HH24:MI:SS'), null, (SELECT id FROM CODELIST_ITEM CI WHERE ITEM_CODE = '' AND CODELIST_ID = (SELECT id FROM codelist WHERE CODELIST_KEY = '10080')), 3);*/</v>
      </c>
    </row>
    <row r="722" spans="2:2" x14ac:dyDescent="0.25">
      <c r="B722" t="str">
        <v>INSERT INTO PUBLIC.CODELIST_ITEM_LABEL (DESCRIPTION, VALID_FROM, VALID_TO, ITEM_ID, LANGUAGE_ID) VALUES('Fejl i "Supplerende skattereference, Rollekode" (3/40), når supplerende procedure er angivet med "F49", skal rollekode i supplerende skattereference være "FR4"', TO_TIMESTAMP('2020-01-01 00:00:00', 'YYYY-MM-DD HH24:MI:SS'), null, (SELECT id FROM CODELIST_ITEM CI WHERE ITEM_CODE = 'DK1056' AND CODELIST_ID = (SELECT id FROM codelist WHERE CODELIST_KEY = '10080')), 3);</v>
      </c>
    </row>
    <row r="723" spans="2:2" x14ac:dyDescent="0.25">
      <c r="B723" t="str">
        <v>INSERT INTO PUBLIC.CODELIST_ITEM_LABEL (DESCRIPTION, VALID_FROM, VALID_TO, ITEM_ID, LANGUAGE_ID) VALUES('Fejl i ''Momsidentifikationsnummer IOSS'' (13 16 034 000) , nummeret findes ikke eller er ikke validt.', TO_TIMESTAMP('2020-01-01 00:00:00', 'YYYY-MM-DD HH24:MI:SS'), null, (SELECT id FROM CODELIST_ITEM CI WHERE ITEM_CODE = 'DK2004' AND CODELIST_ID = (SELECT id FROM codelist WHERE CODELIST_KEY = '10080')), 3);</v>
      </c>
    </row>
    <row r="724" spans="2:2" x14ac:dyDescent="0.25">
      <c r="B724" t="str">
        <v>/*INSERT INTO PUBLIC.CODELIST_ITEM_LABEL (DESCRIPTION, VALID_FROM, VALID_TO, ITEM_ID, LANGUAGE_ID) VALUES('Fejl i "Additional fiscal reference" (3/40) feltet må ikke være udfyldt, da feltet ikke kan tilføjes i forhold til den oprindelige angivelse.', TO_TIMESTAMP('2020-01-01 00:00:00', 'YYYY-MM-DD HH24:MI:SS'), null, (SELECT id FROM CODELIST_ITEM CI WHERE ITEM_CODE = '' AND CODELIST_ID = (SELECT id FROM codelist WHERE CODELIST_KEY = '10080')), 3);*/</v>
      </c>
    </row>
    <row r="725" spans="2:2" x14ac:dyDescent="0.25">
      <c r="B725" t="str">
        <v>/*INSERT INTO PUBLIC.CODELIST_ITEM_LABEL (DESCRIPTION, VALID_FROM, VALID_TO, ITEM_ID, LANGUAGE_ID) VALUES('Fejl i "Rollekode, Momsidentifikationsnummer" (13 16 031 000), rollekode findes ikke, se kodeliste ', TO_TIMESTAMP('2020-01-01 00:00:00', 'YYYY-MM-DD HH24:MI:SS'), null, (SELECT id FROM CODELIST_ITEM CI WHERE ITEM_CODE = '' AND CODELIST_ID = (SELECT id FROM codelist WHERE CODELIST_KEY = '10080')), 3);*/</v>
      </c>
    </row>
    <row r="726" spans="2:2" x14ac:dyDescent="0.25">
      <c r="B726" t="str">
        <v>INSERT INTO PUBLIC.CODELIST_ITEM_LABEL (DESCRIPTION, VALID_FROM, VALID_TO, ITEM_ID, LANGUAGE_ID) VALUES('Fejl i "Supplerende angivelsestype" (11 02 001 000), den supplerende angivelsestype er kun tilladt for forenklede angivelser', TO_TIMESTAMP('2020-01-01 00:00:00', 'YYYY-MM-DD HH24:MI:SS'), null, (SELECT id FROM CODELIST_ITEM CI WHERE ITEM_CODE = 'DK1222' AND CODELIST_ID = (SELECT id FROM codelist WHERE CODELIST_KEY = '10080')), 3);</v>
      </c>
    </row>
    <row r="727" spans="2:2" x14ac:dyDescent="0.25">
      <c r="B727" t="str">
        <v>INSERT INTO PUBLIC.CODELIST_ITEM_LABEL (DESCRIPTION, VALID_FROM, VALID_TO, ITEM_ID, LANGUAGE_ID) VALUES('Fejl i "Supplerende angivelsestype" (11 02 001 000), den supplerende angivelsestype er ikke tilladt for forenklede angivelser', TO_TIMESTAMP('2020-01-01 00:00:00', 'YYYY-MM-DD HH24:MI:SS'), null, (SELECT id FROM CODELIST_ITEM CI WHERE ITEM_CODE = 'DK1221' AND CODELIST_ID = (SELECT id FROM codelist WHERE CODELIST_KEY = '10080')), 3);</v>
      </c>
    </row>
    <row r="728" spans="2:2" x14ac:dyDescent="0.25">
      <c r="B728"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'DK1272' AND CODELIST_ID = (SELECT id FROM codelist WHERE CODELIST_KEY = '10080')), 3);</v>
      </c>
    </row>
    <row r="729" spans="2:2" x14ac:dyDescent="0.25">
      <c r="B729"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 AND CODELIST_ID = (SELECT id FROM codelist WHERE CODELIST_KEY = '')), 3);*/</v>
      </c>
    </row>
    <row r="730" spans="2:2" x14ac:dyDescent="0.25">
      <c r="B730" t="str">
        <v>INSERT INTO PUBLIC.CODELIST_ITEM_LABEL (DESCRIPTION, VALID_FROM, VALID_TO, ITEM_ID, LANGUAGE_ID) VALUES('Fejl: ''Sikkerhed'' (11 07 001 000) skal være udfyldt og må ikke være tom', TO_TIMESTAMP('2020-01-01 00:00:00', 'YYYY-MM-DD HH24:MI:SS'), null, (SELECT id FROM CODELIST_ITEM CI WHERE ITEM_CODE = 'DK3081' AND CODELIST_ID = (SELECT id FROM codelist WHERE CODELIST_KEY = '10080')), 3);</v>
      </c>
    </row>
    <row r="731" spans="2:2" x14ac:dyDescent="0.25">
      <c r="B731" t="str">
        <v>INSERT INTO PUBLIC.CODELIST_ITEM_LABEL (DESCRIPTION, VALID_FROM, VALID_TO, ITEM_ID, LANGUAGE_ID) VALUES('Fejl: PriorImportOfProcessedProductsIndication er ikke gyldig for denne garantitype', TO_TIMESTAMP('2020-01-01 00:00:00', 'YYYY-MM-DD HH24:MI:SS'), null, (SELECT id FROM CODELIST_ITEM CI WHERE ITEM_CODE = 'DK2046' AND CODELIST_ID = (SELECT id FROM codelist WHERE CODELIST_KEY = '10080')), 3);</v>
      </c>
    </row>
    <row r="732" spans="2:2" x14ac:dyDescent="0.25">
      <c r="B732" t="str">
        <v>INSERT INTO PUBLIC.CODELIST_ITEM_LABEL (DESCRIPTION, VALID_FROM, VALID_TO, ITEM_ID, LANGUAGE_ID) VALUES('Fejl: PriorImportOfProcessedProductsIndication mangler og skal tilføjes', TO_TIMESTAMP('2020-01-01 00:00:00', 'YYYY-MM-DD HH24:MI:SS'), null, (SELECT id FROM CODELIST_ITEM CI WHERE ITEM_CODE = 'DK2045' AND CODELIST_ID = (SELECT id FROM codelist WHERE CODELIST_KEY = '10080')), 3);</v>
      </c>
    </row>
    <row r="733" spans="2:2" x14ac:dyDescent="0.25">
      <c r="B733" t="str">
        <v>INSERT INTO PUBLIC.CODELIST_ITEM_LABEL (DESCRIPTION, VALID_FROM, VALID_TO, ITEM_ID, LANGUAGE_ID) VALUES('Fejl: PriorImportOfProcessedProductsIndication er ugyldig, bevilling-koden kræver garantitype', TO_TIMESTAMP('2020-01-01 00:00:00', 'YYYY-MM-DD HH24:MI:SS'), null, (SELECT id FROM CODELIST_ITEM CI WHERE ITEM_CODE = 'DK2047' AND CODELIST_ID = (SELECT id FROM codelist WHERE CODELIST_KEY = '10080')), 3);</v>
      </c>
    </row>
    <row r="734" spans="2:2" x14ac:dyDescent="0.25">
      <c r="B734" t="str">
        <v>INSERT INTO PUBLIC.CODELIST_ITEM_LABEL (DESCRIPTION, VALID_FROM, VALID_TO, ITEM_ID, LANGUAGE_ID) VALUES('EORI nummeret fra invalideringen skal matche med EORI fra 3/18 på angivelsen', TO_TIMESTAMP('2020-01-01 00:00:00', 'YYYY-MM-DD HH24:MI:SS'), null, (SELECT id FROM CODELIST_ITEM CI WHERE ITEM_CODE = 'DK2152' AND CODELIST_ID = (SELECT id FROM codelist WHERE CODELIST_KEY = '10080')), 3);</v>
      </c>
    </row>
    <row r="735" spans="2:2" x14ac:dyDescent="0.25">
      <c r="B735" t="str">
        <v>INSERT INTO PUBLIC.CODELIST_ITEM_LABEL (DESCRIPTION, VALID_FROM, VALID_TO, ITEM_ID, LANGUAGE_ID) VALUES('Dokument kan være påkrævet i forbindelse med frigivelse af varer.', TO_TIMESTAMP('2020-01-01 00:00:00', 'YYYY-MM-DD HH24:MI:SS'), null, (SELECT id FROM CODELIST_ITEM CI WHERE ITEM_CODE = 'DKW10108' AND CODELIST_ID = (SELECT id FROM codelist WHERE CODELIST_KEY = '10080')), 3);</v>
      </c>
    </row>
    <row r="736" spans="2:2" x14ac:dyDescent="0.25">
      <c r="B736" t="str">
        <v>/*INSERT INTO PUBLIC.CODELIST_ITEM_LABEL (DESCRIPTION, VALID_FROM, VALID_TO, ITEM_ID, LANGUAGE_ID) VALUES('Statistisk værdi pr. kg nettovægt synes for lav', TO_TIMESTAMP('2020-01-01 00:00:00', 'YYYY-MM-DD HH24:MI:SS'), null, (SELECT id FROM CODELIST_ITEM CI WHERE ITEM_CODE = '' AND CODELIST_ID = (SELECT id FROM codelist WHERE CODELIST_KEY = '')), 3);*/</v>
      </c>
    </row>
    <row r="737" spans="2:2" x14ac:dyDescent="0.25">
      <c r="B737" t="str">
        <v>INSERT INTO PUBLIC.CODELIST_ITEM_LABEL (DESCRIPTION, VALID_FROM, VALID_TO, ITEM_ID, LANGUAGE_ID) VALUES('The EORI for the representative (data element 3/4) is not valid.', TO_TIMESTAMP('2020-01-01 00:00:00', 'YYYY-MM-DD HH24:MI:SS'), null, (SELECT id FROM CODELIST_ITEM CI WHERE ITEM_CODE = 'DK2159' AND CODELIST_ID = (SELECT id FROM codelist WHERE CODELIST_KEY = '10080')), 3);</v>
      </c>
    </row>
    <row r="738" spans="2:2" x14ac:dyDescent="0.25">
      <c r="B738" t="str">
        <v>INSERT INTO PUBLIC.CODELIST_ITEM_LABEL (DESCRIPTION, VALID_FROM, VALID_TO, ITEM_ID, LANGUAGE_ID) VALUES('Nettovægt/suppl m/ i forhold til varekoden.', TO_TIMESTAMP('2020-01-01 00:00:00', 'YYYY-MM-DD HH24:MI:SS'), null, (SELECT id FROM CODELIST_ITEM CI WHERE ITEM_CODE = 'DK10484' AND CODELIST_ID = (SELECT id FROM codelist WHERE CODELIST_KEY = '10080')), 3);</v>
      </c>
    </row>
    <row r="739" spans="2:2" x14ac:dyDescent="0.25">
      <c r="B739" t="str">
        <v>INSERT INTO PUBLIC.CODELIST_ITEM_LABEL (DESCRIPTION, VALID_FROM, VALID_TO, ITEM_ID, LANGUAGE_ID) VALUES('Den supplerende mængde er usandsynlig (for høj) for varekoden.', TO_TIMESTAMP('2020-01-01 00:00:00', 'YYYY-MM-DD HH24:MI:SS'), null, (SELECT id FROM CODELIST_ITEM CI WHERE ITEM_CODE = 'DK10493' AND CODELIST_ID = (SELECT id FROM codelist WHERE CODELIST_KEY = '10080')), 3);</v>
      </c>
    </row>
    <row r="740" spans="2:2" x14ac:dyDescent="0.25">
      <c r="B740" t="str">
        <v>INSERT INTO PUBLIC.CODELIST_ITEM_LABEL (DESCRIPTION, VALID_FROM, VALID_TO, ITEM_ID, LANGUAGE_ID) VALUES('værdi usandsynlig for varekode', TO_TIMESTAMP('2020-01-01 00:00:00', 'YYYY-MM-DD HH24:MI:SS'), null, (SELECT id FROM CODELIST_ITEM CI WHERE ITEM_CODE = 'DK10491' AND CODELIST_ID = (SELECT id FROM codelist WHERE CODELIST_KEY = '10080')), 3);</v>
      </c>
    </row>
    <row r="741" spans="2:2" x14ac:dyDescent="0.25">
      <c r="B741" t="str">
        <v>INSERT INTO PUBLIC.CODELIST_ITEM_LABEL (DESCRIPTION, VALID_FROM, VALID_TO, ITEM_ID, LANGUAGE_ID) VALUES('Vægt usandsynlig for varekoden.', TO_TIMESTAMP('2020-01-01 00:00:00', 'YYYY-MM-DD HH24:MI:SS'), null, (SELECT id FROM CODELIST_ITEM CI WHERE ITEM_CODE = 'DK10492' AND CODELIST_ID = (SELECT id FROM codelist WHERE CODELIST_KEY = '10080')), 3);</v>
      </c>
    </row>
    <row r="742" spans="2:2" x14ac:dyDescent="0.25">
      <c r="B742" t="str">
        <v>INSERT INTO PUBLIC.CODELIST_ITEM_LABEL (DESCRIPTION, VALID_FROM, VALID_TO, ITEM_ID, LANGUAGE_ID) VALUES('mængde/værdi for varekode', TO_TIMESTAMP('2020-01-01 00:00:00', 'YYYY-MM-DD HH24:MI:SS'), null, (SELECT id FROM CODELIST_ITEM CI WHERE ITEM_CODE = 'DK10483' AND CODELIST_ID = (SELECT id FROM codelist WHERE CODELIST_KEY = '10080')), 3);</v>
      </c>
    </row>
    <row r="743" spans="2:2" x14ac:dyDescent="0.25">
      <c r="B743" t="str">
        <v>INSERT INTO PUBLIC.CODELIST_ITEM_LABEL (DESCRIPTION, VALID_FROM, VALID_TO, ITEM_ID, LANGUAGE_ID) VALUES('Nettovægt/suppl m/ i forhold til varekoden.', TO_TIMESTAMP('2020-01-01 00:00:00', 'YYYY-MM-DD HH24:MI:SS'), null, (SELECT id FROM CODELIST_ITEM CI WHERE ITEM_CODE = 'DK10482' AND CODELIST_ID = (SELECT id FROM codelist WHERE CODELIST_KEY = '10080')), 3);</v>
      </c>
    </row>
    <row r="744" spans="2:2" x14ac:dyDescent="0.25">
      <c r="B744" t="str">
        <v>INSERT INTO PUBLIC.CODELIST_ITEM_LABEL (DESCRIPTION, VALID_FROM, VALID_TO, ITEM_ID, LANGUAGE_ID) VALUES('Den supplerende mængde er usandsynlig (for høj) for varekoden.', TO_TIMESTAMP('2020-01-01 00:00:00', 'YYYY-MM-DD HH24:MI:SS'), null, (SELECT id FROM CODELIST_ITEM CI WHERE ITEM_CODE = 'DK10496' AND CODELIST_ID = (SELECT id FROM codelist WHERE CODELIST_KEY = '10080')), 3);</v>
      </c>
    </row>
    <row r="745" spans="2:2" x14ac:dyDescent="0.25">
      <c r="B745" t="str">
        <v>INSERT INTO PUBLIC.CODELIST_ITEM_LABEL (DESCRIPTION, VALID_FROM, VALID_TO, ITEM_ID, LANGUAGE_ID) VALUES('Værdi er usandsynlig (for lav) for varekoden.', TO_TIMESTAMP('2020-01-01 00:00:00', 'YYYY-MM-DD HH24:MI:SS'), null, (SELECT id FROM CODELIST_ITEM CI WHERE ITEM_CODE = 'DK10494' AND CODELIST_ID = (SELECT id FROM codelist WHERE CODELIST_KEY = '10080')), 3);</v>
      </c>
    </row>
    <row r="746" spans="2:2" x14ac:dyDescent="0.25">
      <c r="B746" t="str">
        <v>INSERT INTO PUBLIC.CODELIST_ITEM_LABEL (DESCRIPTION, VALID_FROM, VALID_TO, ITEM_ID, LANGUAGE_ID) VALUES('Nettovægten er usandsynlig (for lav) for varekoden.', TO_TIMESTAMP('2020-01-01 00:00:00', 'YYYY-MM-DD HH24:MI:SS'), null, (SELECT id FROM CODELIST_ITEM CI WHERE ITEM_CODE = 'DK10495' AND CODELIST_ID = (SELECT id FROM codelist WHERE CODELIST_KEY = '10080')), 3);</v>
      </c>
    </row>
    <row r="747" spans="2:2" x14ac:dyDescent="0.25">
      <c r="B747" t="str">
        <v>/*INSERT INTO PUBLIC.CODELIST_ITEM_LABEL (DESCRIPTION, VALID_FROM, VALID_TO, ITEM_ID, LANGUAGE_ID) VALUES('Klarerer identifikations-nummer (13 05 017 000) og Repræsentant identifikations-nummer (13 06 017 000) må ikke have samme værdi', TO_TIMESTAMP('2020-01-01 00:00:00', 'YYYY-MM-DD HH24:MI:SS'), null, (SELECT id FROM CODELIST_ITEM CI WHERE ITEM_CODE = 'DK1264' AND CODELIST_ID = (SELECT id FROM codelist WHERE CODELIST_KEY = '')), 3);*/</v>
      </c>
    </row>
    <row r="748" spans="2:2" x14ac:dyDescent="0.25">
      <c r="B748" t="str">
        <v>/*INSERT INTO PUBLIC.CODELIST_ITEM_LABEL (DESCRIPTION, VALID_FROM, VALID_TO, ITEM_ID, LANGUAGE_ID) VALUES('Klarer EORI (13 05 017 000) på I2 frembydelsesmeddelelsen skal være det samme som Klarer EORI (13 05 017 000) på den forudindgivede H1 deklaration', TO_TIMESTAMP('2020-01-01 00:00:00', 'YYYY-MM-DD HH24:MI:SS'), null, (SELECT id FROM CODELIST_ITEM CI WHERE ITEM_CODE = 'DK1108' AND CODELIST_ID = (SELECT id FROM codelist WHERE CODELIST_KEY = '')), 3);*/</v>
      </c>
    </row>
    <row r="749" spans="2:2" x14ac:dyDescent="0.25">
      <c r="B749" t="str">
        <v>INSERT INTO PUBLIC.CODELIST_ITEM_LABEL (DESCRIPTION, VALID_FROM, VALID_TO, ITEM_ID, LANGUAGE_ID) VALUES('Dataelement 5/23: ''Varelokation - Lokationstype'' skal være udfyldt og må ikke være længere end 1 tegn', TO_TIMESTAMP('2020-01-01 00:00:00', 'YYYY-MM-DD HH24:MI:SS'), null, (SELECT id FROM CODELIST_ITEM CI WHERE ITEM_CODE = 'DK1066' AND CODELIST_ID = (SELECT id FROM codelist WHERE CODELIST_KEY = '10080')), 3);</v>
      </c>
    </row>
    <row r="750" spans="2:2" x14ac:dyDescent="0.25">
      <c r="B750" t="str">
        <v>INSERT INTO PUBLIC.CODELIST_ITEM_LABEL (DESCRIPTION, VALID_FROM, VALID_TO, ITEM_ID, LANGUAGE_ID) VALUES('Dataelement 5/23: ''Varelokation - Lokations kvalificerer'' skal være udfyldt og må ikke være længere end 1 tegn', TO_TIMESTAMP('2020-01-01 00:00:00', 'YYYY-MM-DD HH24:MI:SS'), null, (SELECT id FROM CODELIST_ITEM CI WHERE ITEM_CODE = 'DK1067' AND CODELIST_ID = (SELECT id FROM codelist WHERE CODELIST_KEY = '10080')), 3);</v>
      </c>
    </row>
    <row r="751" spans="2:2" x14ac:dyDescent="0.25">
      <c r="B751" t="str">
        <v>INSERT INTO PUBLIC.CODELIST_ITEM_LABEL (DESCRIPTION, VALID_FROM, VALID_TO, ITEM_ID, LANGUAGE_ID) VALUES('Dataelement 5/23: "Varelokation - Lokations ID" skal være udfyldt og må ikke være længere end 35, 8 eller 17 tegn afhængig af lokations id type', TO_TIMESTAMP('2020-01-01 00:00:00', 'YYYY-MM-DD HH24:MI:SS'), null, (SELECT id FROM CODELIST_ITEM CI WHERE ITEM_CODE = 'DK1069' AND CODELIST_ID = (SELECT id FROM codelist WHERE CODELIST_KEY = '10080')), 3);</v>
      </c>
    </row>
    <row r="752" spans="2:2" x14ac:dyDescent="0.25">
      <c r="B752" t="str">
        <v>INSERT INTO PUBLIC.CODELIST_ITEM_LABEL (DESCRIPTION, VALID_FROM, VALID_TO, ITEM_ID, LANGUAGE_ID) VALUES('Dataelement 5/23: "Varelokation - Ekstra ID" skal være udfyldt og må ikke være længere end 4 tegn', TO_TIMESTAMP('2020-01-01 00:00:00', 'YYYY-MM-DD HH24:MI:SS'), null, (SELECT id FROM CODELIST_ITEM CI WHERE ITEM_CODE = 'DK1065' AND CODELIST_ID = (SELECT id FROM codelist WHERE CODELIST_KEY = '10080')), 3);</v>
      </c>
    </row>
    <row r="753" spans="2:2" x14ac:dyDescent="0.25">
      <c r="B753" t="str">
        <v>INSERT INTO PUBLIC.CODELIST_ITEM_LABEL (DESCRIPTION, VALID_FROM, VALID_TO, ITEM_ID, LANGUAGE_ID) VALUES('Data element 5/23: "Adresse: Landekode" skal være to bogstaver hvis Adresse er udfyldt', TO_TIMESTAMP('2020-01-01 00:00:00', 'YYYY-MM-DD HH24:MI:SS'), null, (SELECT id FROM CODELIST_ITEM CI WHERE ITEM_CODE = 'DK1072' AND CODELIST_ID = (SELECT id FROM codelist WHERE CODELIST_KEY = '10080')), 3);</v>
      </c>
    </row>
    <row r="754" spans="2:2" x14ac:dyDescent="0.25">
      <c r="B754" t="str">
        <v>INSERT INTO PUBLIC.CODELIST_ITEM_LABEL (DESCRIPTION, VALID_FROM, VALID_TO, ITEM_ID, LANGUAGE_ID) VALUES('Dataelement 5/23: "Adresse - Postnummer" skal være udfyldt og må ikke være længere end 17 tegn', TO_TIMESTAMP('2020-01-01 00:00:00', 'YYYY-MM-DD HH24:MI:SS'), null, (SELECT id FROM CODELIST_ITEM CI WHERE ITEM_CODE = 'DK1071' AND CODELIST_ID = (SELECT id FROM codelist WHERE CODELIST_KEY = '10080')), 3);</v>
      </c>
    </row>
    <row r="755" spans="2:2" x14ac:dyDescent="0.25">
      <c r="B755" t="str">
        <v>INSERT INTO PUBLIC.CODELIST_ITEM_LABEL (DESCRIPTION, VALID_FROM, VALID_TO, ITEM_ID, LANGUAGE_ID) VALUES('Data element 12 12 080 080 "Bevilling - Bevillingshaver" skal være udfyldt og skal være det samme som 13 05 017 "Klarerer - Identifikationsnummer"', TO_TIMESTAMP('2020-01-01 00:00:00', 'YYYY-MM-DD HH24:MI:SS'), null, (SELECT id FROM CODELIST_ITEM CI WHERE ITEM_CODE = 'DK1306' AND CODELIST_ID = (SELECT id FROM codelist WHERE CODELIST_KEY = '10080')), 3);</v>
      </c>
    </row>
    <row r="756" spans="2:2" x14ac:dyDescent="0.25">
      <c r="B756" t="str">
        <v>INSERT INTO PUBLIC.CODELIST_ITEM_LABEL (DESCRIPTION, VALID_FROM, VALID_TO, ITEM_ID, LANGUAGE_ID) VALUES('Hvis 12 01 000 000 (tidligere dokument) er udfyldt, så 12 01 001 000 (referencenummer), 12 01 002 000 (type), 12 01 003 000 (type pakker), 12 01 004 00 (antal pakker) og 12 01 006 000 (Mængde) skal også udfyldes (På Master Consignment-niveau og Master Consignment Goods Item-niveau', TO_TIMESTAMP('2020-01-01 00:00:00', 'YYYY-MM-DD HH24:MI:SS'), null, (SELECT id FROM CODELIST_ITEM CI WHERE ITEM_CODE = 'DK3091' AND CODELIST_ID = (SELECT id FROM codelist WHERE CODELIST_KEY = '10080')), 3);</v>
      </c>
    </row>
    <row r="757" spans="2:2" x14ac:dyDescent="0.25">
      <c r="B757" t="str">
        <v>INSERT INTO PUBLIC.CODELIST_ITEM_LABEL (DESCRIPTION, VALID_FROM, VALID_TO, ITEM_ID, LANGUAGE_ID) VALUES('Hvis 13 05 074 016 (navn) er angivet, skal enten 13 05 074 075 (telefonnummer) eller 13 05 074 076 (e-mail-adresse) oplyses, eller begge dele (til erklæring/oplyser/kontakt)', TO_TIMESTAMP('2020-01-01 00:00:00', 'YYYY-MM-DD HH24:MI:SS'), null, (SELECT id FROM CODELIST_ITEM CI WHERE ITEM_CODE = 'DK3092' AND CODELIST_ID = (SELECT id FROM codelist WHERE CODELIST_KEY = '10080')), 3);</v>
      </c>
    </row>
    <row r="758" spans="2:2" x14ac:dyDescent="0.25">
      <c r="B758" t="str">
        <v>INSERT INTO PUBLIC.CODELIST_ITEM_LABEL (DESCRIPTION, VALID_FROM, VALID_TO, ITEM_ID, LANGUAGE_ID) VALUES('Hvis 13 06 074 016 (navn) er angivet, skal enten 13 06 074 075 (telefonnummer) eller 13 06 074 076 (e-mailadresse) oplyses, eller begge dele (til erklæring/agent/kontakt)', TO_TIMESTAMP('2020-01-01 00:00:00', 'YYYY-MM-DD HH24:MI:SS'), null, (SELECT id FROM CODELIST_ITEM CI WHERE ITEM_CODE = 'DK3093' AND CODELIST_ID = (SELECT id FROM codelist WHERE CODELIST_KEY = '10080')), 3);</v>
      </c>
    </row>
    <row r="759" spans="2:2" x14ac:dyDescent="0.25">
      <c r="B759" t="str">
        <v>INSERT INTO PUBLIC.CODELIST_ITEM_LABEL (DESCRIPTION, VALID_FROM, VALID_TO, ITEM_ID, LANGUAGE_ID) VALUES('Hvis 13 12 074 016 (navn) er angivet, skal enten 13 12 074 075 (telefonnummer) eller 13 12 074 076 (e-mailadresse) oplyses, eller begge dele (til erklæring/forsendelse/fragtfører/kontakt)', TO_TIMESTAMP('2020-01-01 00:00:00', 'YYYY-MM-DD HH24:MI:SS'), null, (SELECT id FROM CODELIST_ITEM CI WHERE ITEM_CODE = 'DK3094' AND CODELIST_ID = (SELECT id FROM codelist WHERE CODELIST_KEY = '10080')), 3);</v>
      </c>
    </row>
    <row r="760" spans="2:2" x14ac:dyDescent="0.25">
      <c r="B760" t="str">
        <v>INSERT INTO PUBLIC.CODELIST_ITEM_LABEL (DESCRIPTION, VALID_FROM, VALID_TO, ITEM_ID, LANGUAGE_ID) VALUES('Hvis 16 15 074 016 (navn) er oplyst, skal enten 16 15 074 075 (telefonnummer) eller 16 15 074 076 (e-mailadresse) oplyses, eller begge dele (i MasterConsignment)', TO_TIMESTAMP('2020-01-01 00:00:00', 'YYYY-MM-DD HH24:MI:SS'), null, (SELECT id FROM CODELIST_ITEM CI WHERE ITEM_CODE = 'DK3095' AND CODELIST_ID = (SELECT id FROM codelist WHERE CODELIST_KEY = '10080')), 3);</v>
      </c>
    </row>
    <row r="761" spans="2:2" x14ac:dyDescent="0.25">
      <c r="B761" t="str">
        <v>INSERT INTO PUBLIC.CODELIST_ITEM_LABEL (DESCRIPTION, VALID_FROM, VALID_TO, ITEM_ID, LANGUAGE_ID) VALUES('Hvis 19 01 001 000 (Transport betyder typekode) er 1, er D.E''erne i 19 07 000 000 (Transportudstyr) obligatoriske', TO_TIMESTAMP('2020-01-01 00:00:00', 'YYYY-MM-DD HH24:MI:SS'), null, (SELECT id FROM CODELIST_ITEM CI WHERE ITEM_CODE = 'DK3096' AND CODELIST_ID = (SELECT id FROM codelist WHERE CODELIST_KEY = '10080')), 3);</v>
      </c>
    </row>
    <row r="762" spans="2:2" x14ac:dyDescent="0.25">
      <c r="B762" t="str">
        <v>INSERT INTO PUBLIC.CODELIST_ITEM_LABEL (DESCRIPTION, VALID_FROM, VALID_TO, ITEM_ID, LANGUAGE_ID) VALUES('Fejl ''Land for sending af forsendelse'' (16 12 020 000) skal være udfyldt og må ikke være tom', TO_TIMESTAMP('2020-01-01 00:00:00', 'YYYY-MM-DD HH24:MI:SS'), null, (SELECT id FROM CODELIST_ITEM CI WHERE ITEM_CODE = 'DK3086' AND CODELIST_ID = (SELECT id FROM codelist WHERE CODELIST_KEY = '10080')), 3);</v>
      </c>
    </row>
    <row r="763" spans="2:2" x14ac:dyDescent="0.25">
      <c r="B763" t="str">
        <v>INSERT INTO PUBLIC.CODELIST_ITEM_LABEL (DESCRIPTION, VALID_FROM, VALID_TO, ITEM_ID, LANGUAGE_ID) VALUES('Præferenceland  ikke valid', TO_TIMESTAMP('2020-01-01 00:00:00', 'YYYY-MM-DD HH24:MI:SS'), null, (SELECT id FROM CODELIST_ITEM CI WHERE ITEM_CODE = 'DK11070' AND CODELIST_ID = (SELECT id FROM codelist WHERE CODELIST_KEY = '10080')), 3);</v>
      </c>
    </row>
    <row r="764" spans="2:2" x14ac:dyDescent="0.25">
      <c r="B764" t="str">
        <v>INSERT INTO PUBLIC.CODELIST_ITEM_LABEL (DESCRIPTION, VALID_FROM, VALID_TO, ITEM_ID, LANGUAGE_ID) VALUES('Manglende angivelse af afsendelsesland.', TO_TIMESTAMP('2020-01-01 00:00:00', 'YYYY-MM-DD HH24:MI:SS'), null, (SELECT id FROM CODELIST_ITEM CI WHERE ITEM_CODE = 'DK11071' AND CODELIST_ID = (SELECT id FROM codelist WHERE CODELIST_KEY = '10080')), 3);</v>
      </c>
    </row>
    <row r="765" spans="2:2" x14ac:dyDescent="0.25">
      <c r="B765" t="str">
        <v>/*INSERT INTO PUBLIC.CODELIST_ITEM_LABEL (DESCRIPTION, VALID_FROM, VALID_TO, ITEM_ID, LANGUAGE_ID) VALUES('Rettelses årsag skal være udfyldt og skal være en gyldig årsag', TO_TIMESTAMP('2020-01-01 00:00:00', 'YYYY-MM-DD HH24:MI:SS'), null, (SELECT id FROM CODELIST_ITEM CI WHERE ITEM_CODE = 'DK1240' AND CODELIST_ID = (SELECT id FROM codelist WHERE CODELIST_KEY = '')), 3);*/</v>
      </c>
    </row>
    <row r="766" spans="2:2" x14ac:dyDescent="0.25">
      <c r="B766" t="str">
        <v>INSERT INTO PUBLIC.CODELIST_ITEM_LABEL (DESCRIPTION, VALID_FROM, VALID_TO, ITEM_ID, LANGUAGE_ID) VALUES('Fejl i dokumenter (12 03 002 000) de angivne dokumenter konflikter(reserve)', TO_TIMESTAMP('2020-01-01 00:00:00', 'YYYY-MM-DD HH24:MI:SS'), null, (SELECT id FROM CODELIST_ITEM CI WHERE ITEM_CODE = 'DK11104' AND CODELIST_ID = (SELECT id FROM codelist WHERE CODELIST_KEY = '10080')), 3);</v>
      </c>
    </row>
    <row r="767" spans="2:2" x14ac:dyDescent="0.25">
      <c r="B767" t="str">
        <v>INSERT INTO PUBLIC.CODELIST_ITEM_LABEL (DESCRIPTION, VALID_FROM, VALID_TO, ITEM_ID, LANGUAGE_ID) VALUES('Fejl i ''vedlagte dokumenter'' (12 03 002 000) de angivne   dokumenter konflikter', TO_TIMESTAMP('2020-01-01 00:00:00', 'YYYY-MM-DD HH24:MI:SS'), null, (SELECT id FROM CODELIST_ITEM CI WHERE ITEM_CODE = 'DK11107' AND CODELIST_ID = (SELECT id FROM codelist WHERE CODELIST_KEY = '10080')), 3);</v>
      </c>
    </row>
    <row r="768" spans="2:2" x14ac:dyDescent="0.25">
      <c r="B768" t="str">
        <v>INSERT INTO PUBLIC.CODELIST_ITEM_LABEL (DESCRIPTION, VALID_FROM, VALID_TO, ITEM_ID, LANGUAGE_ID) VALUES('Betingelser for import/eksport ikke opfyldt (reserve)', TO_TIMESTAMP('2020-01-01 00:00:00', 'YYYY-MM-DD HH24:MI:SS'), null, (SELECT id FROM CODELIST_ITEM CI WHERE ITEM_CODE = 'DK11105' AND CODELIST_ID = (SELECT id FROM codelist WHERE CODELIST_KEY = '10080')), 3);</v>
      </c>
    </row>
    <row r="769" spans="2:2" x14ac:dyDescent="0.25">
      <c r="B769" t="str">
        <v>INSERT INTO PUBLIC.CODELIST_ITEM_LABEL (DESCRIPTION, VALID_FROM, VALID_TO, ITEM_ID, LANGUAGE_ID) VALUES('', TO_TIMESTAMP('2020-01-01 00:00:00', 'YYYY-MM-DD HH24:MI:SS'), null, (SELECT id FROM CODELIST_ITEM CI WHERE ITEM_CODE = 'DK11072' AND CODELIST_ID = (SELECT id FROM codelist WHERE CODELIST_KEY = '10080')), 3);</v>
      </c>
    </row>
    <row r="770" spans="2:2" x14ac:dyDescent="0.25">
      <c r="B770" t="str">
        <v>INSERT INTO PUBLIC.CODELIST_ITEM_LABEL (DESCRIPTION, VALID_FROM, VALID_TO, ITEM_ID, LANGUAGE_ID) VALUES('Da varerne allerede er frigivet, skal du benytte en invalideringsanmodning 4c', TO_TIMESTAMP('2020-01-01 00:00:00', 'YYYY-MM-DD HH24:MI:SS'), null, (SELECT id FROM CODELIST_ITEM CI WHERE ITEM_CODE = 'DK1097' AND CODELIST_ID = (SELECT id FROM codelist WHERE CODELIST_KEY = '10080')), 3);</v>
      </c>
    </row>
    <row r="771" spans="2:2" x14ac:dyDescent="0.25">
      <c r="B771" t="str">
        <v>INSERT INTO PUBLIC.CODELIST_ITEM_LABEL (DESCRIPTION, VALID_FROM, VALID_TO, ITEM_ID, LANGUAGE_ID) VALUES('3/2 er specificeret som privat person, men ingen valid adresse blev fundet i 3/1', TO_TIMESTAMP('2020-01-01 00:00:00', 'YYYY-MM-DD HH24:MI:SS'), null, (SELECT id FROM CODELIST_ITEM CI WHERE ITEM_CODE = 'DK2151' AND CODELIST_ID = (SELECT id FROM codelist WHERE CODELIST_KEY = '10080')), 3);</v>
      </c>
    </row>
    <row r="772" spans="2:2" x14ac:dyDescent="0.25">
      <c r="B772" t="str">
        <v>INSERT INTO PUBLIC.CODELIST_ITEM_LABEL (DESCRIPTION, VALID_FROM, VALID_TO, ITEM_ID, LANGUAGE_ID) VALUES('Alternativ præferencekode er mulig.', TO_TIMESTAMP('2020-01-01 00:00:00', 'YYYY-MM-DD HH24:MI:SS'), null, (SELECT id FROM CODELIST_ITEM CI WHERE ITEM_CODE = 'DKW10109' AND CODELIST_ID = (SELECT id FROM codelist WHERE CODELIST_KEY = '10080')), 3);</v>
      </c>
    </row>
    <row r="773" spans="2:2" x14ac:dyDescent="0.25">
      <c r="B773" t="str">
        <v>INSERT INTO PUBLIC.CODELIST_ITEM_LABEL (DESCRIPTION, VALID_FROM, VALID_TO, ITEM_ID, LANGUAGE_ID) VALUES('Fejl i Taric-tillægskode (18 09 059 000) tillægskoden kan ikke anvendes til varekoden.', TO_TIMESTAMP('2020-01-01 00:00:00', 'YYYY-MM-DD HH24:MI:SS'), null, (SELECT id FROM CODELIST_ITEM CI WHERE ITEM_CODE = 'DK11010' AND CODELIST_ID = (SELECT id FROM codelist WHERE CODELIST_KEY = '10080')), 3);</v>
      </c>
    </row>
    <row r="774" spans="2:2" x14ac:dyDescent="0.25">
      <c r="B774" t="str">
        <v>/*INSERT INTO PUBLIC.CODELIST_ITEM_LABEL (DESCRIPTION, VALID_FROM, VALID_TO, ITEM_ID, LANGUAGE_ID) VALUES('19 01 000 000, 19 01 000 000 Container indicator er obligatorisk.', TO_TIMESTAMP('2020-01-01 00:00:00', 'YYYY-MM-DD HH24:MI:SS'), null, (SELECT id FROM CODELIST_ITEM CI WHERE ITEM_CODE = 'DK1414' AND CODELIST_ID = (SELECT id FROM codelist WHERE CODELIST_KEY = '')), 3);*/</v>
      </c>
    </row>
    <row r="775" spans="2:2" x14ac:dyDescent="0.25">
      <c r="B775" t="str">
        <v>/*INSERT INTO PUBLIC.CODELIST_ITEM_LABEL (DESCRIPTION, VALID_FROM, VALID_TO, ITEM_ID, LANGUAGE_ID) VALUES('18 06 004 000 Packaging - number of packages er obligatorisk.', TO_TIMESTAMP('2020-01-01 00:00:00', 'YYYY-MM-DD HH24:MI:SS'), null, (SELECT id FROM CODELIST_ITEM CI WHERE ITEM_CODE = 'DK1413' AND CODELIST_ID = (SELECT id FROM codelist WHERE CODELIST_KEY = '')), 3);*/</v>
      </c>
    </row>
    <row r="776" spans="2:2" x14ac:dyDescent="0.25">
      <c r="B776" t="str">
        <v>/*INSERT INTO PUBLIC.CODELIST_ITEM_LABEL (DESCRIPTION, VALID_FROM, VALID_TO, ITEM_ID, LANGUAGE_ID) VALUES('16 03 000 000 16 03 001 000 Country of destination er obligatorisk(e).', TO_TIMESTAMP('2020-01-01 00:00:00', 'YYYY-MM-DD HH24:MI:SS'), null, (SELECT id FROM CODELIST_ITEM CI WHERE ITEM_CODE = 'DK1411' AND CODELIST_ID = (SELECT id FROM codelist WHERE CODELIST_KEY = '')), 3);*/</v>
      </c>
    </row>
    <row r="777" spans="2:2" x14ac:dyDescent="0.25">
      <c r="B777" t="str">
        <v>/*INSERT INTO PUBLIC.CODELIST_ITEM_LABEL (DESCRIPTION, VALID_FROM, VALID_TO, ITEM_ID, LANGUAGE_ID) VALUES('13 03 000 000 Consignee dataelement er obligatorisk', TO_TIMESTAMP('2020-01-01 00:00:00', 'YYYY-MM-DD HH24:MI:SS'), null, (SELECT id FROM CODELIST_ITEM CI WHERE ITEM_CODE = 'DK1406' AND CODELIST_ID = (SELECT id FROM codelist WHERE CODELIST_KEY = '')), 3);*/</v>
      </c>
    </row>
    <row r="778" spans="2:2" x14ac:dyDescent="0.25">
      <c r="B778" t="str">
        <v>/*INSERT INTO PUBLIC.CODELIST_ITEM_LABEL (DESCRIPTION, VALID_FROM, VALID_TO, ITEM_ID, LANGUAGE_ID) VALUES('Hvis 13 02 000 000 Consignor er udfyldt, er elementer i gruppen (13 02 016 000 til 13 02 018 022) obligatoriske dog med hensyntagen til betingelserne i 13 02 017 000.', TO_TIMESTAMP('2020-01-01 00:00:00', 'YYYY-MM-DD HH24:MI:SS'), null, (SELECT id FROM CODELIST_ITEM CI WHERE ITEM_CODE = 'DK1403' AND CODELIST_ID = (SELECT id FROM codelist WHERE CODELIST_KEY = '')), 3);*/</v>
      </c>
    </row>
    <row r="779" spans="2:2" x14ac:dyDescent="0.25">
      <c r="B779" t="str">
        <v>/*INSERT INTO PUBLIC.CODELIST_ITEM_LABEL (DESCRIPTION, VALID_FROM, VALID_TO, ITEM_ID, LANGUAGE_ID) VALUES('Hvis 12 03 000 000 Supporting Document er udfyldt, er alle elementer i gruppen (12 03 001 000 til 12 03 002 000) obligatoriske undtagen 12 03 013 000 og 12 03 079 000.', TO_TIMESTAMP('2020-01-01 00:00:00', 'YYYY-MM-DD HH24:MI:SS'), null, (SELECT id FROM CODELIST_ITEM CI WHERE ITEM_CODE = 'DK1402' AND CODELIST_ID = (SELECT id FROM codelist WHERE CODELIST_KEY = '')), 3);*/</v>
      </c>
    </row>
    <row r="780" spans="2:2" x14ac:dyDescent="0.25">
      <c r="B780" t="str">
        <v>/*INSERT INTO PUBLIC.CODELIST_ITEM_LABEL (DESCRIPTION, VALID_FROM, VALID_TO, ITEM_ID, LANGUAGE_ID) VALUES('Hvis 12 01 000 000 Previous Document er udfyldt, er alle elementer i gruppen (12 01 001 000 til 12 01 007 000) obligatoriske undtagen 12 01 079 000.', TO_TIMESTAMP('2020-01-01 00:00:00', 'YYYY-MM-DD HH24:MI:SS'), null, (SELECT id FROM CODELIST_ITEM CI WHERE ITEM_CODE = 'DK1401' AND CODELIST_ID = (SELECT id FROM codelist WHERE CODELIST_KEY = '')), 3);*/</v>
      </c>
    </row>
    <row r="781" spans="2:2" x14ac:dyDescent="0.25">
      <c r="B781" t="str">
        <v>INSERT INTO PUBLIC.CODELIST_ITEM_LABEL (DESCRIPTION, VALID_FROM, VALID_TO, ITEM_ID, LANGUAGE_ID) VALUES('Fejl: Identifikation af lager (12 11 002 000) skal være R, S, U og skal have en gyldig lageridentifikator (12 11 015 000)', TO_TIMESTAMP('2020-01-01 00:00:00', 'YYYY-MM-DD HH24:MI:SS'), null, (SELECT id FROM CODELIST_ITEM CI WHERE ITEM_CODE = 'DK3054' AND CODELIST_ID = (SELECT id FROM codelist WHERE CODELIST_KEY = '10080')), 3);</v>
      </c>
    </row>
    <row r="782" spans="2:2" x14ac:dyDescent="0.25">
      <c r="B782" t="str">
        <v>/*INSERT INTO PUBLIC.CODELIST_ITEM_LABEL (DESCRIPTION, VALID_FROM, VALID_TO, ITEM_ID, LANGUAGE_ID) VALUES('', TO_TIMESTAMP('2020-01-01 00:00:00', 'YYYY-MM-DD HH24:MI:SS'), null, (SELECT id FROM CODELIST_ITEM CI WHERE ITEM_CODE = 'DK3088' AND CODELIST_ID = (SELECT id FROM codelist WHERE CODELIST_KEY = '')), 3);*/</v>
      </c>
    </row>
    <row r="783" spans="2:2" x14ac:dyDescent="0.25">
      <c r="B783" t="str">
        <v>/*INSERT INTO PUBLIC.CODELIST_ITEM_LABEL (DESCRIPTION, VALID_FROM, VALID_TO, ITEM_ID, LANGUAGE_ID) VALUES('', TO_TIMESTAMP('2020-01-01 00:00:00', 'YYYY-MM-DD HH24:MI:SS'), null, (SELECT id FROM CODELIST_ITEM CI WHERE ITEM_CODE = 'DK3089' AND CODELIST_ID = (SELECT id FROM codelist WHERE CODELIST_KEY = '')), 3);*/</v>
      </c>
    </row>
    <row r="784" spans="2:2" x14ac:dyDescent="0.25">
      <c r="B784" t="str">
        <v>/*INSERT INTO PUBLIC.CODELIST_ITEM_LABEL (DESCRIPTION, VALID_FROM, VALID_TO, ITEM_ID, LANGUAGE_ID) VALUES('', TO_TIMESTAMP('2020-01-01 00:00:00', 'YYYY-MM-DD HH24:MI:SS'), null, (SELECT id FROM CODELIST_ITEM CI WHERE ITEM_CODE = 'DK3090' AND CODELIST_ID = (SELECT id FROM codelist WHERE CODELIST_KEY = '')), 3);*/</v>
      </c>
    </row>
    <row r="785" spans="2:2" x14ac:dyDescent="0.25">
      <c r="B785" t="str">
        <v>/*INSERT INTO PUBLIC.CODELIST_ITEM_LABEL (DESCRIPTION, VALID_FROM, VALID_TO, ITEM_ID, LANGUAGE_ID) VALUES('', TO_TIMESTAMP('2020-01-01 00:00:00', 'YYYY-MM-DD HH24:MI:SS'), null, (SELECT id FROM CODELIST_ITEM CI WHERE ITEM_CODE = '' AND CODELIST_ID = (SELECT id FROM codelist WHERE CODELIST_KEY = '')), 3);*/</v>
      </c>
    </row>
    <row r="786" spans="2:2" x14ac:dyDescent="0.25">
      <c r="B786" t="str">
        <v>/*INSERT INTO PUBLIC.CODELIST_ITEM_LABEL (DESCRIPTION, VALID_FROM, VALID_TO, ITEM_ID, LANGUAGE_ID) VALUES('', TO_TIMESTAMP('2020-01-01 00:00:00', 'YYYY-MM-DD HH24:MI:SS'), null, (SELECT id FROM CODELIST_ITEM CI WHERE ITEM_CODE = '' AND CODELIST_ID = (SELECT id FROM codelist WHERE CODELIST_KEY = '')), 3);*/</v>
      </c>
    </row>
    <row r="787" spans="2:2" x14ac:dyDescent="0.25">
      <c r="B787" t="str">
        <v>/*INSERT INTO PUBLIC.CODELIST_ITEM_LABEL (DESCRIPTION, VALID_FROM, VALID_TO, ITEM_ID, LANGUAGE_ID) VALUES('', TO_TIMESTAMP('2020-01-01 00:00:00', 'YYYY-MM-DD HH24:MI:SS'), null, (SELECT id FROM CODELIST_ITEM CI WHERE ITEM_CODE = '' AND CODELIST_ID = (SELECT id FROM codelist WHERE CODELIST_KEY = '')), 3);*/</v>
      </c>
    </row>
    <row r="788" spans="2:2" x14ac:dyDescent="0.25">
      <c r="B788" t="str">
        <v>/*INSERT INTO PUBLIC.CODELIST_ITEM_LABEL (DESCRIPTION, VALID_FROM, VALID_TO, ITEM_ID, LANGUAGE_ID) VALUES('', TO_TIMESTAMP('2020-01-01 00:00:00', 'YYYY-MM-DD HH24:MI:SS'), null, (SELECT id FROM CODELIST_ITEM CI WHERE ITEM_CODE = '' AND CODELIST_ID = (SELECT id FROM codelist WHERE CODELIST_KEY = '')), 3);*/</v>
      </c>
    </row>
    <row r="789" spans="2:2" x14ac:dyDescent="0.25">
      <c r="B789" t="str">
        <v>/*INSERT INTO PUBLIC.CODELIST_ITEM_LABEL (DESCRIPTION, VALID_FROM, VALID_TO, ITEM_ID, LANGUAGE_ID) VALUES('', TO_TIMESTAMP('2020-01-01 00:00:00', 'YYYY-MM-DD HH24:MI:SS'), null, (SELECT id FROM CODELIST_ITEM CI WHERE ITEM_CODE = '' AND CODELIST_ID = (SELECT id FROM codelist WHERE CODELIST_KEY = '10080')), 3);*/</v>
      </c>
    </row>
    <row r="790" spans="2:2" x14ac:dyDescent="0.25">
      <c r="B790" t="str">
        <v>/*INSERT INTO PUBLIC.CODELIST_ITEM_LABEL (DESCRIPTION, VALID_FROM, VALID_TO, ITEM_ID, LANGUAGE_ID) VALUES('', TO_TIMESTAMP('2020-01-01 00:00:00', 'YYYY-MM-DD HH24:MI:SS'), null, (SELECT id FROM CODELIST_ITEM CI WHERE ITEM_CODE = '' AND CODELIST_ID = (SELECT id FROM codelist WHERE CODELIST_KEY = '10080')), 3);*/</v>
      </c>
    </row>
    <row r="791" spans="2:2" x14ac:dyDescent="0.25">
      <c r="B791" t="str">
        <v>/*INSERT INTO PUBLIC.CODELIST_ITEM_LABEL (DESCRIPTION, VALID_FROM, VALID_TO, ITEM_ID, LANGUAGE_ID) VALUES('', TO_TIMESTAMP('2020-01-01 00:00:00', 'YYYY-MM-DD HH24:MI:SS'), null, (SELECT id FROM CODELIST_ITEM CI WHERE ITEM_CODE = '' AND CODELIST_ID = (SELECT id FROM codelist WHERE CODELIST_KEY = '10080')), 3);*/</v>
      </c>
    </row>
    <row r="792" spans="2:2" x14ac:dyDescent="0.25">
      <c r="B792" t="str">
        <v>/*INSERT INTO PUBLIC.CODELIST_ITEM_LABEL (DESCRIPTION, VALID_FROM, VALID_TO, ITEM_ID, LANGUAGE_ID) VALUES('', TO_TIMESTAMP('2020-01-01 00:00:00', 'YYYY-MM-DD HH24:MI:SS'), null, (SELECT id FROM CODELIST_ITEM CI WHERE ITEM_CODE = '' AND CODELIST_ID = (SELECT id FROM codelist WHERE CODELIST_KEY = '10080')), 3);*/</v>
      </c>
    </row>
    <row r="793" spans="2:2" x14ac:dyDescent="0.25">
      <c r="B793" t="str">
        <v>/*INSERT INTO PUBLIC.CODELIST_ITEM_LABEL (DESCRIPTION, VALID_FROM, VALID_TO, ITEM_ID, LANGUAGE_ID) VALUES('', TO_TIMESTAMP('2020-01-01 00:00:00', 'YYYY-MM-DD HH24:MI:SS'), null, (SELECT id FROM CODELIST_ITEM CI WHERE ITEM_CODE = '' AND CODELIST_ID = (SELECT id FROM codelist WHERE CODELIST_KEY = '10080')), 3);*/</v>
      </c>
    </row>
  </sheetData>
  <autoFilter ref="A1:L85" xr:uid="{474C8F2F-CAFD-43B3-9A13-6EC74ED7982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49D5C-9BC5-4F91-BF3E-9D6C74FC22B3}">
  <dimension ref="A1:O41"/>
  <sheetViews>
    <sheetView topLeftCell="K27" workbookViewId="0">
      <selection activeCell="K27" sqref="K27"/>
    </sheetView>
  </sheetViews>
  <sheetFormatPr defaultColWidth="9.140625" defaultRowHeight="15" x14ac:dyDescent="0.25"/>
  <cols>
    <col min="3" max="3" width="63" style="10" customWidth="1"/>
    <col min="4" max="4" width="15.5703125" bestFit="1" customWidth="1"/>
    <col min="6" max="6" width="17" bestFit="1" customWidth="1"/>
    <col min="8" max="9" width="8.7109375"/>
    <col min="10" max="10" width="22.7109375" style="9" customWidth="1"/>
    <col min="11" max="11" width="50.140625" style="10" customWidth="1"/>
    <col min="14" max="14" width="50.85546875" style="10" customWidth="1"/>
    <col min="15" max="15" width="178" bestFit="1" customWidth="1"/>
  </cols>
  <sheetData>
    <row r="1" spans="1:15" s="10" customFormat="1" ht="60" x14ac:dyDescent="0.25">
      <c r="A1" s="10" t="s">
        <v>2598</v>
      </c>
      <c r="B1" s="4" t="s">
        <v>2599</v>
      </c>
      <c r="C1" s="2" t="s">
        <v>2600</v>
      </c>
      <c r="D1" s="4" t="s">
        <v>2601</v>
      </c>
      <c r="E1" s="4" t="s">
        <v>100</v>
      </c>
      <c r="F1" s="4" t="s">
        <v>2602</v>
      </c>
      <c r="G1" s="4" t="s">
        <v>2603</v>
      </c>
      <c r="J1" s="5"/>
      <c r="K1" s="2" t="s">
        <v>2600</v>
      </c>
      <c r="L1" s="2" t="s">
        <v>2604</v>
      </c>
      <c r="M1" s="2" t="s">
        <v>2605</v>
      </c>
      <c r="N1" s="4" t="s">
        <v>553</v>
      </c>
      <c r="O1" s="4" t="s">
        <v>552</v>
      </c>
    </row>
    <row r="2" spans="1:15" s="10" customFormat="1" x14ac:dyDescent="0.25">
      <c r="B2" s="4"/>
      <c r="C2" s="2"/>
      <c r="D2" s="4"/>
      <c r="E2" s="4"/>
      <c r="F2" s="4"/>
      <c r="G2" s="4"/>
      <c r="J2" s="5"/>
      <c r="K2" s="2"/>
      <c r="L2" s="2"/>
      <c r="M2" s="2"/>
      <c r="N2" s="4"/>
      <c r="O2" s="4"/>
    </row>
    <row r="3" spans="1:15" ht="30" x14ac:dyDescent="0.25">
      <c r="B3" s="6">
        <v>1</v>
      </c>
      <c r="C3" s="3" t="s">
        <v>2606</v>
      </c>
      <c r="D3" s="7" t="s">
        <v>2607</v>
      </c>
      <c r="E3" s="6"/>
      <c r="F3" s="6"/>
      <c r="G3" s="6"/>
      <c r="J3" s="8" t="s">
        <v>42</v>
      </c>
      <c r="K3" s="3" t="s">
        <v>2606</v>
      </c>
      <c r="L3" s="6">
        <v>10080</v>
      </c>
      <c r="M3" s="6" t="s">
        <v>1924</v>
      </c>
      <c r="N3" s="1" t="s">
        <v>2608</v>
      </c>
      <c r="O3" s="6" t="s">
        <v>2609</v>
      </c>
    </row>
    <row r="4" spans="1:15" ht="45" x14ac:dyDescent="0.25">
      <c r="B4" s="6">
        <v>2</v>
      </c>
      <c r="C4" s="3" t="s">
        <v>2610</v>
      </c>
      <c r="D4" s="7" t="s">
        <v>2611</v>
      </c>
      <c r="E4" s="6"/>
      <c r="F4" s="6"/>
      <c r="G4" s="6"/>
      <c r="J4" s="8" t="s">
        <v>56</v>
      </c>
      <c r="K4" s="3" t="s">
        <v>2610</v>
      </c>
      <c r="L4" s="6">
        <v>10080</v>
      </c>
      <c r="M4" s="6" t="s">
        <v>2011</v>
      </c>
      <c r="N4" s="1" t="s">
        <v>2612</v>
      </c>
      <c r="O4" s="6" t="s">
        <v>2613</v>
      </c>
    </row>
    <row r="5" spans="1:15" ht="45" x14ac:dyDescent="0.25">
      <c r="B5" s="6">
        <v>3</v>
      </c>
      <c r="C5" s="3" t="s">
        <v>2614</v>
      </c>
      <c r="D5" s="7" t="s">
        <v>2615</v>
      </c>
      <c r="E5" s="6"/>
      <c r="F5" s="6"/>
      <c r="G5" s="6"/>
      <c r="J5" s="8" t="s">
        <v>70</v>
      </c>
      <c r="K5" s="3" t="s">
        <v>2614</v>
      </c>
      <c r="L5" s="6">
        <v>10080</v>
      </c>
      <c r="M5" s="6" t="s">
        <v>1968</v>
      </c>
      <c r="N5" s="1" t="s">
        <v>2616</v>
      </c>
      <c r="O5" s="6" t="s">
        <v>2617</v>
      </c>
    </row>
    <row r="6" spans="1:15" ht="30" x14ac:dyDescent="0.25">
      <c r="B6" s="6">
        <v>4</v>
      </c>
      <c r="C6" s="3" t="s">
        <v>2618</v>
      </c>
      <c r="D6" s="7" t="s">
        <v>2619</v>
      </c>
      <c r="E6" s="6"/>
      <c r="F6" s="6"/>
      <c r="G6" s="6"/>
      <c r="J6" s="8" t="s">
        <v>159</v>
      </c>
      <c r="K6" s="3" t="s">
        <v>2618</v>
      </c>
      <c r="L6" s="6">
        <v>10080</v>
      </c>
      <c r="M6" s="6" t="s">
        <v>1989</v>
      </c>
      <c r="N6" s="1" t="s">
        <v>2620</v>
      </c>
      <c r="O6" s="6" t="s">
        <v>2621</v>
      </c>
    </row>
    <row r="7" spans="1:15" ht="30" x14ac:dyDescent="0.25">
      <c r="B7" s="6">
        <v>5</v>
      </c>
      <c r="C7" s="3" t="s">
        <v>2622</v>
      </c>
      <c r="D7" s="7" t="s">
        <v>2623</v>
      </c>
      <c r="E7" s="6"/>
      <c r="F7" s="6"/>
      <c r="G7" s="6"/>
      <c r="J7" s="8" t="s">
        <v>13</v>
      </c>
      <c r="K7" s="3" t="s">
        <v>2622</v>
      </c>
      <c r="L7" s="6">
        <v>10080</v>
      </c>
      <c r="M7" s="6" t="s">
        <v>1930</v>
      </c>
      <c r="N7" s="1" t="s">
        <v>2624</v>
      </c>
      <c r="O7" s="6" t="s">
        <v>2625</v>
      </c>
    </row>
    <row r="8" spans="1:15" ht="30" x14ac:dyDescent="0.25">
      <c r="B8" s="6">
        <v>6</v>
      </c>
      <c r="C8" s="3" t="s">
        <v>2626</v>
      </c>
      <c r="D8" s="7" t="s">
        <v>2627</v>
      </c>
      <c r="E8" s="6"/>
      <c r="F8" s="6"/>
      <c r="G8" s="6"/>
      <c r="J8" s="8" t="s">
        <v>315</v>
      </c>
      <c r="K8" s="3" t="s">
        <v>2626</v>
      </c>
      <c r="L8" s="6">
        <v>10080</v>
      </c>
      <c r="M8" s="6" t="s">
        <v>1979</v>
      </c>
      <c r="N8" s="1" t="s">
        <v>2628</v>
      </c>
      <c r="O8" s="6" t="s">
        <v>2629</v>
      </c>
    </row>
    <row r="9" spans="1:15" ht="45" x14ac:dyDescent="0.25">
      <c r="B9" s="6">
        <v>7</v>
      </c>
      <c r="C9" s="3" t="s">
        <v>2630</v>
      </c>
      <c r="D9" s="7" t="s">
        <v>2631</v>
      </c>
      <c r="E9" s="6"/>
      <c r="F9" s="6"/>
      <c r="G9" s="6"/>
      <c r="J9" s="8" t="s">
        <v>42</v>
      </c>
      <c r="K9" s="3" t="s">
        <v>2630</v>
      </c>
      <c r="L9" s="6">
        <v>10080</v>
      </c>
      <c r="M9" s="6" t="s">
        <v>1935</v>
      </c>
      <c r="N9" s="1" t="s">
        <v>2632</v>
      </c>
      <c r="O9" s="6" t="s">
        <v>2633</v>
      </c>
    </row>
    <row r="10" spans="1:15" ht="45" x14ac:dyDescent="0.25">
      <c r="B10" s="6">
        <v>8</v>
      </c>
      <c r="C10" s="3" t="s">
        <v>2634</v>
      </c>
      <c r="D10" s="7" t="s">
        <v>2635</v>
      </c>
      <c r="E10" s="6"/>
      <c r="F10" s="6"/>
      <c r="G10" s="6"/>
      <c r="J10" s="8" t="s">
        <v>183</v>
      </c>
      <c r="K10" s="3" t="s">
        <v>2634</v>
      </c>
      <c r="L10" s="6">
        <v>10080</v>
      </c>
      <c r="M10" s="6" t="s">
        <v>1561</v>
      </c>
      <c r="N10" s="1" t="s">
        <v>2636</v>
      </c>
      <c r="O10" s="6" t="s">
        <v>2637</v>
      </c>
    </row>
    <row r="11" spans="1:15" ht="60" x14ac:dyDescent="0.25">
      <c r="B11" s="6">
        <v>9</v>
      </c>
      <c r="C11" s="3" t="s">
        <v>2638</v>
      </c>
      <c r="D11" s="7" t="s">
        <v>2639</v>
      </c>
      <c r="E11" s="6"/>
      <c r="F11" s="6"/>
      <c r="G11" s="6"/>
      <c r="J11" s="8" t="s">
        <v>2640</v>
      </c>
      <c r="K11" s="3" t="s">
        <v>2638</v>
      </c>
      <c r="L11" s="6">
        <v>10080</v>
      </c>
      <c r="M11" s="6" t="s">
        <v>903</v>
      </c>
      <c r="N11" s="1" t="s">
        <v>2641</v>
      </c>
      <c r="O11" s="6" t="s">
        <v>2642</v>
      </c>
    </row>
    <row r="12" spans="1:15" ht="45" x14ac:dyDescent="0.25">
      <c r="B12" s="6">
        <v>10</v>
      </c>
      <c r="C12" s="3" t="s">
        <v>2643</v>
      </c>
      <c r="D12" s="7" t="s">
        <v>2644</v>
      </c>
      <c r="E12" s="6"/>
      <c r="F12" s="6"/>
      <c r="G12" s="6"/>
      <c r="J12" s="8" t="s">
        <v>2645</v>
      </c>
      <c r="K12" s="3" t="s">
        <v>2643</v>
      </c>
      <c r="L12" s="6">
        <v>10080</v>
      </c>
      <c r="M12" s="6" t="s">
        <v>584</v>
      </c>
      <c r="N12" s="1" t="s">
        <v>2646</v>
      </c>
      <c r="O12" s="6" t="s">
        <v>2647</v>
      </c>
    </row>
    <row r="13" spans="1:15" ht="45" x14ac:dyDescent="0.25">
      <c r="B13" s="6">
        <v>11</v>
      </c>
      <c r="C13" s="1" t="s">
        <v>2648</v>
      </c>
      <c r="D13" s="7" t="s">
        <v>2649</v>
      </c>
      <c r="E13" s="6"/>
      <c r="F13" s="6"/>
      <c r="G13" s="6"/>
      <c r="J13" s="8" t="s">
        <v>42</v>
      </c>
      <c r="K13" s="1" t="s">
        <v>2648</v>
      </c>
      <c r="L13" s="6">
        <v>10080</v>
      </c>
      <c r="M13" s="6" t="s">
        <v>1901</v>
      </c>
      <c r="N13" s="1" t="s">
        <v>2650</v>
      </c>
      <c r="O13" s="6" t="s">
        <v>2651</v>
      </c>
    </row>
    <row r="14" spans="1:15" ht="45" x14ac:dyDescent="0.25">
      <c r="B14" s="6">
        <v>12</v>
      </c>
      <c r="C14" s="1" t="s">
        <v>2652</v>
      </c>
      <c r="D14" s="7" t="s">
        <v>2653</v>
      </c>
      <c r="E14" s="6"/>
      <c r="F14" s="6"/>
      <c r="G14" s="6"/>
      <c r="J14" s="8" t="s">
        <v>42</v>
      </c>
      <c r="K14" s="1" t="s">
        <v>2652</v>
      </c>
      <c r="L14" s="6">
        <v>10080</v>
      </c>
      <c r="M14" s="6" t="s">
        <v>1893</v>
      </c>
      <c r="N14" s="1" t="s">
        <v>2654</v>
      </c>
      <c r="O14" s="6" t="s">
        <v>2655</v>
      </c>
    </row>
    <row r="15" spans="1:15" x14ac:dyDescent="0.25">
      <c r="B15" s="6">
        <v>13</v>
      </c>
      <c r="C15" s="1" t="s">
        <v>2656</v>
      </c>
      <c r="D15" s="7" t="s">
        <v>2657</v>
      </c>
      <c r="E15" s="6"/>
      <c r="F15" s="6"/>
      <c r="G15" s="6"/>
      <c r="J15" s="8"/>
      <c r="K15" s="1" t="s">
        <v>2656</v>
      </c>
      <c r="L15" s="6">
        <v>10080</v>
      </c>
      <c r="M15" s="6" t="s">
        <v>2006</v>
      </c>
      <c r="N15" s="1" t="s">
        <v>2658</v>
      </c>
      <c r="O15" s="6" t="s">
        <v>2659</v>
      </c>
    </row>
    <row r="16" spans="1:15" ht="45" x14ac:dyDescent="0.25">
      <c r="B16" s="6">
        <v>14</v>
      </c>
      <c r="C16" s="3" t="s">
        <v>2660</v>
      </c>
      <c r="D16" s="7" t="s">
        <v>2661</v>
      </c>
      <c r="E16" s="6"/>
      <c r="F16" s="6"/>
      <c r="G16" s="6"/>
      <c r="J16" s="8" t="s">
        <v>2662</v>
      </c>
      <c r="K16" s="3" t="s">
        <v>2660</v>
      </c>
      <c r="L16" s="6">
        <v>10080</v>
      </c>
      <c r="M16" s="6" t="s">
        <v>2143</v>
      </c>
      <c r="N16" s="1" t="s">
        <v>2663</v>
      </c>
      <c r="O16" s="6" t="s">
        <v>2664</v>
      </c>
    </row>
    <row r="17" spans="2:15" ht="45" x14ac:dyDescent="0.25">
      <c r="B17" s="6">
        <v>15</v>
      </c>
      <c r="C17" s="3" t="s">
        <v>2015</v>
      </c>
      <c r="D17" s="7" t="s">
        <v>2665</v>
      </c>
      <c r="E17" s="6"/>
      <c r="F17" s="6"/>
      <c r="G17" s="6"/>
      <c r="J17" s="8" t="s">
        <v>2666</v>
      </c>
      <c r="K17" s="3" t="s">
        <v>2015</v>
      </c>
      <c r="L17" s="6">
        <v>10080</v>
      </c>
      <c r="M17" s="6" t="s">
        <v>2016</v>
      </c>
      <c r="N17" s="1" t="s">
        <v>2667</v>
      </c>
      <c r="O17" s="6" t="s">
        <v>2668</v>
      </c>
    </row>
    <row r="18" spans="2:15" x14ac:dyDescent="0.25">
      <c r="B18" s="6">
        <v>16</v>
      </c>
      <c r="C18" s="1" t="s">
        <v>2656</v>
      </c>
      <c r="D18" s="7" t="s">
        <v>2669</v>
      </c>
      <c r="E18" s="6"/>
      <c r="F18" s="6"/>
      <c r="G18" s="6"/>
      <c r="J18" s="8"/>
      <c r="K18" s="1" t="s">
        <v>2656</v>
      </c>
      <c r="L18" s="6">
        <v>10080</v>
      </c>
      <c r="M18" s="6" t="s">
        <v>2670</v>
      </c>
      <c r="N18" s="1" t="s">
        <v>2671</v>
      </c>
      <c r="O18" s="6" t="s">
        <v>2672</v>
      </c>
    </row>
    <row r="19" spans="2:15" x14ac:dyDescent="0.25">
      <c r="B19" s="6">
        <v>17</v>
      </c>
      <c r="C19" s="1" t="s">
        <v>2656</v>
      </c>
      <c r="D19" s="7" t="s">
        <v>2673</v>
      </c>
      <c r="E19" s="6"/>
      <c r="F19" s="6"/>
      <c r="G19" s="6"/>
      <c r="J19" s="8"/>
      <c r="K19" s="1" t="s">
        <v>2656</v>
      </c>
      <c r="L19" s="6">
        <v>10080</v>
      </c>
      <c r="M19" s="6" t="s">
        <v>2674</v>
      </c>
      <c r="N19" s="1" t="s">
        <v>2675</v>
      </c>
      <c r="O19" s="6" t="s">
        <v>2676</v>
      </c>
    </row>
    <row r="20" spans="2:15" x14ac:dyDescent="0.25">
      <c r="B20" s="6">
        <v>18</v>
      </c>
      <c r="C20" s="1" t="s">
        <v>2656</v>
      </c>
      <c r="D20" s="7" t="s">
        <v>2677</v>
      </c>
      <c r="E20" s="6"/>
      <c r="F20" s="6"/>
      <c r="G20" s="6"/>
      <c r="J20" s="8"/>
      <c r="K20" s="1" t="s">
        <v>2656</v>
      </c>
      <c r="L20" s="6">
        <v>10080</v>
      </c>
      <c r="M20" s="6" t="s">
        <v>1941</v>
      </c>
      <c r="N20" s="1" t="s">
        <v>2678</v>
      </c>
      <c r="O20" s="6" t="s">
        <v>2679</v>
      </c>
    </row>
    <row r="21" spans="2:15" x14ac:dyDescent="0.25">
      <c r="B21" s="6">
        <v>19</v>
      </c>
      <c r="C21" s="1" t="s">
        <v>2656</v>
      </c>
      <c r="D21" s="7" t="s">
        <v>2680</v>
      </c>
      <c r="E21" s="6"/>
      <c r="F21" s="6"/>
      <c r="G21" s="6"/>
      <c r="J21" s="8"/>
      <c r="K21" s="1" t="s">
        <v>2656</v>
      </c>
      <c r="L21" s="6">
        <v>10080</v>
      </c>
      <c r="M21" s="6" t="s">
        <v>1774</v>
      </c>
      <c r="N21" s="1" t="s">
        <v>2681</v>
      </c>
      <c r="O21" s="6" t="s">
        <v>2682</v>
      </c>
    </row>
    <row r="22" spans="2:15" x14ac:dyDescent="0.25">
      <c r="B22" s="6">
        <v>20</v>
      </c>
      <c r="C22" s="1" t="s">
        <v>2656</v>
      </c>
      <c r="D22" s="7" t="s">
        <v>2683</v>
      </c>
      <c r="E22" s="6"/>
      <c r="F22" s="6"/>
      <c r="G22" s="6"/>
      <c r="J22" s="8"/>
      <c r="K22" s="1" t="s">
        <v>2656</v>
      </c>
      <c r="L22" s="6">
        <v>10080</v>
      </c>
      <c r="M22" s="6" t="s">
        <v>1724</v>
      </c>
      <c r="N22" s="1" t="s">
        <v>2684</v>
      </c>
      <c r="O22" s="6" t="s">
        <v>2685</v>
      </c>
    </row>
    <row r="23" spans="2:15" x14ac:dyDescent="0.25">
      <c r="B23" s="6">
        <v>21</v>
      </c>
      <c r="C23" s="1" t="s">
        <v>2656</v>
      </c>
      <c r="D23" s="7" t="s">
        <v>2686</v>
      </c>
      <c r="E23" s="6"/>
      <c r="F23" s="6"/>
      <c r="G23" s="6"/>
      <c r="J23" s="8"/>
      <c r="K23" s="1" t="s">
        <v>2656</v>
      </c>
      <c r="L23" s="6">
        <v>10080</v>
      </c>
      <c r="M23" s="6" t="s">
        <v>1780</v>
      </c>
      <c r="N23" s="1" t="s">
        <v>2687</v>
      </c>
      <c r="O23" s="6" t="s">
        <v>2688</v>
      </c>
    </row>
    <row r="24" spans="2:15" x14ac:dyDescent="0.25">
      <c r="B24" s="6">
        <v>22</v>
      </c>
      <c r="C24" s="1" t="s">
        <v>2656</v>
      </c>
      <c r="D24" s="7" t="s">
        <v>2689</v>
      </c>
      <c r="E24" s="6"/>
      <c r="F24" s="6"/>
      <c r="G24" s="6"/>
      <c r="J24" s="8"/>
      <c r="K24" s="1" t="s">
        <v>2656</v>
      </c>
      <c r="L24" s="6">
        <v>10080</v>
      </c>
      <c r="M24" s="6" t="s">
        <v>2690</v>
      </c>
      <c r="N24" s="1" t="s">
        <v>2691</v>
      </c>
      <c r="O24" s="6" t="s">
        <v>2692</v>
      </c>
    </row>
    <row r="25" spans="2:15" x14ac:dyDescent="0.25">
      <c r="B25" s="6">
        <v>23</v>
      </c>
      <c r="C25" s="1" t="s">
        <v>2656</v>
      </c>
      <c r="D25" s="7" t="s">
        <v>2693</v>
      </c>
      <c r="E25" s="6"/>
      <c r="F25" s="6"/>
      <c r="G25" s="6"/>
      <c r="J25" s="8"/>
      <c r="K25" s="1" t="s">
        <v>2656</v>
      </c>
      <c r="L25" s="6">
        <v>10080</v>
      </c>
      <c r="M25" s="6" t="s">
        <v>574</v>
      </c>
      <c r="N25" s="1" t="s">
        <v>2694</v>
      </c>
      <c r="O25" s="6" t="s">
        <v>2695</v>
      </c>
    </row>
    <row r="26" spans="2:15" ht="45" x14ac:dyDescent="0.25">
      <c r="B26" s="6">
        <v>24</v>
      </c>
      <c r="C26" s="1" t="s">
        <v>2696</v>
      </c>
      <c r="D26" s="7" t="s">
        <v>2697</v>
      </c>
      <c r="E26" s="6"/>
      <c r="F26" s="6"/>
      <c r="G26" s="6"/>
      <c r="J26" s="8" t="s">
        <v>2698</v>
      </c>
      <c r="K26" s="1" t="s">
        <v>2696</v>
      </c>
      <c r="L26" s="6">
        <v>10080</v>
      </c>
      <c r="M26" s="6" t="s">
        <v>2699</v>
      </c>
      <c r="N26" s="1" t="s">
        <v>2700</v>
      </c>
      <c r="O26" s="6" t="s">
        <v>2701</v>
      </c>
    </row>
    <row r="27" spans="2:15" ht="45" x14ac:dyDescent="0.25">
      <c r="B27" s="6">
        <v>25</v>
      </c>
      <c r="C27" s="1" t="s">
        <v>2702</v>
      </c>
      <c r="D27" s="7" t="s">
        <v>2703</v>
      </c>
      <c r="E27" s="6"/>
      <c r="F27" s="6"/>
      <c r="G27" s="6"/>
      <c r="J27" s="8" t="s">
        <v>2704</v>
      </c>
      <c r="K27" s="1" t="s">
        <v>2702</v>
      </c>
      <c r="L27" s="6">
        <v>10080</v>
      </c>
      <c r="M27" s="6" t="s">
        <v>2705</v>
      </c>
      <c r="N27" s="1" t="s">
        <v>1187</v>
      </c>
      <c r="O27" s="6" t="s">
        <v>2706</v>
      </c>
    </row>
    <row r="28" spans="2:15" ht="45" x14ac:dyDescent="0.25">
      <c r="B28" s="6">
        <v>26</v>
      </c>
      <c r="C28" s="1" t="s">
        <v>2707</v>
      </c>
      <c r="D28" s="7" t="s">
        <v>2708</v>
      </c>
      <c r="E28" s="6"/>
      <c r="F28" s="6"/>
      <c r="G28" s="6"/>
      <c r="J28" s="8" t="s">
        <v>2709</v>
      </c>
      <c r="K28" s="1" t="s">
        <v>2707</v>
      </c>
      <c r="L28" s="6">
        <v>10080</v>
      </c>
      <c r="M28" s="6" t="s">
        <v>2710</v>
      </c>
      <c r="N28" s="1" t="s">
        <v>2711</v>
      </c>
      <c r="O28" s="6" t="s">
        <v>2712</v>
      </c>
    </row>
    <row r="29" spans="2:15" ht="45" x14ac:dyDescent="0.25">
      <c r="B29" s="6">
        <v>27</v>
      </c>
      <c r="C29" s="1" t="s">
        <v>2713</v>
      </c>
      <c r="D29" s="7" t="s">
        <v>2714</v>
      </c>
      <c r="E29" s="6"/>
      <c r="F29" s="6"/>
      <c r="G29" s="6"/>
      <c r="J29" s="8" t="s">
        <v>2715</v>
      </c>
      <c r="K29" s="1" t="s">
        <v>2713</v>
      </c>
      <c r="L29" s="6">
        <v>10080</v>
      </c>
      <c r="M29" s="6" t="s">
        <v>2716</v>
      </c>
      <c r="N29" s="1" t="s">
        <v>1199</v>
      </c>
      <c r="O29" s="6" t="s">
        <v>2717</v>
      </c>
    </row>
    <row r="30" spans="2:15" ht="45" x14ac:dyDescent="0.25">
      <c r="B30" s="6">
        <v>28</v>
      </c>
      <c r="C30" s="1" t="s">
        <v>2718</v>
      </c>
      <c r="D30" s="7" t="s">
        <v>2719</v>
      </c>
      <c r="E30" s="6"/>
      <c r="F30" s="6"/>
      <c r="G30" s="6"/>
      <c r="J30" s="8" t="s">
        <v>2720</v>
      </c>
      <c r="K30" s="1" t="s">
        <v>2718</v>
      </c>
      <c r="L30" s="6">
        <v>10080</v>
      </c>
      <c r="M30" s="6" t="s">
        <v>2721</v>
      </c>
      <c r="N30" s="1" t="s">
        <v>1156</v>
      </c>
      <c r="O30" s="6" t="s">
        <v>2722</v>
      </c>
    </row>
    <row r="31" spans="2:15" ht="45" x14ac:dyDescent="0.25">
      <c r="B31" s="6">
        <v>29</v>
      </c>
      <c r="C31" s="1" t="s">
        <v>2723</v>
      </c>
      <c r="D31" s="7" t="s">
        <v>2724</v>
      </c>
      <c r="E31" s="6"/>
      <c r="F31" s="6"/>
      <c r="G31" s="6"/>
      <c r="J31" s="8" t="s">
        <v>2725</v>
      </c>
      <c r="K31" s="1" t="s">
        <v>2723</v>
      </c>
      <c r="L31" s="6">
        <v>10080</v>
      </c>
      <c r="M31" s="6" t="s">
        <v>2726</v>
      </c>
      <c r="N31" s="1" t="s">
        <v>1162</v>
      </c>
      <c r="O31" s="6" t="s">
        <v>2727</v>
      </c>
    </row>
    <row r="32" spans="2:15" ht="45" x14ac:dyDescent="0.25">
      <c r="B32" s="6">
        <v>30</v>
      </c>
      <c r="C32" s="1" t="s">
        <v>2728</v>
      </c>
      <c r="D32" s="7" t="s">
        <v>2729</v>
      </c>
      <c r="E32" s="6"/>
      <c r="F32" s="6"/>
      <c r="G32" s="6"/>
      <c r="J32" s="8" t="s">
        <v>2730</v>
      </c>
      <c r="K32" s="1" t="s">
        <v>2728</v>
      </c>
      <c r="L32" s="6">
        <v>10080</v>
      </c>
      <c r="M32" s="6" t="s">
        <v>2731</v>
      </c>
      <c r="N32" s="1" t="s">
        <v>1168</v>
      </c>
      <c r="O32" s="6" t="s">
        <v>2732</v>
      </c>
    </row>
    <row r="33" spans="2:15" ht="45" x14ac:dyDescent="0.25">
      <c r="B33" s="6">
        <v>31</v>
      </c>
      <c r="C33" s="1" t="s">
        <v>2733</v>
      </c>
      <c r="D33" s="7" t="s">
        <v>2734</v>
      </c>
      <c r="E33" s="6"/>
      <c r="F33" s="6"/>
      <c r="G33" s="6"/>
      <c r="J33" s="8" t="s">
        <v>2735</v>
      </c>
      <c r="K33" s="1" t="s">
        <v>2733</v>
      </c>
      <c r="L33" s="6">
        <v>10080</v>
      </c>
      <c r="M33" s="6" t="s">
        <v>2736</v>
      </c>
      <c r="N33" s="1" t="s">
        <v>1151</v>
      </c>
      <c r="O33" s="6" t="s">
        <v>2737</v>
      </c>
    </row>
    <row r="34" spans="2:15" ht="45" x14ac:dyDescent="0.25">
      <c r="B34" s="6">
        <v>32</v>
      </c>
      <c r="C34" s="1" t="s">
        <v>2738</v>
      </c>
      <c r="D34" s="7" t="s">
        <v>2739</v>
      </c>
      <c r="E34" s="6"/>
      <c r="F34" s="6"/>
      <c r="G34" s="6"/>
      <c r="J34" s="8" t="s">
        <v>2740</v>
      </c>
      <c r="K34" s="1" t="s">
        <v>2738</v>
      </c>
      <c r="L34" s="6">
        <v>10080</v>
      </c>
      <c r="M34" s="6" t="s">
        <v>2741</v>
      </c>
      <c r="N34" s="1" t="s">
        <v>1217</v>
      </c>
      <c r="O34" s="6" t="s">
        <v>2742</v>
      </c>
    </row>
    <row r="35" spans="2:15" ht="45" x14ac:dyDescent="0.25">
      <c r="B35" s="6">
        <v>33</v>
      </c>
      <c r="C35" s="1" t="s">
        <v>2743</v>
      </c>
      <c r="D35" s="7" t="s">
        <v>2744</v>
      </c>
      <c r="E35" s="6"/>
      <c r="F35" s="6"/>
      <c r="G35" s="6"/>
      <c r="J35" s="8" t="s">
        <v>2745</v>
      </c>
      <c r="K35" s="1" t="s">
        <v>2743</v>
      </c>
      <c r="L35" s="6">
        <v>10080</v>
      </c>
      <c r="M35" s="6" t="s">
        <v>2746</v>
      </c>
      <c r="N35" s="1" t="s">
        <v>1236</v>
      </c>
      <c r="O35" s="6" t="s">
        <v>2747</v>
      </c>
    </row>
    <row r="36" spans="2:15" ht="45" x14ac:dyDescent="0.25">
      <c r="B36" s="6">
        <v>34</v>
      </c>
      <c r="C36" s="1" t="s">
        <v>2748</v>
      </c>
      <c r="D36" s="7" t="s">
        <v>2749</v>
      </c>
      <c r="E36" s="6"/>
      <c r="F36" s="6"/>
      <c r="G36" s="6"/>
      <c r="J36" s="8" t="s">
        <v>2750</v>
      </c>
      <c r="K36" s="1" t="s">
        <v>2748</v>
      </c>
      <c r="L36" s="6">
        <v>10080</v>
      </c>
      <c r="M36" s="6" t="s">
        <v>2751</v>
      </c>
      <c r="N36" s="1" t="s">
        <v>1230</v>
      </c>
      <c r="O36" s="6" t="s">
        <v>2752</v>
      </c>
    </row>
    <row r="37" spans="2:15" ht="45" x14ac:dyDescent="0.25">
      <c r="B37" s="6">
        <v>35</v>
      </c>
      <c r="C37" s="1" t="s">
        <v>2753</v>
      </c>
      <c r="D37" s="7" t="s">
        <v>2754</v>
      </c>
      <c r="E37" s="6"/>
      <c r="F37" s="6"/>
      <c r="G37" s="6"/>
      <c r="J37" s="8" t="s">
        <v>2755</v>
      </c>
      <c r="K37" s="1" t="s">
        <v>2753</v>
      </c>
      <c r="L37" s="6">
        <v>10080</v>
      </c>
      <c r="M37" s="6" t="s">
        <v>2756</v>
      </c>
      <c r="N37" s="1" t="s">
        <v>1211</v>
      </c>
      <c r="O37" s="6" t="s">
        <v>2757</v>
      </c>
    </row>
    <row r="38" spans="2:15" s="32" customFormat="1" ht="45" x14ac:dyDescent="0.25">
      <c r="B38" s="62">
        <v>36</v>
      </c>
      <c r="C38" s="4" t="s">
        <v>2758</v>
      </c>
      <c r="D38" s="63" t="s">
        <v>2759</v>
      </c>
      <c r="E38" s="62"/>
      <c r="F38" s="62"/>
      <c r="G38" s="62"/>
      <c r="J38" s="64" t="s">
        <v>152</v>
      </c>
      <c r="K38" s="4" t="s">
        <v>2758</v>
      </c>
      <c r="L38" s="62">
        <v>10080</v>
      </c>
      <c r="M38" s="62" t="s">
        <v>2760</v>
      </c>
      <c r="N38" s="4" t="s">
        <v>1118</v>
      </c>
      <c r="O38" s="62" t="s">
        <v>2761</v>
      </c>
    </row>
    <row r="39" spans="2:15" ht="45" x14ac:dyDescent="0.25">
      <c r="B39" s="6">
        <v>37</v>
      </c>
      <c r="C39" s="1" t="s">
        <v>2762</v>
      </c>
      <c r="D39" s="7" t="s">
        <v>2763</v>
      </c>
      <c r="E39" s="6"/>
      <c r="F39" s="6"/>
      <c r="G39" s="6"/>
      <c r="J39" s="8" t="s">
        <v>2764</v>
      </c>
      <c r="K39" s="1" t="s">
        <v>2762</v>
      </c>
      <c r="L39" s="6">
        <v>10080</v>
      </c>
      <c r="M39" s="6" t="s">
        <v>2765</v>
      </c>
      <c r="N39" s="1" t="s">
        <v>1124</v>
      </c>
      <c r="O39" s="6" t="s">
        <v>2766</v>
      </c>
    </row>
    <row r="40" spans="2:15" ht="45" x14ac:dyDescent="0.25">
      <c r="B40" s="6">
        <v>38</v>
      </c>
      <c r="C40" s="1" t="s">
        <v>2767</v>
      </c>
      <c r="D40" s="7" t="s">
        <v>2768</v>
      </c>
      <c r="E40" s="6"/>
      <c r="F40" s="6"/>
      <c r="G40" s="6"/>
      <c r="J40" s="8" t="s">
        <v>2769</v>
      </c>
      <c r="K40" s="1" t="s">
        <v>2767</v>
      </c>
      <c r="L40" s="6">
        <v>10080</v>
      </c>
      <c r="M40" s="6" t="s">
        <v>2770</v>
      </c>
      <c r="N40" s="1" t="s">
        <v>1130</v>
      </c>
      <c r="O40" s="6" t="s">
        <v>2771</v>
      </c>
    </row>
    <row r="41" spans="2:15" ht="45" x14ac:dyDescent="0.25">
      <c r="B41" s="6">
        <v>39</v>
      </c>
      <c r="C41" s="1" t="s">
        <v>2772</v>
      </c>
      <c r="D41" s="7" t="s">
        <v>2773</v>
      </c>
      <c r="E41" s="6"/>
      <c r="F41" s="6"/>
      <c r="G41" s="6"/>
      <c r="J41" s="8" t="s">
        <v>152</v>
      </c>
      <c r="K41" s="1" t="s">
        <v>2772</v>
      </c>
      <c r="L41" s="6">
        <v>10080</v>
      </c>
      <c r="M41" s="6" t="s">
        <v>1654</v>
      </c>
      <c r="N41" s="1" t="s">
        <v>1111</v>
      </c>
      <c r="O41" s="6" t="s">
        <v>2774</v>
      </c>
    </row>
  </sheetData>
  <hyperlinks>
    <hyperlink ref="D3" r:id="rId1" display="https://jira.ccta.dk/browse/FT-2392" xr:uid="{BEE7764D-C07C-4DC1-9B85-28B69D47933D}"/>
    <hyperlink ref="D4" r:id="rId2" display="https://jira.ccta.dk/browse/FT-2392" xr:uid="{5C51548F-9624-4785-8DAF-E5D0E5F2A190}"/>
    <hyperlink ref="D5" r:id="rId3" display="https://jira.ccta.dk/browse/FT-2392" xr:uid="{03990E4B-09B2-4C55-9095-B2DCB04DE1D9}"/>
    <hyperlink ref="D6" r:id="rId4" display="https://jira.ccta.dk/browse/FT-2392" xr:uid="{2FDD917C-CAD7-4DDC-865B-ABCFAEDC21BF}"/>
    <hyperlink ref="D7" r:id="rId5" display="https://jira.ccta.dk/browse/FT-2392" xr:uid="{3633D742-1AEE-4B34-AEB8-E84F15C4B8FA}"/>
    <hyperlink ref="D8" r:id="rId6" display="https://jira.ccta.dk/browse/FT-2442" xr:uid="{271E0F6A-27D1-4DFE-A695-816B879F1A7D}"/>
    <hyperlink ref="D9" r:id="rId7" display="https://jira.ccta.dk/browse/FT-2442" xr:uid="{7082E926-39B0-48B5-8D24-34638624B2AE}"/>
    <hyperlink ref="D10" r:id="rId8" display="https://jira.ccta.dk/browse/FT-2442" xr:uid="{1BE2EFDC-4D52-421C-AD48-F4371AFA4403}"/>
    <hyperlink ref="D11" r:id="rId9" display="https://jira.ccta.dk/browse/FT-2442" xr:uid="{9C8D5241-51E3-441E-B754-8EC954F382D9}"/>
    <hyperlink ref="D12" r:id="rId10" display="https://jira.ccta.dk/browse/FT-2442" xr:uid="{707A79F7-8A88-4E17-8364-9DC768492BB7}"/>
    <hyperlink ref="D13" r:id="rId11" display="https://jira.ccta.dk/browse/FT-2442" xr:uid="{39120D22-8445-414A-943A-6E637CBF102D}"/>
    <hyperlink ref="D14" r:id="rId12" display="https://jira.ccta.dk/browse/FT-2442" xr:uid="{CB93F3A7-E5BF-4AF8-905B-7BFD0E283B23}"/>
    <hyperlink ref="D15" r:id="rId13" display="https://jira.ccta.dk/browse/FT-3360" xr:uid="{E110A621-72CC-4E56-B97F-17D2515E8BA5}"/>
    <hyperlink ref="D16" r:id="rId14" display="https://jira.ccta.dk/browse/FT-3360" xr:uid="{A30A5AB1-E837-4FBF-9EE9-BD4478CB4CCB}"/>
    <hyperlink ref="D17" r:id="rId15" display="https://jira.ccta.dk/browse/FT-3360" xr:uid="{7D5766CA-AE24-4DFF-A796-D86EB31BAEB6}"/>
    <hyperlink ref="D18" r:id="rId16" display="https://jira.ccta.dk/browse/FT-3404" xr:uid="{DDE55B5E-564A-4C24-855E-50C50B791C5E}"/>
    <hyperlink ref="D19" r:id="rId17" display="https://jira.ccta.dk/browse/FT-3404" xr:uid="{17D61D8B-51DC-41DD-B315-9F622F64D7B4}"/>
    <hyperlink ref="D20" r:id="rId18" display="https://jira.ccta.dk/browse/FT-2203" xr:uid="{F864B207-B802-407D-BA7E-AE73AB36DA8F}"/>
    <hyperlink ref="D21" r:id="rId19" display="https://jira.ccta.dk/browse/FT-2203" xr:uid="{C0F30866-3E52-4078-908B-54E043C1B097}"/>
    <hyperlink ref="D22" r:id="rId20" display="https://jira.ccta.dk/browse/FT-2203" xr:uid="{0EFD2D03-EE00-4CD5-9020-B5ED39AA7D15}"/>
    <hyperlink ref="D23" r:id="rId21" display="https://jira.ccta.dk/browse/FT-2203" xr:uid="{395C6927-7D4A-4113-8220-92C895845987}"/>
    <hyperlink ref="D24" r:id="rId22" display="https://jira.ccta.dk/browse/FT-2203" xr:uid="{8DCC5A98-67D0-4C13-83A3-3E24BC5256F9}"/>
    <hyperlink ref="D25" r:id="rId23" display="https://jira.ccta.dk/browse/FT-3939" xr:uid="{FD62708E-AFD0-4E15-93DF-636C5D0852F7}"/>
    <hyperlink ref="D26" r:id="rId24" display="https://jira.ccta.dk/browse/FT-2382" xr:uid="{C5B63271-6EE6-408E-8B0A-3D15875093B1}"/>
    <hyperlink ref="D27" r:id="rId25" display="https://jira.ccta.dk/browse/FT-2382" xr:uid="{E97677ED-42F6-4106-8E55-C7F1698E111B}"/>
    <hyperlink ref="D28" r:id="rId26" display="https://jira.ccta.dk/browse/FT-2382" xr:uid="{27933A63-11E0-4C7D-8353-634DEFCC42CC}"/>
    <hyperlink ref="D29" r:id="rId27" display="https://jira.ccta.dk/browse/FT-2382" xr:uid="{62211FC2-D95E-4561-8B96-0E91303DAB7B}"/>
    <hyperlink ref="D30" r:id="rId28" display="https://jira.ccta.dk/browse/FT-2382" xr:uid="{7A8246C3-2960-45E4-A8CD-F9F7CDBC94E0}"/>
    <hyperlink ref="D31" r:id="rId29" display="https://jira.ccta.dk/browse/FT-2382" xr:uid="{D4C0BC81-D199-4DEB-93EB-36D1F921820E}"/>
    <hyperlink ref="D32" r:id="rId30" display="https://jira.ccta.dk/browse/FT-2382" xr:uid="{FC9070E1-00AF-4EE1-BDAA-6E59015FEE5F}"/>
    <hyperlink ref="D33" r:id="rId31" display="https://jira.ccta.dk/browse/FT-2382" xr:uid="{E3285BA1-AEC6-429C-BAC0-DE0454F51754}"/>
    <hyperlink ref="D34" r:id="rId32" display="https://jira.ccta.dk/browse/FT-2382" xr:uid="{A1BF154D-1935-4A4F-AB17-A3A8BDC4C92C}"/>
    <hyperlink ref="D35" r:id="rId33" display="https://jira.ccta.dk/browse/FT-2382" xr:uid="{BB534951-B762-4C6D-86EE-F8A92F5DC661}"/>
    <hyperlink ref="D36" r:id="rId34" display="https://jira.ccta.dk/browse/FT-2382" xr:uid="{7CAC9FC7-9E49-4A8E-ACE3-8B7E59789E17}"/>
    <hyperlink ref="D37" r:id="rId35" display="https://jira.ccta.dk/browse/FT-2382" xr:uid="{F9A0B0F5-7B60-40A8-B48A-F6B68EBFFD21}"/>
    <hyperlink ref="D38" r:id="rId36" display="https://jira.ccta.dk/browse/FT-2382" xr:uid="{D5555BC7-3357-4E76-849B-148DB66EB62A}"/>
    <hyperlink ref="D39" r:id="rId37" display="https://jira.ccta.dk/browse/FT-2382" xr:uid="{2064B1EB-E863-44D8-8ACE-4D8393F5CD31}"/>
    <hyperlink ref="D40" r:id="rId38" display="https://jira.ccta.dk/browse/FT-2382" xr:uid="{771C2F0D-A77A-42C4-9487-F4C7B713CAD0}"/>
    <hyperlink ref="D41" r:id="rId39" display="https://jira.ccta.dk/browse/FT-2382" xr:uid="{DB4BC43C-3228-4F0E-A6E8-E5B979F19EA0}"/>
  </hyperlinks>
  <pageMargins left="0.7" right="0.7" top="0.75" bottom="0.75" header="0.3" footer="0.3"/>
  <pageSetup paperSize="9" orientation="portrait" r:id="rId40"/>
  <ignoredErrors>
    <ignoredError sqref="J6 J10" twoDigitTextYear="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06F03-548D-43EE-BC2F-2547757B4ED4}">
  <dimension ref="A1:C70"/>
  <sheetViews>
    <sheetView workbookViewId="0">
      <selection activeCell="B3" sqref="B3"/>
    </sheetView>
  </sheetViews>
  <sheetFormatPr defaultRowHeight="15" x14ac:dyDescent="0.25"/>
  <cols>
    <col min="1" max="1" width="33" bestFit="1" customWidth="1"/>
    <col min="2" max="2" width="176.28515625" customWidth="1"/>
    <col min="3" max="3" width="24" customWidth="1"/>
  </cols>
  <sheetData>
    <row r="1" spans="1:3" x14ac:dyDescent="0.25">
      <c r="A1" s="32" t="s">
        <v>2775</v>
      </c>
      <c r="B1" s="32" t="s">
        <v>2776</v>
      </c>
      <c r="C1" s="32" t="s">
        <v>2777</v>
      </c>
    </row>
    <row r="2" spans="1:3" x14ac:dyDescent="0.25">
      <c r="A2" s="19" t="s">
        <v>2778</v>
      </c>
      <c r="B2" s="34" t="e" cm="1" vm="2">
        <f t="array" ref="B2">_xlfn.TEXTJOIN("",TRUE,CONCATENATE(IF(ValidationRules[Item code (Error)]&lt;&gt;"",IF(ValidationRules[Codelist key (Error)]&lt;&gt;"","","/*"),"/*"),"INSERT INTO public.codelist_item (item_code, uieditable, valid_from, valid_to, codelist_id) VALUES('",ValidationRules[Item code (Error)],"', false, to_timestamp('2020-01-01 00:00:00', 'YYYY-MM-DD HH24:MI:SS'), null, (SELECT id FROM codelist WHERE CODELIST_KEY = '",ValidationRules[Codelist key (Error)],"'));",IF(ValidationRules[Item code (Error)]&lt;&gt;"",IF(ValidationRules[Codelist key (Error)]&lt;&gt;"","","*/"),"*/")))</f>
        <v>#VALUE!</v>
      </c>
      <c r="C2" s="362" t="s">
        <v>2779</v>
      </c>
    </row>
    <row r="3" spans="1:3" x14ac:dyDescent="0.25">
      <c r="A3" s="19" t="s">
        <v>2780</v>
      </c>
      <c r="B3" s="34" t="e" cm="1" vm="2">
        <f t="array" ref="B3">_xlfn.TEXTJOIN("",TRUE,CONCATENATE(IF(ValidationRules[Item code (Error)]&lt;&gt;"",IF(ValidationRules[Codelist key (Error)]&lt;&gt;"","","/*"),"/*"),"INSERT INTO PUBLIC.CODELIST_ITEM_LABEL (DESCRIPTION, VALID_FROM, VALID_TO, ITEM_ID, LANGUAGE_ID) VALUES('",SUBSTITUTE(ValidationRules[Description in Danish],"'","''"),"', TO_TIMESTAMP('2020-01-01 00:00:00', 'YYYY-MM-DD HH24:MI:SS'), null, (SELECT id FROM CODELIST_ITEM CI WHERE ITEM_CODE = '",ValidationRules[Item code (Error)],"' AND CODELIST_ID = (SELECT id FROM codelist WHERE CODELIST_KEY = ",ValidationRules[Codelist key (Error)],")), 3);", IF(ValidationRules[Item code (Error)]&lt;&gt;"",IF(ValidationRules[Codelist key (Error)]&lt;&gt;"","","*/"),"*/")))</f>
        <v>#VALUE!</v>
      </c>
      <c r="C3" s="362"/>
    </row>
    <row r="4" spans="1:3" x14ac:dyDescent="0.25">
      <c r="A4" s="19" t="s">
        <v>2781</v>
      </c>
      <c r="B4" s="34" t="e" cm="1" vm="2">
        <f t="array" ref="B4">_xlfn.TEXTJOIN("",TRUE,CONCATENATE(IF(ValidationRules[Item code (Error)]&lt;&gt;"",IF(ValidationRules[Codelist key (Error)]&lt;&gt;"","","/*"),"/*"),"INSERT INTO PUBLIC.CODELIST_ITEM_LABEL (DESCRIPTION, VALID_FROM, VALID_TO, ITEM_ID, LANGUAGE_ID) VALUES('",SUBSTITUTE(ValidationRules[Description in English],"'","''"),"', TO_TIMESTAMP('2020-01-01 00:00:00', 'YYYY-MM-DD HH24:MI:SS'), null, (SELECT id FROM CODELIST_ITEM CI WHERE ITEM_CODE = '",ValidationRules[Item code (Error)],"' AND CODELIST_ID = (SELECT id FROM codelist WHERE CODELIST_KEY = ",ValidationRules[Codelist key (Error)],")), 1);",IF(ValidationRules[Item code (Error)]&lt;&gt;"",IF(ValidationRules[Codelist key (Error)]&lt;&gt;"","","*/"),"*/")))</f>
        <v>#VALUE!</v>
      </c>
      <c r="C4" s="362"/>
    </row>
    <row r="5" spans="1:3" x14ac:dyDescent="0.25">
      <c r="A5" s="19" t="s">
        <v>2782</v>
      </c>
      <c r="B5" s="34" t="e" cm="1" vm="2">
        <f t="array" ref="B5">_xlfn.TEXTJOIN("",TRUE,CONCATENATE(IF(ValidationRules[Item code (Error)]&lt;&gt;"",IF(ValidationRules[Codelist key (Error)]&lt;&gt;"","","/*"),"/*"),"INSERT INTO public.codelist_item (item_code, uieditable, valid_from, valid_to, codelist_id) VALUES('",ValidationRules[Item code (Error)],"', false, to_timestamp('2020-01-01 00:00:00', 'YYYY-MM-DD HH24:MI:SS'), null, (SELECT id FROM codelist WHERE CODELIST_KEY = 10040));",IF(ValidationRules[Item code (Error)]&lt;&gt;"",IF(ValidationRules[Codelist key (Error)]&lt;&gt;"","","*/"),"*/")))</f>
        <v>#VALUE!</v>
      </c>
      <c r="C5" s="362"/>
    </row>
    <row r="6" spans="1:3" x14ac:dyDescent="0.25">
      <c r="A6" s="19" t="s">
        <v>2783</v>
      </c>
      <c r="B6" s="34" t="e" cm="1" vm="2">
        <f t="array" ref="B6">_xlfn.TEXTJOIN("",TRUE,CONCATENATE(IF(ValidationRules[Item code (Error)]&lt;&gt;"",IF(ValidationRules[Codelist key (Error)]&lt;&gt;"","","/*"),"/*"),"INSERT INTO PUBLIC.CODELIST_ITEM_LABEL (DESCRIPTION, VALID_FROM, VALID_TO, ITEM_ID, LANGUAGE_ID) VALUES('",SUBSTITUTE(ValidationRules[Description in Danish],"'","''"),"', TO_TIMESTAMP('2020-01-01 00:00:00', 'YYYY-MM-DD HH24:MI:SS'), null, (SELECT id FROM CODELIST_ITEM CI WHERE ITEM_CODE = '",ValidationRules[Item code (Error)],"' AND CODELIST_ID = (SELECT id FROM codelist WHERE CODELIST_KEY = 10040)), 3);",IF(ValidationRules[Item code (Error)]&lt;&gt;"",IF(ValidationRules[Codelist key (Error)]&lt;&gt;"","","*/"),"*/")))</f>
        <v>#VALUE!</v>
      </c>
      <c r="C6" s="362"/>
    </row>
    <row r="7" spans="1:3" x14ac:dyDescent="0.25">
      <c r="A7" s="19" t="s">
        <v>2784</v>
      </c>
      <c r="B7" s="34" t="e" cm="1" vm="2">
        <f t="array" ref="B7">_xlfn.TEXTJOIN("",TRUE,CONCATENATE(IF(ValidationRules[Item code (Error)]&lt;&gt;"",IF(ValidationRules[Codelist key (Error)]&lt;&gt;"","","/*"),"/*"),"INSERT INTO PUBLIC.CODELIST_ITEM_LABEL (DESCRIPTION, VALID_FROM, VALID_TO, ITEM_ID, LANGUAGE_ID) VALUES('",SUBSTITUTE(ValidationRules[Description in English],"'","''"),"', TO_TIMESTAMP('2020-01-01 00:00:00', 'YYYY-MM-DD HH24:MI:SS'), null, (SELECT id FROM CODELIST_ITEM CI WHERE ITEM_CODE = '",ValidationRules[Item code (Error)],"' AND CODELIST_ID = (SELECT id FROM codelist WHERE CODELIST_KEY = 10040)), 1);",IF(ValidationRules[Item code (Error)]&lt;&gt;"",IF(ValidationRules[Codelist key (Error)]&lt;&gt;"","","*/"),"*/")))</f>
        <v>#VALUE!</v>
      </c>
      <c r="C7" s="362"/>
    </row>
    <row r="9" spans="1:3" x14ac:dyDescent="0.25">
      <c r="B9" s="32" t="s">
        <v>2785</v>
      </c>
    </row>
    <row r="10" spans="1:3" x14ac:dyDescent="0.25">
      <c r="A10" t="s">
        <v>2778</v>
      </c>
      <c r="B10" s="40" t="e" cm="1" vm="2">
        <f t="array" ref="B10">_xlfn.TEXTJOIN("",TRUE,CONCATENATE(IF(ValidationRules[Item code (Warning)]&lt;&gt;"",IF(ValidationRules[Codelist key (Warning)]&lt;&gt;"","","/*"),"/*"),"INSERT INTO public.codelist_item (item_code, uieditable, valid_from, valid_to, codelist_id) VALUES('",ValidationRules[Item code (Warning)],"', false, to_timestamp('2020-01-01 00:00:00', 'YYYY-MM-DD HH24:MI:SS'), null, (SELECT id FROM codelist WHERE CODELIST_KEY = '",ValidationRules[Codelist key (Warning)],"'));",IF(ValidationRules[Item code (Warning)]&lt;&gt;"",IF(ValidationRules[Codelist key (Warning)]&lt;&gt;"","","*/"),"*/")))</f>
        <v>#VALUE!</v>
      </c>
      <c r="C10" s="362" t="s">
        <v>2779</v>
      </c>
    </row>
    <row r="11" spans="1:3" x14ac:dyDescent="0.25">
      <c r="A11" s="19" t="s">
        <v>2780</v>
      </c>
      <c r="B11" s="40" t="e" cm="1" vm="2">
        <f t="array" ref="B11">_xlfn.TEXTJOIN("",TRUE,CONCATENATE(IF(ValidationRules[Item code (Warning)]&lt;&gt;"",IF(ValidationRules[Codelist key (Warning)]&lt;&gt;"","","/*"),"/*"),"INSERT INTO PUBLIC.CODELIST_ITEM_LABEL (DESCRIPTION, VALID_FROM, VALID_TO, ITEM_ID, LANGUAGE_ID) VALUES('",SUBSTITUTE(ValidationRules[Description in Danish],"'","''"),"', TO_TIMESTAMP('2020-01-01 00:00:00', 'YYYY-MM-DD HH24:MI:SS'), null, (SELECT id FROM CODELIST_ITEM CI WHERE ITEM_CODE = '",ValidationRules[Item code (Warning)],"' AND CODELIST_ID = (SELECT id FROM codelist WHERE CODELIST_KEY = ",ValidationRules[Codelist key (Warning)],")), 3);", IF(ValidationRules[Item code (Warning)]&lt;&gt;"",IF(ValidationRules[Codelist key (Warning)]&lt;&gt;"","","*/"),"*/")))</f>
        <v>#VALUE!</v>
      </c>
      <c r="C11" s="362"/>
    </row>
    <row r="12" spans="1:3" x14ac:dyDescent="0.25">
      <c r="A12" s="19" t="s">
        <v>2781</v>
      </c>
      <c r="B12" s="40" t="e" cm="1" vm="2">
        <f t="array" ref="B12">_xlfn.TEXTJOIN("",TRUE,CONCATENATE(IF(ValidationRules[Item code (Warning)]&lt;&gt;"",IF(ValidationRules[Codelist key (Warning)]&lt;&gt;"","","/*"),"/*"),"INSERT INTO PUBLIC.CODELIST_ITEM_LABEL (DESCRIPTION, VALID_FROM, VALID_TO, ITEM_ID, LANGUAGE_ID) VALUES('",SUBSTITUTE(ValidationRules[Description in English],"'","''"),"', TO_TIMESTAMP('2020-01-01 00:00:00', 'YYYY-MM-DD HH24:MI:SS'), null, (SELECT id FROM CODELIST_ITEM CI WHERE ITEM_CODE = '",ValidationRules[Item code (Warning)],"' AND CODELIST_ID = (SELECT id FROM codelist WHERE CODELIST_KEY = ",ValidationRules[Codelist key (Warning)],")), 1);",IF(ValidationRules[Item code (Warning)]&lt;&gt;"",IF(ValidationRules[Codelist key (Warning)]&lt;&gt;"","","*/"),"*/")))</f>
        <v>#VALUE!</v>
      </c>
      <c r="C12" s="362"/>
    </row>
    <row r="13" spans="1:3" x14ac:dyDescent="0.25">
      <c r="A13" t="s">
        <v>2782</v>
      </c>
      <c r="B13" s="40" t="e" cm="1" vm="2">
        <f t="array" ref="B13">_xlfn.TEXTJOIN("",TRUE,CONCATENATE(IF(ValidationRules[Item code (Warning)]&lt;&gt;"",IF(ValidationRules[Codelist key (Warning)]&lt;&gt;"","","/*"),"/*"),"INSERT INTO public.codelist_item (item_code, uieditable, valid_from, valid_to, codelist_id) VALUES('",ValidationRules[Item code (Warning)],"', false, to_timestamp('2020-01-01 00:00:00', 'YYYY-MM-DD HH24:MI:SS'), null, (SELECT id FROM codelist WHERE CODELIST_KEY = 10040));",IF(ValidationRules[Item code (Warning)]&lt;&gt;"",IF(ValidationRules[Codelist key (Warning)]&lt;&gt;"","","*/"),"*/")))</f>
        <v>#VALUE!</v>
      </c>
      <c r="C13" s="362"/>
    </row>
    <row r="14" spans="1:3" x14ac:dyDescent="0.25">
      <c r="A14" s="19" t="s">
        <v>2783</v>
      </c>
      <c r="B14" s="40" t="e" cm="1" vm="2">
        <f t="array" ref="B14">_xlfn.TEXTJOIN("",TRUE,CONCATENATE(IF(ValidationRules[Item code (Warning)]&lt;&gt;"",IF(ValidationRules[Codelist key (Warning)]&lt;&gt;"","","/*"),"/*"),"INSERT INTO PUBLIC.CODELIST_ITEM_LABEL (DESCRIPTION, VALID_FROM, VALID_TO, ITEM_ID, LANGUAGE_ID) VALUES('",SUBSTITUTE(ValidationRules[Description in Danish],"'","''"),"', TO_TIMESTAMP('2020-01-01 00:00:00', 'YYYY-MM-DD HH24:MI:SS'), null, (SELECT id FROM CODELIST_ITEM CI WHERE ITEM_CODE = '",ValidationRules[Item code (Warning)],"' AND CODELIST_ID = (SELECT id FROM codelist WHERE CODELIST_KEY = 10040)), 3);",IF(ValidationRules[Item code (Warning)]&lt;&gt;"",IF(ValidationRules[Codelist key (Warning)]&lt;&gt;"","","*/"),"*/")))</f>
        <v>#VALUE!</v>
      </c>
      <c r="C14" s="362"/>
    </row>
    <row r="15" spans="1:3" x14ac:dyDescent="0.25">
      <c r="A15" s="19" t="s">
        <v>2784</v>
      </c>
      <c r="B15" s="40" t="e" cm="1" vm="2">
        <f t="array" ref="B15">_xlfn.TEXTJOIN("",TRUE,CONCATENATE(IF(ValidationRules[Item code (Warning)]&lt;&gt;"",IF(ValidationRules[Codelist key (Warning)]&lt;&gt;"","","/*"),"/*"),"INSERT INTO PUBLIC.CODELIST_ITEM_LABEL (DESCRIPTION, VALID_FROM, VALID_TO, ITEM_ID, LANGUAGE_ID) VALUES('",SUBSTITUTE(ValidationRules[Description in English],"'","''"),"', TO_TIMESTAMP('2020-01-01 00:00:00', 'YYYY-MM-DD HH24:MI:SS'), null, (SELECT id FROM CODELIST_ITEM CI WHERE ITEM_CODE = '",ValidationRules[Item code (Warning)],"' AND CODELIST_ID = (SELECT id FROM codelist WHERE CODELIST_KEY = 10040)), 1);",IF(ValidationRules[Item code (Warning)]&lt;&gt;"",IF(ValidationRules[Codelist key (Warning)]&lt;&gt;"","","*/"),"*/")))</f>
        <v>#VALUE!</v>
      </c>
      <c r="C15" s="362"/>
    </row>
    <row r="19" spans="1:3" x14ac:dyDescent="0.25">
      <c r="B19" s="32" t="s">
        <v>2786</v>
      </c>
    </row>
    <row r="20" spans="1:3" x14ac:dyDescent="0.25">
      <c r="A20" t="s">
        <v>2778</v>
      </c>
      <c r="B20" s="40" t="e" cm="1" vm="2">
        <f t="array" ref="B20">_xlfn.TEXTJOIN("",TRUE,CONCATENATE(IF(ValidationRules[Item code (Error)]&lt;&gt;"",IF(ValidationRules[Codelist key (Error)]&lt;&gt;"","","/*"),"/*"),"UPDATE public.codelist_item set uieditable=false, valid_from=to_timestamp('2020-01-01 00:00:00', 'YYYY-MM-DD HH24:MI:SS'), valid_to=null where item_code='",ValidationRules[Item code (Error)],"' and codelist_id=(SELECT id FROM codelist WHERE CODELIST_KEY = '",ValidationRules[Codelist key (Error)],"');",IF(ValidationRules[Item code (Error)]&lt;&gt;"",IF(ValidationRules[Codelist key (Error)]&lt;&gt;"","","*/"),"*/")))</f>
        <v>#VALUE!</v>
      </c>
      <c r="C20" s="362" t="s">
        <v>2779</v>
      </c>
    </row>
    <row r="21" spans="1:3" x14ac:dyDescent="0.25">
      <c r="A21" s="19" t="s">
        <v>2780</v>
      </c>
      <c r="B21" s="40" t="e" cm="1" vm="2">
        <f t="array" ref="B21">_xlfn.TEXTJOIN("",TRUE,CONCATENATE(IF(ValidationRules[Item code (Error)]&lt;&gt;"",IF(ValidationRules[Codelist key (Error)]&lt;&gt;"","","/*"),"/*"),"UPDATE PUBLIC.CODELIST_ITEM_LABEL SET DESCRIPTION='",,SUBSTITUTE(ValidationRules[Description in Danish],"'","''"),"', VALID_FROM=TO_TIMESTAMP('2020-01-01 00:00:00', 'YYYY-MM-DD HH24:MI:SS'), VALID_TO=null WHERE ITEM_ID=(SELECT id FROM CODELIST_ITEM CI WHERE ITEM_CODE = '",ValidationRules[Item code (Error)],"' AND CODELIST_ID = (SELECT id FROM codelist WHERE CODELIST_KEY = ",ValidationRules[Codelist key (Error)],")) AND LANGUAGE_ID=3;",IF(ValidationRules[Item code (Error)]&lt;&gt;"",IF(ValidationRules[Codelist key (Error)]&lt;&gt;"","","*/"),"*/")))</f>
        <v>#VALUE!</v>
      </c>
      <c r="C21" s="362"/>
    </row>
    <row r="22" spans="1:3" x14ac:dyDescent="0.25">
      <c r="A22" s="19" t="s">
        <v>2781</v>
      </c>
      <c r="B22" s="40" t="e" cm="1" vm="2">
        <f t="array" ref="B22">_xlfn.TEXTJOIN("",TRUE,CONCATENATE(IF(ValidationRules[Item code (Error)]&lt;&gt;"",IF(ValidationRules[Codelist key (Error)]&lt;&gt;"","","/*"),"/*"),"UPDATE PUBLIC.CODELIST_ITEM_LABEL SET DESCRIPTION='",,SUBSTITUTE(ValidationRules[Description in English],"'","''"),"', VALID_FROM=TO_TIMESTAMP('2020-01-01 00:00:00', 'YYYY-MM-DD HH24:MI:SS'), VALID_TO=null WHERE ITEM_ID=(SELECT id FROM CODELIST_ITEM CI WHERE ITEM_CODE = '",ValidationRules[Item code (Error)],"' AND CODELIST_ID = (SELECT id FROM codelist WHERE CODELIST_KEY = ",ValidationRules[Codelist key (Error)],")) AND LANGUAGE_ID=1;",IF(ValidationRules[Item code (Error)]&lt;&gt;"",IF(ValidationRules[Codelist key (Error)]&lt;&gt;"","","*/"),"*/")))</f>
        <v>#VALUE!</v>
      </c>
      <c r="C22" s="362"/>
    </row>
    <row r="23" spans="1:3" x14ac:dyDescent="0.25">
      <c r="A23" t="s">
        <v>2782</v>
      </c>
      <c r="B23" s="40" t="e" cm="1" vm="2">
        <f t="array" ref="B23">_xlfn.TEXTJOIN("",TRUE,CONCATENATE(IF(ValidationRules[Item code (Error)]&lt;&gt;"",IF(ValidationRules[Codelist key (Error)]&lt;&gt;"","","/*"),"/*"),"UPDATE public.codelist_item set uieditable=false, valid_from=to_timestamp('2020-01-01 00:00:00', 'YYYY-MM-DD HH24:MI:SS'), valid_to=null WHERE item_code='",ValidationRules[Item code (Error)],"' and codelist_id=(SELECT id FROM codelist WHERE CODELIST_KEY = 10040);",IF(ValidationRules[Item code (Error)]&lt;&gt;"",IF(ValidationRules[Codelist key (Error)]&lt;&gt;"","","*/"),"*/")))</f>
        <v>#VALUE!</v>
      </c>
      <c r="C23" s="362"/>
    </row>
    <row r="24" spans="1:3" x14ac:dyDescent="0.25">
      <c r="A24" s="19" t="s">
        <v>2783</v>
      </c>
      <c r="B24" s="40" t="e" cm="1" vm="2">
        <f t="array" ref="B24">_xlfn.TEXTJOIN("",TRUE,CONCATENATE(IF(ValidationRules[Item code (Error)]&lt;&gt;"",IF(ValidationRules[Codelist key (Error)]&lt;&gt;"","","/*"),"/*"),"UPDATE PUBLIC.CODELIST_ITEM_LABEL SET DESCRIPTION='",,SUBSTITUTE(ValidationRules[Description in Danish],"'","''"),"', VALID_FROM=TO_TIMESTAMP('2020-01-01 00:00:00', 'YYYY-MM-DD HH24:MI:SS'), VALID_TO=null WHERE ITEM_ID=(SELECT id FROM CODELIST_ITEM CI WHERE ITEM_CODE = '",ValidationRules[Item code (Error)],"' AND CODELIST_ID = (SELECT id FROM codelist WHERE CODELIST_KEY = 10040)) AND LANGUAGE_ID=3;",IF(ValidationRules[Item code (Error)]&lt;&gt;"",IF(ValidationRules[Codelist key (Error)]&lt;&gt;"","","*/"),"*/")))</f>
        <v>#VALUE!</v>
      </c>
      <c r="C24" s="362"/>
    </row>
    <row r="25" spans="1:3" x14ac:dyDescent="0.25">
      <c r="A25" s="19" t="s">
        <v>2784</v>
      </c>
      <c r="B25" s="40" t="e" cm="1" vm="2">
        <f t="array" ref="B25">_xlfn.TEXTJOIN("",TRUE,CONCATENATE(IF(ValidationRules[Item code (Error)]&lt;&gt;"",IF(ValidationRules[Codelist key (Error)]&lt;&gt;"","","/*"),"/*"),"UPDATE PUBLIC.CODELIST_ITEM_LABEL SET DESCRIPTION='",,SUBSTITUTE(ValidationRules[Description in English],"'","''"),"', VALID_FROM=TO_TIMESTAMP('2020-01-01 00:00:00', 'YYYY-MM-DD HH24:MI:SS'), VALID_TO=null WHERE ITEM_ID=(SELECT id FROM CODELIST_ITEM CI WHERE ITEM_CODE = '",ValidationRules[Item code (Error)],"' AND CODELIST_ID = (SELECT id FROM codelist WHERE CODELIST_KEY = 10040)) AND LANGUAGE_ID=1;",IF(ValidationRules[Item code (Error)]&lt;&gt;"",IF(ValidationRules[Codelist key (Error)]&lt;&gt;"","","*/"),"*/")))</f>
        <v>#VALUE!</v>
      </c>
      <c r="C25" s="362"/>
    </row>
    <row r="27" spans="1:3" x14ac:dyDescent="0.25">
      <c r="B27" s="32" t="s">
        <v>2787</v>
      </c>
    </row>
    <row r="28" spans="1:3" x14ac:dyDescent="0.25">
      <c r="A28" t="s">
        <v>2778</v>
      </c>
      <c r="B28" s="40" t="e" cm="1" vm="2">
        <f t="array" ref="B28">_xlfn.TEXTJOIN("",TRUE,CONCATENATE(IF(ValidationRules[Item code (Warning)]&lt;&gt;"",IF(ValidationRules[Codelist key (Warning)]&lt;&gt;"","","/*"),"/*"),"UPDATE public.codelist_item set uieditable=false, valid_from=to_timestamp('2020-01-01 00:00:00', 'YYYY-MM-DD HH24:MI:SS'), valid_to=null where item_code='",ValidationRules[Item code (Warning)],"' and codelist_id=(SELECT id FROM codelist WHERE CODELIST_KEY = '",ValidationRules[Codelist key (Warning)],"');",IF(ValidationRules[Item code (Warning)]&lt;&gt;"",IF(ValidationRules[Codelist key (Warning)]&lt;&gt;"","","*/"),"*/")))</f>
        <v>#VALUE!</v>
      </c>
      <c r="C28" s="362" t="s">
        <v>2779</v>
      </c>
    </row>
    <row r="29" spans="1:3" x14ac:dyDescent="0.25">
      <c r="A29" s="19" t="s">
        <v>2780</v>
      </c>
      <c r="B29" s="40" t="e" cm="1" vm="2">
        <f t="array" ref="B29">_xlfn.TEXTJOIN("",TRUE,CONCATENATE(IF(ValidationRules[Item code (Warning)]&lt;&gt;"",IF(ValidationRules[Codelist key (Warning)]&lt;&gt;"","","/*"),"/*"),"UPDATE PUBLIC.CODELIST_ITEM_LABEL SET DESCRIPTION='",,SUBSTITUTE(ValidationRules[Description in Danish],"'","''"),"', VALID_FROM=TO_TIMESTAMP('2020-01-01 00:00:00', 'YYYY-MM-DD HH24:MI:SS'), VALID_TO=null WHERE ITEM_ID=(SELECT id FROM CODELIST_ITEM CI WHERE ITEM_CODE = '",ValidationRules[Item code (Warning)],"' AND CODELIST_ID = (SELECT id FROM codelist WHERE CODELIST_KEY = ",ValidationRules[Codelist key (Warning)],")) AND LANGUAGE_ID=3;",IF(ValidationRules[Item code (Warning)]&lt;&gt;"",IF(ValidationRules[Codelist key (Warning)]&lt;&gt;"","","*/"),"*/")))</f>
        <v>#VALUE!</v>
      </c>
      <c r="C29" s="362"/>
    </row>
    <row r="30" spans="1:3" x14ac:dyDescent="0.25">
      <c r="A30" s="19" t="s">
        <v>2781</v>
      </c>
      <c r="B30" s="40" t="e" cm="1" vm="2">
        <f t="array" ref="B30">_xlfn.TEXTJOIN("",TRUE,CONCATENATE(IF(ValidationRules[Item code (Warning)]&lt;&gt;"",IF(ValidationRules[Codelist key (Warning)]&lt;&gt;"","","/*"),"/*"),"UPDATE PUBLIC.CODELIST_ITEM_LABEL SET DESCRIPTION='",,SUBSTITUTE(ValidationRules[Description in English],"'","''"),"', VALID_FROM=TO_TIMESTAMP('2020-01-01 00:00:00', 'YYYY-MM-DD HH24:MI:SS'), VALID_TO=null WHERE ITEM_ID=(SELECT id FROM CODELIST_ITEM CI WHERE ITEM_CODE = '",ValidationRules[Item code (Warning)],"' AND CODELIST_ID = (SELECT id FROM codelist WHERE CODELIST_KEY = ",ValidationRules[Codelist key (Warning)],")) AND LANGUAGE_ID=1;",IF(ValidationRules[Item code (Warning)]&lt;&gt;"",IF(ValidationRules[Codelist key (Warning)]&lt;&gt;"","","*/"),"*/")))</f>
        <v>#VALUE!</v>
      </c>
      <c r="C30" s="362"/>
    </row>
    <row r="31" spans="1:3" x14ac:dyDescent="0.25">
      <c r="A31" t="s">
        <v>2782</v>
      </c>
      <c r="B31" s="40" t="e" cm="1" vm="2">
        <f t="array" ref="B31">_xlfn.TEXTJOIN("",TRUE,CONCATENATE(IF(ValidationRules[Item code (Warning)]&lt;&gt;"",IF(ValidationRules[Codelist key (Warning)]&lt;&gt;"","","/*"),"/*"),"UPDATE public.codelist_item set uieditable=false, valid_from=to_timestamp('2020-01-01 00:00:00', 'YYYY-MM-DD HH24:MI:SS'), valid_to=null WHERE item_code='",ValidationRules[Item code (Warning)],"' and codelist_id=(SELECT id FROM codelist WHERE CODELIST_KEY = 10040);",IF(ValidationRules[Item code (Warning)]&lt;&gt;"",IF(ValidationRules[Codelist key (Warning)]&lt;&gt;"","","*/"),"*/")))</f>
        <v>#VALUE!</v>
      </c>
      <c r="C31" s="362"/>
    </row>
    <row r="32" spans="1:3" x14ac:dyDescent="0.25">
      <c r="A32" s="19" t="s">
        <v>2783</v>
      </c>
      <c r="B32" s="40" t="e" cm="1" vm="2">
        <f t="array" ref="B32">_xlfn.TEXTJOIN("",TRUE,CONCATENATE(IF(ValidationRules[Item code (Warning)]&lt;&gt;"",IF(ValidationRules[Codelist key (Warning)]&lt;&gt;"","","/*"),"/*"),"UPDATE PUBLIC.CODELIST_ITEM_LABEL SET DESCRIPTION='",,SUBSTITUTE(ValidationRules[Description in Danish],"'","''"),"', VALID_FROM=TO_TIMESTAMP('2020-01-01 00:00:00', 'YYYY-MM-DD HH24:MI:SS'), VALID_TO=null WHERE ITEM_ID=(SELECT id FROM CODELIST_ITEM CI WHERE ITEM_CODE = '",ValidationRules[Item code (Warning)],"' AND CODELIST_ID = (SELECT id FROM codelist WHERE CODELIST_KEY = 10040)) AND LANGUAGE_ID=3;",IF(ValidationRules[Item code (Warning)]&lt;&gt;"",IF(ValidationRules[Codelist key (Warning)]&lt;&gt;"","","*/"),"*/")))</f>
        <v>#VALUE!</v>
      </c>
      <c r="C32" s="362"/>
    </row>
    <row r="33" spans="1:3" x14ac:dyDescent="0.25">
      <c r="A33" s="19" t="s">
        <v>2784</v>
      </c>
      <c r="B33" s="40" t="e" cm="1" vm="2">
        <f t="array" ref="B33">_xlfn.TEXTJOIN("",TRUE,CONCATENATE(IF(ValidationRules[Item code (Warning)]&lt;&gt;"",IF(ValidationRules[Codelist key (Warning)]&lt;&gt;"","","/*"),"/*"),"UPDATE PUBLIC.CODELIST_ITEM_LABEL SET DESCRIPTION='",,SUBSTITUTE(ValidationRules[Description in English],"'","''"),"', VALID_FROM=TO_TIMESTAMP('2020-01-01 00:00:00', 'YYYY-MM-DD HH24:MI:SS'), VALID_TO=null WHERE ITEM_ID=(SELECT id FROM CODELIST_ITEM CI WHERE ITEM_CODE = '",ValidationRules[Item code (Warning)],"' AND CODELIST_ID = (SELECT id FROM codelist WHERE CODELIST_KEY = 10040)) AND LANGUAGE_ID=1;",IF(ValidationRules[Item code (Warning)]&lt;&gt;"",IF(ValidationRules[Codelist key (Warning)]&lt;&gt;"","","*/"),"*/")))</f>
        <v>#VALUE!</v>
      </c>
      <c r="C33" s="362"/>
    </row>
    <row r="36" spans="1:3" x14ac:dyDescent="0.25">
      <c r="C36" s="99"/>
    </row>
    <row r="37" spans="1:3" x14ac:dyDescent="0.25">
      <c r="B37" s="32" t="s">
        <v>2788</v>
      </c>
      <c r="C37" s="99"/>
    </row>
    <row r="38" spans="1:3" ht="124.5" customHeight="1" x14ac:dyDescent="0.25">
      <c r="B38" s="41" t="s">
        <v>2789</v>
      </c>
      <c r="C38" s="99" t="s">
        <v>2779</v>
      </c>
    </row>
    <row r="39" spans="1:3" x14ac:dyDescent="0.25">
      <c r="C39" s="99"/>
    </row>
    <row r="40" spans="1:3" x14ac:dyDescent="0.25">
      <c r="A40" s="35" t="s">
        <v>2790</v>
      </c>
    </row>
    <row r="41" spans="1:3" x14ac:dyDescent="0.25">
      <c r="A41" s="36" t="s">
        <v>2791</v>
      </c>
    </row>
    <row r="42" spans="1:3" x14ac:dyDescent="0.25">
      <c r="A42" s="19" t="s">
        <v>2792</v>
      </c>
    </row>
    <row r="45" spans="1:3" x14ac:dyDescent="0.25">
      <c r="B45" s="45"/>
    </row>
    <row r="49" spans="2:2" x14ac:dyDescent="0.25">
      <c r="B49" s="45"/>
    </row>
    <row r="59" spans="2:2" x14ac:dyDescent="0.25">
      <c r="B59" s="32" t="s">
        <v>2793</v>
      </c>
    </row>
    <row r="60" spans="2:2" x14ac:dyDescent="0.25">
      <c r="B60" s="32" t="s">
        <v>2794</v>
      </c>
    </row>
    <row r="61" spans="2:2" x14ac:dyDescent="0.25">
      <c r="B61" s="101" t="e" cm="1" vm="2">
        <f t="array" ref="B61">_xlfn.TEXTJOIN("",TRUE,CONCATENATE(IF(ValidationRules[Item code (Error)]&lt;&gt;"",IF(ValidationRules[Codelist key (Error)]&lt;&gt;"","","/*"),"/*"),"INSERT INTO public.codelist_items (itemcode, valid_from, valid_to, codelist_id, extensions_id) VALUES('",ValidationRules[Item code (Error)],"', to_timestamp('2020-01-01 00:00:00', 'YYYY-MM-DD HH24:MI:SS'), null, 436, null);",IF(ValidationRules[Item code (Error)]&lt;&gt;"",IF(ValidationRules[Codelist key (Error)]&lt;&gt;"","","*/"),"*/")))</f>
        <v>#VALUE!</v>
      </c>
    </row>
    <row r="62" spans="2:2" x14ac:dyDescent="0.25">
      <c r="B62" s="101" t="e" cm="1" vm="2">
        <f t="array" ref="B62">_xlfn.TEXTJOIN("",TRUE,CONCATENATE(IF(ValidationRules[Item code (Error)]&lt;&gt;"",IF(ValidationRules[Codelist key (Error)]&lt;&gt;"","","/*"),"/*"),"INSERT INTO PUBLIC.labels_codelist_items (DESCRIPTION, langcode, VALID_FROM, VALID_TO, ITEM_ID) VALUES('",SUBSTITUTE(ValidationRules[Description in Danish],"'","''"),"', 'DA',TO_TIMESTAMP('2020-01-01 00:00:00', 'YYYY-MM-DD HH24:MI:SS'), null, (SELECT id FROM codelist_items CI WHERE ITEMCODE = '",ValidationRules[Item code (Error)],"' AND CODELIST_ID = 436));", IF(ValidationRules[Item code (Error)]&lt;&gt;"",IF(ValidationRules[Codelist key (Error)]&lt;&gt;"","","*/"),"*/")))</f>
        <v>#VALUE!</v>
      </c>
    </row>
    <row r="63" spans="2:2" x14ac:dyDescent="0.25">
      <c r="B63" s="101" t="e" cm="1" vm="2">
        <f t="array" ref="B63">_xlfn.TEXTJOIN("",TRUE,CONCATENATE(IF(ValidationRules[Item code (Error)]&lt;&gt;"",IF(ValidationRules[Codelist key (Error)]&lt;&gt;"","","/*"),"/*"),"INSERT INTO PUBLIC.labels_codelist_items (DESCRIPTION, langcode, VALID_FROM, VALID_TO, ITEM_ID) VALUES('",SUBSTITUTE(ValidationRules[Description in English],"'","''"),"', 'DA',TO_TIMESTAMP('2020-01-01 00:00:00', 'YYYY-MM-DD HH24:MI:SS'), null, (SELECT id FROM codelist_items CI WHERE ITEMCODE = '",ValidationRules[Item code (Error)],"' AND CODELIST_ID = 436));", IF(ValidationRules[Item code (Error)]&lt;&gt;"",IF(ValidationRules[Codelist key (Error)]&lt;&gt;"","","*/"),"*/")))</f>
        <v>#VALUE!</v>
      </c>
    </row>
    <row r="64" spans="2:2" x14ac:dyDescent="0.25">
      <c r="B64" s="101" t="e" cm="1" vm="2">
        <f t="array" ref="B64">_xlfn.TEXTJOIN("",TRUE,CONCATENATE(IF(ValidationRules[Item code (Warning)]&lt;&gt;"",IF(ValidationRules[Codelist key (Warning)]&lt;&gt;"","","/*"),"/*"),"INSERT INTO public.codelist_items (itemcode, valid_from, valid_to, codelist_id, extensions_id) VALUES('",ValidationRules[Item code (Warning)],"', to_timestamp('2020-01-01 00:00:00', 'YYYY-MM-DD HH24:MI:SS'), null, 436, null);",IF(ValidationRules[Item code (Warning)]&lt;&gt;"",IF(ValidationRules[Codelist key (Warning)]&lt;&gt;"","","*/"),"*/")))</f>
        <v>#VALUE!</v>
      </c>
    </row>
    <row r="65" spans="2:2" x14ac:dyDescent="0.25">
      <c r="B65" s="101" t="e" cm="1" vm="2">
        <f t="array" ref="B65">_xlfn.TEXTJOIN("",TRUE,CONCATENATE(IF(ValidationRules[Item code (Warning)]&lt;&gt;"",IF(ValidationRules[Codelist key (Warning)]&lt;&gt;"","","/*"),"/*"),"INSERT INTO PUBLIC.labels_codelist_items (DESCRIPTION, langcode, VALID_FROM, VALID_TO, ITEM_ID) VALUES('",SUBSTITUTE(ValidationRules[Description in Danish],"'","''"),"', 'DA',TO_TIMESTAMP('2020-01-01 00:00:00', 'YYYY-MM-DD HH24:MI:SS'), null, (SELECT id FROM codelist_items CI WHERE ITEMCODE = '",ValidationRules[Item code (Warning)],"' AND CODELIST_ID = 436));", IF(ValidationRules[Item code (Warning)]&lt;&gt;"",IF(ValidationRules[Codelist key (Warning)]&lt;&gt;"","","*/"),"*/")))</f>
        <v>#VALUE!</v>
      </c>
    </row>
    <row r="66" spans="2:2" x14ac:dyDescent="0.25">
      <c r="B66" s="101" t="e" cm="1" vm="2">
        <f t="array" ref="B66">_xlfn.TEXTJOIN("",TRUE,CONCATENATE(IF(ValidationRules[Item code (Warning)]&lt;&gt;"",IF(ValidationRules[Codelist key (Warning)]&lt;&gt;"","","/*"),"/*"),"INSERT INTO PUBLIC.labels_codelist_items (DESCRIPTION, langcode, VALID_FROM, VALID_TO, ITEM_ID) VALUES('",SUBSTITUTE(ValidationRules[Description in English],"'","''"),"', 'DA',TO_TIMESTAMP('2020-01-01 00:00:00', 'YYYY-MM-DD HH24:MI:SS'), null, (SELECT id FROM codelist_items CI WHERE ITEMCODE = '",ValidationRules[Item code (Warning)],"' AND CODELIST_ID = 436));", IF(ValidationRules[Item code (Warning)]&lt;&gt;"",IF(ValidationRules[Codelist key (Warning)]&lt;&gt;"","","*/"),"*/")))</f>
        <v>#VALUE!</v>
      </c>
    </row>
    <row r="69" spans="2:2" x14ac:dyDescent="0.25">
      <c r="B69" s="32" t="s">
        <v>2795</v>
      </c>
    </row>
    <row r="70" spans="2:2" ht="120" x14ac:dyDescent="0.25">
      <c r="B70" s="102" t="s">
        <v>2796</v>
      </c>
    </row>
  </sheetData>
  <mergeCells count="4">
    <mergeCell ref="C2:C7"/>
    <mergeCell ref="C20:C25"/>
    <mergeCell ref="C10:C15"/>
    <mergeCell ref="C28:C3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62175-7670-4AAE-961C-1B209B9E9E03}">
  <dimension ref="A1:B127"/>
  <sheetViews>
    <sheetView topLeftCell="B1" workbookViewId="0">
      <selection activeCell="P11" sqref="P11"/>
    </sheetView>
  </sheetViews>
  <sheetFormatPr defaultRowHeight="15" x14ac:dyDescent="0.25"/>
  <cols>
    <col min="1" max="1" width="19.5703125" bestFit="1" customWidth="1"/>
    <col min="2" max="2" width="24.85546875" bestFit="1" customWidth="1"/>
    <col min="3" max="3" width="9.140625" bestFit="1" customWidth="1"/>
  </cols>
  <sheetData>
    <row r="1" spans="1:2" x14ac:dyDescent="0.25">
      <c r="A1" s="100" t="s">
        <v>551</v>
      </c>
      <c r="B1" t="s">
        <v>2797</v>
      </c>
    </row>
    <row r="2" spans="1:2" x14ac:dyDescent="0.25">
      <c r="A2" t="s">
        <v>658</v>
      </c>
      <c r="B2">
        <v>1</v>
      </c>
    </row>
    <row r="3" spans="1:2" x14ac:dyDescent="0.25">
      <c r="A3" t="s">
        <v>771</v>
      </c>
      <c r="B3">
        <v>1</v>
      </c>
    </row>
    <row r="4" spans="1:2" x14ac:dyDescent="0.25">
      <c r="A4" t="s">
        <v>1924</v>
      </c>
      <c r="B4">
        <v>1</v>
      </c>
    </row>
    <row r="5" spans="1:2" x14ac:dyDescent="0.25">
      <c r="A5" t="s">
        <v>2011</v>
      </c>
      <c r="B5">
        <v>1</v>
      </c>
    </row>
    <row r="6" spans="1:2" x14ac:dyDescent="0.25">
      <c r="A6" t="s">
        <v>1968</v>
      </c>
      <c r="B6">
        <v>1</v>
      </c>
    </row>
    <row r="7" spans="1:2" x14ac:dyDescent="0.25">
      <c r="A7" t="s">
        <v>1989</v>
      </c>
      <c r="B7">
        <v>1</v>
      </c>
    </row>
    <row r="8" spans="1:2" x14ac:dyDescent="0.25">
      <c r="A8" t="s">
        <v>1930</v>
      </c>
      <c r="B8">
        <v>1</v>
      </c>
    </row>
    <row r="9" spans="1:2" x14ac:dyDescent="0.25">
      <c r="A9" t="s">
        <v>1979</v>
      </c>
      <c r="B9">
        <v>1</v>
      </c>
    </row>
    <row r="10" spans="1:2" x14ac:dyDescent="0.25">
      <c r="A10" t="s">
        <v>1935</v>
      </c>
      <c r="B10">
        <v>1</v>
      </c>
    </row>
    <row r="11" spans="1:2" x14ac:dyDescent="0.25">
      <c r="A11" t="s">
        <v>1561</v>
      </c>
      <c r="B11">
        <v>1</v>
      </c>
    </row>
    <row r="12" spans="1:2" x14ac:dyDescent="0.25">
      <c r="A12" t="s">
        <v>903</v>
      </c>
      <c r="B12">
        <v>1</v>
      </c>
    </row>
    <row r="13" spans="1:2" x14ac:dyDescent="0.25">
      <c r="A13" t="s">
        <v>584</v>
      </c>
      <c r="B13">
        <v>1</v>
      </c>
    </row>
    <row r="14" spans="1:2" x14ac:dyDescent="0.25">
      <c r="A14" t="s">
        <v>1901</v>
      </c>
      <c r="B14">
        <v>1</v>
      </c>
    </row>
    <row r="15" spans="1:2" x14ac:dyDescent="0.25">
      <c r="A15" t="s">
        <v>1893</v>
      </c>
      <c r="B15">
        <v>1</v>
      </c>
    </row>
    <row r="16" spans="1:2" x14ac:dyDescent="0.25">
      <c r="A16" t="s">
        <v>2006</v>
      </c>
      <c r="B16">
        <v>1</v>
      </c>
    </row>
    <row r="17" spans="1:2" x14ac:dyDescent="0.25">
      <c r="A17" t="s">
        <v>2143</v>
      </c>
      <c r="B17">
        <v>1</v>
      </c>
    </row>
    <row r="18" spans="1:2" x14ac:dyDescent="0.25">
      <c r="A18" t="s">
        <v>2016</v>
      </c>
      <c r="B18">
        <v>1</v>
      </c>
    </row>
    <row r="19" spans="1:2" x14ac:dyDescent="0.25">
      <c r="A19" t="s">
        <v>1941</v>
      </c>
      <c r="B19">
        <v>1</v>
      </c>
    </row>
    <row r="20" spans="1:2" x14ac:dyDescent="0.25">
      <c r="A20" t="s">
        <v>1774</v>
      </c>
      <c r="B20">
        <v>1</v>
      </c>
    </row>
    <row r="21" spans="1:2" x14ac:dyDescent="0.25">
      <c r="A21" t="s">
        <v>1724</v>
      </c>
      <c r="B21">
        <v>1</v>
      </c>
    </row>
    <row r="22" spans="1:2" x14ac:dyDescent="0.25">
      <c r="A22" t="s">
        <v>1780</v>
      </c>
      <c r="B22">
        <v>1</v>
      </c>
    </row>
    <row r="23" spans="1:2" x14ac:dyDescent="0.25">
      <c r="A23" t="s">
        <v>574</v>
      </c>
      <c r="B23">
        <v>1</v>
      </c>
    </row>
    <row r="24" spans="1:2" x14ac:dyDescent="0.25">
      <c r="A24" t="s">
        <v>1887</v>
      </c>
      <c r="B24">
        <v>1</v>
      </c>
    </row>
    <row r="25" spans="1:2" x14ac:dyDescent="0.25">
      <c r="A25" t="s">
        <v>2104</v>
      </c>
      <c r="B25">
        <v>1</v>
      </c>
    </row>
    <row r="26" spans="1:2" x14ac:dyDescent="0.25">
      <c r="A26" t="s">
        <v>1974</v>
      </c>
      <c r="B26">
        <v>1</v>
      </c>
    </row>
    <row r="27" spans="1:2" x14ac:dyDescent="0.25">
      <c r="A27" t="s">
        <v>1429</v>
      </c>
      <c r="B27">
        <v>1</v>
      </c>
    </row>
    <row r="28" spans="1:2" x14ac:dyDescent="0.25">
      <c r="A28" t="s">
        <v>2157</v>
      </c>
      <c r="B28">
        <v>1</v>
      </c>
    </row>
    <row r="29" spans="1:2" x14ac:dyDescent="0.25">
      <c r="A29" t="s">
        <v>2109</v>
      </c>
      <c r="B29">
        <v>1</v>
      </c>
    </row>
    <row r="30" spans="1:2" x14ac:dyDescent="0.25">
      <c r="A30" t="s">
        <v>2181</v>
      </c>
      <c r="B30">
        <v>1</v>
      </c>
    </row>
    <row r="31" spans="1:2" x14ac:dyDescent="0.25">
      <c r="A31" t="s">
        <v>2798</v>
      </c>
      <c r="B31">
        <v>1</v>
      </c>
    </row>
    <row r="32" spans="1:2" x14ac:dyDescent="0.25">
      <c r="A32" t="s">
        <v>2799</v>
      </c>
      <c r="B32">
        <v>1</v>
      </c>
    </row>
    <row r="33" spans="1:2" x14ac:dyDescent="0.25">
      <c r="A33" t="s">
        <v>1947</v>
      </c>
      <c r="B33">
        <v>1</v>
      </c>
    </row>
    <row r="34" spans="1:2" x14ac:dyDescent="0.25">
      <c r="A34" t="s">
        <v>1952</v>
      </c>
      <c r="B34">
        <v>1</v>
      </c>
    </row>
    <row r="35" spans="1:2" x14ac:dyDescent="0.25">
      <c r="A35" t="s">
        <v>2800</v>
      </c>
      <c r="B35">
        <v>1</v>
      </c>
    </row>
    <row r="36" spans="1:2" x14ac:dyDescent="0.25">
      <c r="A36" t="s">
        <v>1595</v>
      </c>
      <c r="B36">
        <v>1</v>
      </c>
    </row>
    <row r="37" spans="1:2" x14ac:dyDescent="0.25">
      <c r="A37" t="s">
        <v>2061</v>
      </c>
      <c r="B37">
        <v>1</v>
      </c>
    </row>
    <row r="38" spans="1:2" x14ac:dyDescent="0.25">
      <c r="A38" t="s">
        <v>2801</v>
      </c>
      <c r="B38">
        <v>1</v>
      </c>
    </row>
    <row r="39" spans="1:2" x14ac:dyDescent="0.25">
      <c r="A39" t="s">
        <v>2172</v>
      </c>
      <c r="B39">
        <v>1</v>
      </c>
    </row>
    <row r="40" spans="1:2" x14ac:dyDescent="0.25">
      <c r="A40" t="s">
        <v>2230</v>
      </c>
      <c r="B40">
        <v>1</v>
      </c>
    </row>
    <row r="41" spans="1:2" x14ac:dyDescent="0.25">
      <c r="A41" t="s">
        <v>2085</v>
      </c>
      <c r="B41">
        <v>1</v>
      </c>
    </row>
    <row r="42" spans="1:2" x14ac:dyDescent="0.25">
      <c r="A42" t="s">
        <v>1769</v>
      </c>
      <c r="B42">
        <v>1</v>
      </c>
    </row>
    <row r="43" spans="1:2" x14ac:dyDescent="0.25">
      <c r="A43" t="s">
        <v>2048</v>
      </c>
      <c r="B43">
        <v>1</v>
      </c>
    </row>
    <row r="44" spans="1:2" x14ac:dyDescent="0.25">
      <c r="A44" t="s">
        <v>1754</v>
      </c>
      <c r="B44">
        <v>1</v>
      </c>
    </row>
    <row r="45" spans="1:2" x14ac:dyDescent="0.25">
      <c r="A45" t="s">
        <v>1578</v>
      </c>
      <c r="B45">
        <v>1</v>
      </c>
    </row>
    <row r="46" spans="1:2" x14ac:dyDescent="0.25">
      <c r="A46" t="s">
        <v>2079</v>
      </c>
      <c r="B46">
        <v>1</v>
      </c>
    </row>
    <row r="47" spans="1:2" x14ac:dyDescent="0.25">
      <c r="A47" t="s">
        <v>2802</v>
      </c>
      <c r="B47">
        <v>1</v>
      </c>
    </row>
    <row r="48" spans="1:2" x14ac:dyDescent="0.25">
      <c r="A48" t="s">
        <v>2803</v>
      </c>
      <c r="B48">
        <v>1</v>
      </c>
    </row>
    <row r="49" spans="1:2" x14ac:dyDescent="0.25">
      <c r="A49" t="s">
        <v>2347</v>
      </c>
      <c r="B49">
        <v>1</v>
      </c>
    </row>
    <row r="50" spans="1:2" x14ac:dyDescent="0.25">
      <c r="A50" t="s">
        <v>2332</v>
      </c>
      <c r="B50">
        <v>1</v>
      </c>
    </row>
    <row r="51" spans="1:2" x14ac:dyDescent="0.25">
      <c r="A51" t="s">
        <v>2337</v>
      </c>
      <c r="B51">
        <v>1</v>
      </c>
    </row>
    <row r="52" spans="1:2" x14ac:dyDescent="0.25">
      <c r="A52" t="s">
        <v>993</v>
      </c>
      <c r="B52">
        <v>1</v>
      </c>
    </row>
    <row r="53" spans="1:2" x14ac:dyDescent="0.25">
      <c r="A53" t="s">
        <v>2342</v>
      </c>
      <c r="B53">
        <v>1</v>
      </c>
    </row>
    <row r="54" spans="1:2" x14ac:dyDescent="0.25">
      <c r="A54" t="s">
        <v>987</v>
      </c>
      <c r="B54">
        <v>1</v>
      </c>
    </row>
    <row r="55" spans="1:2" x14ac:dyDescent="0.25">
      <c r="A55" t="s">
        <v>2357</v>
      </c>
      <c r="B55">
        <v>1</v>
      </c>
    </row>
    <row r="56" spans="1:2" x14ac:dyDescent="0.25">
      <c r="A56" t="s">
        <v>2352</v>
      </c>
      <c r="B56">
        <v>1</v>
      </c>
    </row>
    <row r="57" spans="1:2" x14ac:dyDescent="0.25">
      <c r="A57" t="s">
        <v>1487</v>
      </c>
      <c r="B57">
        <v>1</v>
      </c>
    </row>
    <row r="58" spans="1:2" x14ac:dyDescent="0.25">
      <c r="A58" t="s">
        <v>1492</v>
      </c>
      <c r="B58">
        <v>1</v>
      </c>
    </row>
    <row r="59" spans="1:2" x14ac:dyDescent="0.25">
      <c r="A59" t="s">
        <v>1521</v>
      </c>
      <c r="B59">
        <v>1</v>
      </c>
    </row>
    <row r="60" spans="1:2" x14ac:dyDescent="0.25">
      <c r="A60" t="s">
        <v>651</v>
      </c>
      <c r="B60">
        <v>1</v>
      </c>
    </row>
    <row r="61" spans="1:2" x14ac:dyDescent="0.25">
      <c r="A61" t="s">
        <v>1253</v>
      </c>
      <c r="B61">
        <v>1</v>
      </c>
    </row>
    <row r="62" spans="1:2" x14ac:dyDescent="0.25">
      <c r="A62" t="s">
        <v>1259</v>
      </c>
      <c r="B62">
        <v>1</v>
      </c>
    </row>
    <row r="63" spans="1:2" x14ac:dyDescent="0.25">
      <c r="A63" t="s">
        <v>1264</v>
      </c>
      <c r="B63">
        <v>1</v>
      </c>
    </row>
    <row r="64" spans="1:2" x14ac:dyDescent="0.25">
      <c r="A64" t="s">
        <v>1269</v>
      </c>
      <c r="B64">
        <v>1</v>
      </c>
    </row>
    <row r="65" spans="1:2" x14ac:dyDescent="0.25">
      <c r="A65" t="s">
        <v>1791</v>
      </c>
      <c r="B65">
        <v>1</v>
      </c>
    </row>
    <row r="66" spans="1:2" x14ac:dyDescent="0.25">
      <c r="A66" t="s">
        <v>1785</v>
      </c>
      <c r="B66">
        <v>1</v>
      </c>
    </row>
    <row r="67" spans="1:2" x14ac:dyDescent="0.25">
      <c r="A67" t="s">
        <v>1876</v>
      </c>
      <c r="B67">
        <v>1</v>
      </c>
    </row>
    <row r="68" spans="1:2" x14ac:dyDescent="0.25">
      <c r="A68" t="s">
        <v>1870</v>
      </c>
      <c r="B68">
        <v>1</v>
      </c>
    </row>
    <row r="69" spans="1:2" x14ac:dyDescent="0.25">
      <c r="A69" t="s">
        <v>1471</v>
      </c>
      <c r="B69">
        <v>1</v>
      </c>
    </row>
    <row r="70" spans="1:2" x14ac:dyDescent="0.25">
      <c r="A70" t="s">
        <v>1859</v>
      </c>
      <c r="B70">
        <v>1</v>
      </c>
    </row>
    <row r="71" spans="1:2" x14ac:dyDescent="0.25">
      <c r="A71" t="s">
        <v>1865</v>
      </c>
      <c r="B71">
        <v>1</v>
      </c>
    </row>
    <row r="72" spans="1:2" x14ac:dyDescent="0.25">
      <c r="A72" t="s">
        <v>1853</v>
      </c>
      <c r="B72">
        <v>1</v>
      </c>
    </row>
    <row r="73" spans="1:2" x14ac:dyDescent="0.25">
      <c r="A73" t="s">
        <v>2152</v>
      </c>
      <c r="B73">
        <v>1</v>
      </c>
    </row>
    <row r="74" spans="1:2" x14ac:dyDescent="0.25">
      <c r="A74" t="s">
        <v>2115</v>
      </c>
      <c r="B74">
        <v>1</v>
      </c>
    </row>
    <row r="75" spans="1:2" x14ac:dyDescent="0.25">
      <c r="A75" t="s">
        <v>1600</v>
      </c>
      <c r="B75">
        <v>1</v>
      </c>
    </row>
    <row r="76" spans="1:2" x14ac:dyDescent="0.25">
      <c r="A76" t="s">
        <v>1643</v>
      </c>
      <c r="B76">
        <v>1</v>
      </c>
    </row>
    <row r="77" spans="1:2" x14ac:dyDescent="0.25">
      <c r="A77" t="s">
        <v>2235</v>
      </c>
      <c r="B77">
        <v>1</v>
      </c>
    </row>
    <row r="78" spans="1:2" x14ac:dyDescent="0.25">
      <c r="A78" t="s">
        <v>424</v>
      </c>
      <c r="B78">
        <v>1</v>
      </c>
    </row>
    <row r="79" spans="1:2" x14ac:dyDescent="0.25">
      <c r="A79" t="s">
        <v>1994</v>
      </c>
      <c r="B79">
        <v>1</v>
      </c>
    </row>
    <row r="80" spans="1:2" x14ac:dyDescent="0.25">
      <c r="A80" t="s">
        <v>2074</v>
      </c>
      <c r="B80">
        <v>1</v>
      </c>
    </row>
    <row r="81" spans="1:2" x14ac:dyDescent="0.25">
      <c r="A81" t="s">
        <v>1910</v>
      </c>
      <c r="B81">
        <v>1</v>
      </c>
    </row>
    <row r="82" spans="1:2" x14ac:dyDescent="0.25">
      <c r="A82" t="s">
        <v>2055</v>
      </c>
      <c r="B82">
        <v>1</v>
      </c>
    </row>
    <row r="83" spans="1:2" x14ac:dyDescent="0.25">
      <c r="A83" t="s">
        <v>2037</v>
      </c>
      <c r="B83">
        <v>1</v>
      </c>
    </row>
    <row r="84" spans="1:2" x14ac:dyDescent="0.25">
      <c r="A84" t="s">
        <v>1632</v>
      </c>
      <c r="B84">
        <v>1</v>
      </c>
    </row>
    <row r="85" spans="1:2" x14ac:dyDescent="0.25">
      <c r="A85" t="s">
        <v>1649</v>
      </c>
      <c r="B85">
        <v>1</v>
      </c>
    </row>
    <row r="86" spans="1:2" x14ac:dyDescent="0.25">
      <c r="A86" t="s">
        <v>1358</v>
      </c>
      <c r="B86">
        <v>1</v>
      </c>
    </row>
    <row r="87" spans="1:2" x14ac:dyDescent="0.25">
      <c r="A87" t="s">
        <v>1363</v>
      </c>
      <c r="B87">
        <v>1</v>
      </c>
    </row>
    <row r="88" spans="1:2" x14ac:dyDescent="0.25">
      <c r="A88" t="s">
        <v>1367</v>
      </c>
      <c r="B88">
        <v>1</v>
      </c>
    </row>
    <row r="89" spans="1:2" x14ac:dyDescent="0.25">
      <c r="A89" t="s">
        <v>1375</v>
      </c>
      <c r="B89">
        <v>1</v>
      </c>
    </row>
    <row r="90" spans="1:2" x14ac:dyDescent="0.25">
      <c r="A90" t="s">
        <v>1371</v>
      </c>
      <c r="B90">
        <v>1</v>
      </c>
    </row>
    <row r="91" spans="1:2" x14ac:dyDescent="0.25">
      <c r="A91" t="s">
        <v>1379</v>
      </c>
      <c r="B91">
        <v>1</v>
      </c>
    </row>
    <row r="92" spans="1:2" x14ac:dyDescent="0.25">
      <c r="A92" t="s">
        <v>2426</v>
      </c>
      <c r="B92">
        <v>1</v>
      </c>
    </row>
    <row r="93" spans="1:2" x14ac:dyDescent="0.25">
      <c r="A93" t="s">
        <v>2283</v>
      </c>
      <c r="B93">
        <v>1</v>
      </c>
    </row>
    <row r="94" spans="1:2" x14ac:dyDescent="0.25">
      <c r="A94" t="s">
        <v>1279</v>
      </c>
      <c r="B94">
        <v>1</v>
      </c>
    </row>
    <row r="95" spans="1:2" x14ac:dyDescent="0.25">
      <c r="A95" t="s">
        <v>1274</v>
      </c>
      <c r="B95">
        <v>1</v>
      </c>
    </row>
    <row r="96" spans="1:2" x14ac:dyDescent="0.25">
      <c r="A96" t="s">
        <v>609</v>
      </c>
      <c r="B96">
        <v>1</v>
      </c>
    </row>
    <row r="97" spans="1:2" x14ac:dyDescent="0.25">
      <c r="A97" t="s">
        <v>697</v>
      </c>
      <c r="B97">
        <v>1</v>
      </c>
    </row>
    <row r="98" spans="1:2" x14ac:dyDescent="0.25">
      <c r="A98" t="s">
        <v>664</v>
      </c>
      <c r="B98">
        <v>1</v>
      </c>
    </row>
    <row r="99" spans="1:2" x14ac:dyDescent="0.25">
      <c r="A99" t="s">
        <v>893</v>
      </c>
      <c r="B99">
        <v>1</v>
      </c>
    </row>
    <row r="100" spans="1:2" x14ac:dyDescent="0.25">
      <c r="A100" t="s">
        <v>2295</v>
      </c>
      <c r="B100">
        <v>1</v>
      </c>
    </row>
    <row r="101" spans="1:2" x14ac:dyDescent="0.25">
      <c r="A101" t="s">
        <v>1191</v>
      </c>
      <c r="B101">
        <v>1</v>
      </c>
    </row>
    <row r="102" spans="1:2" x14ac:dyDescent="0.25">
      <c r="A102" t="s">
        <v>1185</v>
      </c>
      <c r="B102">
        <v>1</v>
      </c>
    </row>
    <row r="103" spans="1:2" x14ac:dyDescent="0.25">
      <c r="A103" t="s">
        <v>1179</v>
      </c>
      <c r="B103">
        <v>1</v>
      </c>
    </row>
    <row r="104" spans="1:2" x14ac:dyDescent="0.25">
      <c r="A104" t="s">
        <v>1197</v>
      </c>
      <c r="B104">
        <v>1</v>
      </c>
    </row>
    <row r="105" spans="1:2" x14ac:dyDescent="0.25">
      <c r="A105" t="s">
        <v>1154</v>
      </c>
      <c r="B105">
        <v>1</v>
      </c>
    </row>
    <row r="106" spans="1:2" x14ac:dyDescent="0.25">
      <c r="A106" t="s">
        <v>1160</v>
      </c>
      <c r="B106">
        <v>1</v>
      </c>
    </row>
    <row r="107" spans="1:2" x14ac:dyDescent="0.25">
      <c r="A107" t="s">
        <v>1166</v>
      </c>
      <c r="B107">
        <v>1</v>
      </c>
    </row>
    <row r="108" spans="1:2" x14ac:dyDescent="0.25">
      <c r="A108" t="s">
        <v>1149</v>
      </c>
      <c r="B108">
        <v>1</v>
      </c>
    </row>
    <row r="109" spans="1:2" x14ac:dyDescent="0.25">
      <c r="A109" t="s">
        <v>1215</v>
      </c>
      <c r="B109">
        <v>1</v>
      </c>
    </row>
    <row r="110" spans="1:2" x14ac:dyDescent="0.25">
      <c r="A110" t="s">
        <v>1234</v>
      </c>
      <c r="B110">
        <v>1</v>
      </c>
    </row>
    <row r="111" spans="1:2" x14ac:dyDescent="0.25">
      <c r="A111" t="s">
        <v>1228</v>
      </c>
      <c r="B111">
        <v>1</v>
      </c>
    </row>
    <row r="112" spans="1:2" x14ac:dyDescent="0.25">
      <c r="A112" t="s">
        <v>1209</v>
      </c>
      <c r="B112">
        <v>1</v>
      </c>
    </row>
    <row r="113" spans="1:2" x14ac:dyDescent="0.25">
      <c r="A113" t="s">
        <v>1116</v>
      </c>
      <c r="B113">
        <v>1</v>
      </c>
    </row>
    <row r="114" spans="1:2" x14ac:dyDescent="0.25">
      <c r="A114" t="s">
        <v>1122</v>
      </c>
      <c r="B114">
        <v>1</v>
      </c>
    </row>
    <row r="115" spans="1:2" x14ac:dyDescent="0.25">
      <c r="A115" t="s">
        <v>1128</v>
      </c>
      <c r="B115">
        <v>1</v>
      </c>
    </row>
    <row r="116" spans="1:2" x14ac:dyDescent="0.25">
      <c r="A116" t="s">
        <v>1109</v>
      </c>
      <c r="B116">
        <v>1</v>
      </c>
    </row>
    <row r="117" spans="1:2" x14ac:dyDescent="0.25">
      <c r="A117" t="s">
        <v>1246</v>
      </c>
      <c r="B117">
        <v>1</v>
      </c>
    </row>
    <row r="118" spans="1:2" x14ac:dyDescent="0.25">
      <c r="A118" t="s">
        <v>1172</v>
      </c>
      <c r="B118">
        <v>1</v>
      </c>
    </row>
    <row r="119" spans="1:2" x14ac:dyDescent="0.25">
      <c r="A119" t="s">
        <v>1221</v>
      </c>
      <c r="B119">
        <v>1</v>
      </c>
    </row>
    <row r="120" spans="1:2" x14ac:dyDescent="0.25">
      <c r="A120" t="s">
        <v>1096</v>
      </c>
      <c r="B120">
        <v>1</v>
      </c>
    </row>
    <row r="121" spans="1:2" x14ac:dyDescent="0.25">
      <c r="A121" t="s">
        <v>1103</v>
      </c>
      <c r="B121">
        <v>1</v>
      </c>
    </row>
    <row r="122" spans="1:2" x14ac:dyDescent="0.25">
      <c r="A122" t="s">
        <v>1134</v>
      </c>
      <c r="B122">
        <v>1</v>
      </c>
    </row>
    <row r="123" spans="1:2" x14ac:dyDescent="0.25">
      <c r="A123" t="s">
        <v>1240</v>
      </c>
      <c r="B123">
        <v>1</v>
      </c>
    </row>
    <row r="124" spans="1:2" x14ac:dyDescent="0.25">
      <c r="A124" t="s">
        <v>1203</v>
      </c>
      <c r="B124">
        <v>1</v>
      </c>
    </row>
    <row r="125" spans="1:2" x14ac:dyDescent="0.25">
      <c r="A125" t="s">
        <v>1142</v>
      </c>
      <c r="B125">
        <v>1</v>
      </c>
    </row>
    <row r="126" spans="1:2" x14ac:dyDescent="0.25">
      <c r="A126" t="s">
        <v>2804</v>
      </c>
    </row>
    <row r="127" spans="1:2" x14ac:dyDescent="0.25">
      <c r="A127" t="s">
        <v>2805</v>
      </c>
      <c r="B127">
        <v>124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2a75b90c-dff2-45dd-b4c8-b97c0a4d89f7">
      <UserInfo>
        <DisplayName>Shad O'Hara Dalsgaard Roe</DisplayName>
        <AccountId>93</AccountId>
        <AccountType/>
      </UserInfo>
      <UserInfo>
        <DisplayName>Georgios Marinis</DisplayName>
        <AccountId>547</AccountId>
        <AccountType/>
      </UserInfo>
      <UserInfo>
        <DisplayName>Izabella Surma</DisplayName>
        <AccountId>491</AccountId>
        <AccountType/>
      </UserInfo>
    </SharedWithUsers>
    <_Flow_SignoffStatus xmlns="cd6095a7-a9d3-4072-9692-ce374e4528d1" xsi:nil="true"/>
    <Status xmlns="cd6095a7-a9d3-4072-9692-ce374e4528d1" xsi:nil="true"/>
    <Comment xmlns="cd6095a7-a9d3-4072-9692-ce374e4528d1"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kument" ma:contentTypeID="0x0101001519B555B770564DB10AB5EF1DDF0A56" ma:contentTypeVersion="18" ma:contentTypeDescription="Opret et nyt dokument." ma:contentTypeScope="" ma:versionID="892a298d7e41c3fb5c3573e6376375f8">
  <xsd:schema xmlns:xsd="http://www.w3.org/2001/XMLSchema" xmlns:xs="http://www.w3.org/2001/XMLSchema" xmlns:p="http://schemas.microsoft.com/office/2006/metadata/properties" xmlns:ns2="cd6095a7-a9d3-4072-9692-ce374e4528d1" xmlns:ns3="2a75b90c-dff2-45dd-b4c8-b97c0a4d89f7" targetNamespace="http://schemas.microsoft.com/office/2006/metadata/properties" ma:root="true" ma:fieldsID="f84a73ac7e23f68f1bb1e0c8acc36ed0" ns2:_="" ns3:_="">
    <xsd:import namespace="cd6095a7-a9d3-4072-9692-ce374e4528d1"/>
    <xsd:import namespace="2a75b90c-dff2-45dd-b4c8-b97c0a4d89f7"/>
    <xsd:element name="properties">
      <xsd:complexType>
        <xsd:sequence>
          <xsd:element name="documentManagement">
            <xsd:complexType>
              <xsd:all>
                <xsd:element ref="ns2:Status" minOccurs="0"/>
                <xsd:element ref="ns2:_Flow_SignoffStatus" minOccurs="0"/>
                <xsd:element ref="ns2:Comment" minOccurs="0"/>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6095a7-a9d3-4072-9692-ce374e4528d1" elementFormDefault="qualified">
    <xsd:import namespace="http://schemas.microsoft.com/office/2006/documentManagement/types"/>
    <xsd:import namespace="http://schemas.microsoft.com/office/infopath/2007/PartnerControls"/>
    <xsd:element name="Status" ma:index="2" nillable="true" ma:displayName="Status" ma:format="Dropdown" ma:internalName="Status" ma:readOnly="false">
      <xsd:simpleType>
        <xsd:restriction base="dms:Text">
          <xsd:maxLength value="255"/>
        </xsd:restriction>
      </xsd:simpleType>
    </xsd:element>
    <xsd:element name="_Flow_SignoffStatus" ma:index="3" nillable="true" ma:displayName="Godkendelsesstatus" ma:internalName="Godkendelsesstatus" ma:readOnly="false">
      <xsd:simpleType>
        <xsd:restriction base="dms:Text"/>
      </xsd:simpleType>
    </xsd:element>
    <xsd:element name="Comment" ma:index="4" nillable="true" ma:displayName="Comment" ma:description="Information about the file" ma:format="Dropdown" ma:internalName="Comment"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hidden="true"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true">
      <xsd:simpleType>
        <xsd:restriction base="dms:Note"/>
      </xsd:simpleType>
    </xsd:element>
    <xsd:element name="MediaServiceOCR" ma:index="18" nillable="true" ma:displayName="Extracted Text" ma:hidden="true" ma:internalName="MediaServiceOCR" ma:readOnly="true">
      <xsd:simpleType>
        <xsd:restriction base="dms:Note"/>
      </xsd:simpleType>
    </xsd:element>
    <xsd:element name="MediaLengthInSeconds" ma:index="20" nillable="true" ma:displayName="Length (seconds)" ma:hidden="true" ma:internalName="MediaLengthInSeconds" ma:readOnly="true">
      <xsd:simpleType>
        <xsd:restriction base="dms:Unknown"/>
      </xsd:simpleType>
    </xsd:element>
    <xsd:element name="MediaServiceLocation" ma:index="22" nillable="true" ma:displayName="Location" ma:hidden="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a75b90c-dff2-45dd-b4c8-b97c0a4d89f7" elementFormDefault="qualified">
    <xsd:import namespace="http://schemas.microsoft.com/office/2006/documentManagement/types"/>
    <xsd:import namespace="http://schemas.microsoft.com/office/infopath/2007/PartnerControls"/>
    <xsd:element name="SharedWithUsers" ma:index="14" nillable="true" ma:displayName="Delt med"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lt med detaljer"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Indholdstype"/>
        <xsd:element ref="dc:title" minOccurs="0" maxOccurs="1" ma:index="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9C9E8C-99EB-49E2-9133-E98381341394}">
  <ds:schemaRefs>
    <ds:schemaRef ds:uri="http://schemas.microsoft.com/DataMashup"/>
  </ds:schemaRefs>
</ds:datastoreItem>
</file>

<file path=customXml/itemProps2.xml><?xml version="1.0" encoding="utf-8"?>
<ds:datastoreItem xmlns:ds="http://schemas.openxmlformats.org/officeDocument/2006/customXml" ds:itemID="{0C9674E8-2D1B-42DE-A316-199B9844F881}">
  <ds:schemaRefs>
    <ds:schemaRef ds:uri="http://schemas.microsoft.com/sharepoint/v3/contenttype/forms"/>
  </ds:schemaRefs>
</ds:datastoreItem>
</file>

<file path=customXml/itemProps3.xml><?xml version="1.0" encoding="utf-8"?>
<ds:datastoreItem xmlns:ds="http://schemas.openxmlformats.org/officeDocument/2006/customXml" ds:itemID="{40399AA0-A423-4074-BA36-785C22E10248}">
  <ds:schemaRefs>
    <ds:schemaRef ds:uri="http://schemas.microsoft.com/office/2006/metadata/properties"/>
    <ds:schemaRef ds:uri="http://schemas.microsoft.com/office/infopath/2007/PartnerControls"/>
    <ds:schemaRef ds:uri="2a75b90c-dff2-45dd-b4c8-b97c0a4d89f7"/>
    <ds:schemaRef ds:uri="cd6095a7-a9d3-4072-9692-ce374e4528d1"/>
  </ds:schemaRefs>
</ds:datastoreItem>
</file>

<file path=customXml/itemProps4.xml><?xml version="1.0" encoding="utf-8"?>
<ds:datastoreItem xmlns:ds="http://schemas.openxmlformats.org/officeDocument/2006/customXml" ds:itemID="{BA84319C-BD91-4875-A035-A116AC0B28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6095a7-a9d3-4072-9692-ce374e4528d1"/>
    <ds:schemaRef ds:uri="2a75b90c-dff2-45dd-b4c8-b97c0a4d89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7f79d73b-6a7a-4260-851c-2db4f77b37d6}" enabled="1" method="Standard" siteId="{2e93f0ed-ff36-46d4-9ce6-e0d902050cf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H7, H1, H2, I2 DO NOT EDIT</vt:lpstr>
      <vt:lpstr>OLD_H7, H1 data elements</vt:lpstr>
      <vt:lpstr>Validation rule</vt:lpstr>
      <vt:lpstr>Sheet1</vt:lpstr>
      <vt:lpstr>Detail1</vt:lpstr>
      <vt:lpstr>Ark2</vt:lpstr>
      <vt:lpstr>Sheet2</vt:lpstr>
      <vt:lpstr>SQL</vt:lpstr>
      <vt:lpstr>Ark1</vt:lpstr>
      <vt:lpstr>(Deprecated) SQL</vt:lpstr>
      <vt:lpstr>Duplication Check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Sofie Baes Wermuth</dc:creator>
  <cp:keywords/>
  <dc:description/>
  <cp:lastModifiedBy>Alexander Tholle</cp:lastModifiedBy>
  <cp:revision/>
  <dcterms:created xsi:type="dcterms:W3CDTF">2020-10-22T13:32:17Z</dcterms:created>
  <dcterms:modified xsi:type="dcterms:W3CDTF">2023-12-18T12:54:31Z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0x0101001519B555B770564DB10AB5EF1DDF0A56</vt:lpwstr>
  </property>
</Properties>
</file>